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Microo\Desktop\RTE\"/>
    </mc:Choice>
  </mc:AlternateContent>
  <bookViews>
    <workbookView xWindow="-765" yWindow="300" windowWidth="17400" windowHeight="8070" tabRatio="814"/>
  </bookViews>
  <sheets>
    <sheet name="PGO" sheetId="21" r:id="rId1"/>
    <sheet name="AVRIL" sheetId="26" r:id="rId2"/>
    <sheet name="MAI" sheetId="27" r:id="rId3"/>
    <sheet name="JUIN" sheetId="28" r:id="rId4"/>
    <sheet name="JUILLET" sheetId="29" r:id="rId5"/>
    <sheet name="AOUT" sheetId="30" r:id="rId6"/>
    <sheet name="SEPTEMBRE" sheetId="31" r:id="rId7"/>
    <sheet name="OCTOBRE" sheetId="32" r:id="rId8"/>
    <sheet name="GANTT" sheetId="23" r:id="rId9"/>
    <sheet name="LISTE ENTREPRISE" sheetId="25" r:id="rId10"/>
    <sheet name="Mode d'emploi PTC type" sheetId="15" r:id="rId11"/>
    <sheet name="JOUR FERIE" sheetId="22" r:id="rId12"/>
    <sheet name="PTC ELECTRE PS" sheetId="17" r:id="rId13"/>
    <sheet name="PTC FHP" sheetId="24" r:id="rId14"/>
  </sheets>
  <definedNames>
    <definedName name="_xlnm._FilterDatabase" localSheetId="0" hidden="1">PGO!$A$1:$AA$376</definedName>
    <definedName name="_xlnm._FilterDatabase" localSheetId="12" hidden="1">'PTC ELECTRE PS'!$A$14:$K$14</definedName>
    <definedName name="ENTREPRISE">'LISTE ENTREPRISE'!$A$3:$A$18</definedName>
    <definedName name="_xlnm.Print_Titles" localSheetId="10">'Mode d''emploi PTC type'!$14:$14</definedName>
    <definedName name="_xlnm.Print_Titles" localSheetId="12">'PTC ELECTRE PS'!$14:$14</definedName>
    <definedName name="JOURS_FERIES">'JOUR FERIE'!$A$2:$A$14</definedName>
    <definedName name="_xlnm.Print_Area" localSheetId="5">AOUT!$A$1:$S$24</definedName>
    <definedName name="_xlnm.Print_Area" localSheetId="1">AVRIL!$A$1:$Y$50</definedName>
    <definedName name="_xlnm.Print_Area" localSheetId="8">GANTT!$A$1:$DL$249</definedName>
    <definedName name="_xlnm.Print_Area" localSheetId="11">'JOUR FERIE'!$A$1:$A$14</definedName>
    <definedName name="_xlnm.Print_Area" localSheetId="4">JUILLET!$A$1:$V$72</definedName>
    <definedName name="_xlnm.Print_Area" localSheetId="3">JUIN!$A$1:$U$64</definedName>
    <definedName name="_xlnm.Print_Area" localSheetId="9">'LISTE ENTREPRISE'!$A$7:$BU$162</definedName>
    <definedName name="_xlnm.Print_Area" localSheetId="2">MAI!$A$1:$X$81</definedName>
    <definedName name="_xlnm.Print_Area" localSheetId="10">'Mode d''emploi PTC type'!$A$1:$I$369</definedName>
    <definedName name="_xlnm.Print_Area" localSheetId="7">OCTOBRE!$A$1:$V$53</definedName>
    <definedName name="_xlnm.Print_Area" localSheetId="0">PGO!$A$1:$L$214</definedName>
    <definedName name="_xlnm.Print_Area" localSheetId="12">'PTC ELECTRE PS'!$A$1:$K$210</definedName>
    <definedName name="_xlnm.Print_Area" localSheetId="13">'PTC FHP'!$A$1:$I$45</definedName>
    <definedName name="_xlnm.Print_Area" localSheetId="6">SEPTEMBRE!$A$1:$AY$139</definedName>
  </definedNames>
  <calcPr calcId="152511"/>
</workbook>
</file>

<file path=xl/calcChain.xml><?xml version="1.0" encoding="utf-8"?>
<calcChain xmlns="http://schemas.openxmlformats.org/spreadsheetml/2006/main">
  <c r="C29" i="21" l="1"/>
  <c r="F37" i="24" l="1"/>
  <c r="E37" i="24"/>
  <c r="F36" i="24"/>
  <c r="E36" i="24"/>
  <c r="F35" i="24"/>
  <c r="E35" i="24"/>
  <c r="F33" i="24"/>
  <c r="E33" i="24"/>
  <c r="F32" i="24"/>
  <c r="E32" i="24"/>
  <c r="F30" i="24"/>
  <c r="E30" i="24"/>
  <c r="F29" i="24"/>
  <c r="E29" i="24"/>
  <c r="E28" i="24"/>
  <c r="F27" i="24"/>
  <c r="E27" i="24"/>
  <c r="F25" i="24"/>
  <c r="E25" i="24"/>
  <c r="F23" i="24"/>
  <c r="E23" i="24"/>
  <c r="F22" i="24"/>
  <c r="E22" i="24"/>
  <c r="F21" i="24"/>
  <c r="E21" i="24"/>
  <c r="F20" i="24"/>
  <c r="E20" i="24"/>
  <c r="F19" i="24"/>
  <c r="E19" i="24"/>
  <c r="F18" i="24"/>
  <c r="E18" i="24"/>
  <c r="F17" i="24"/>
  <c r="E17" i="24"/>
  <c r="H197" i="17"/>
  <c r="H175" i="17"/>
  <c r="H155" i="17"/>
  <c r="H153" i="17"/>
  <c r="H131" i="17"/>
  <c r="H114" i="17"/>
  <c r="H101" i="17"/>
  <c r="H91" i="17"/>
  <c r="H87" i="17"/>
  <c r="H74" i="17"/>
  <c r="H61" i="17"/>
  <c r="G52" i="17"/>
  <c r="H51" i="17"/>
  <c r="G51" i="17"/>
  <c r="G49" i="17"/>
  <c r="H48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4" i="17"/>
  <c r="G33" i="17"/>
  <c r="G31" i="17"/>
  <c r="H30" i="17"/>
  <c r="G30" i="17"/>
  <c r="G29" i="17"/>
  <c r="G28" i="17"/>
  <c r="G27" i="17"/>
  <c r="G25" i="17"/>
  <c r="G23" i="17"/>
  <c r="G22" i="17"/>
  <c r="G21" i="17"/>
  <c r="G20" i="17"/>
  <c r="G19" i="17"/>
  <c r="G17" i="17"/>
  <c r="G16" i="17"/>
  <c r="G15" i="17"/>
  <c r="F355" i="15"/>
  <c r="F345" i="15"/>
  <c r="F335" i="15"/>
  <c r="F325" i="15"/>
  <c r="F311" i="15"/>
  <c r="F298" i="15"/>
  <c r="F286" i="15"/>
  <c r="F276" i="15"/>
  <c r="F266" i="15"/>
  <c r="F254" i="15"/>
  <c r="F253" i="15"/>
  <c r="F244" i="15"/>
  <c r="F243" i="15"/>
  <c r="F242" i="15"/>
  <c r="F232" i="15"/>
  <c r="F207" i="15"/>
  <c r="F183" i="15"/>
  <c r="F159" i="15"/>
  <c r="F139" i="15"/>
  <c r="F131" i="15"/>
  <c r="F125" i="15"/>
  <c r="F116" i="15"/>
  <c r="F106" i="15"/>
  <c r="F96" i="15"/>
  <c r="F39" i="15"/>
  <c r="F38" i="15"/>
  <c r="F17" i="15"/>
  <c r="W376" i="21"/>
  <c r="W375" i="21"/>
  <c r="W374" i="21"/>
  <c r="W373" i="21"/>
  <c r="W372" i="21"/>
  <c r="W371" i="21"/>
  <c r="W370" i="21"/>
  <c r="W369" i="21"/>
  <c r="W368" i="21"/>
  <c r="W367" i="21"/>
  <c r="W366" i="21"/>
  <c r="W365" i="21"/>
  <c r="W364" i="21"/>
  <c r="W363" i="21"/>
  <c r="W362" i="21"/>
  <c r="W361" i="21"/>
  <c r="W360" i="21"/>
  <c r="W359" i="21"/>
  <c r="W358" i="21"/>
  <c r="W357" i="21"/>
  <c r="W356" i="21"/>
  <c r="W355" i="21"/>
  <c r="W354" i="21"/>
  <c r="W353" i="21"/>
  <c r="W352" i="21"/>
  <c r="W351" i="21"/>
  <c r="W350" i="21"/>
  <c r="W349" i="21"/>
  <c r="W348" i="21"/>
  <c r="W347" i="21"/>
  <c r="W346" i="21"/>
  <c r="W345" i="21"/>
  <c r="W344" i="21"/>
  <c r="W343" i="21"/>
  <c r="W342" i="21"/>
  <c r="W341" i="21"/>
  <c r="W340" i="21"/>
  <c r="W339" i="21"/>
  <c r="W338" i="21"/>
  <c r="W337" i="21"/>
  <c r="W336" i="21"/>
  <c r="W335" i="21"/>
  <c r="W334" i="21"/>
  <c r="W333" i="21"/>
  <c r="W332" i="21"/>
  <c r="W331" i="21"/>
  <c r="W330" i="21"/>
  <c r="W329" i="21"/>
  <c r="W328" i="21"/>
  <c r="W327" i="21"/>
  <c r="W326" i="21"/>
  <c r="W325" i="21"/>
  <c r="W324" i="21"/>
  <c r="W323" i="21"/>
  <c r="W322" i="21"/>
  <c r="W321" i="21"/>
  <c r="W320" i="21"/>
  <c r="W319" i="21"/>
  <c r="W318" i="21"/>
  <c r="W317" i="21"/>
  <c r="W316" i="21"/>
  <c r="W315" i="21"/>
  <c r="W314" i="21"/>
  <c r="W313" i="21"/>
  <c r="W312" i="21"/>
  <c r="W311" i="21"/>
  <c r="W310" i="21"/>
  <c r="W309" i="21"/>
  <c r="W308" i="21"/>
  <c r="W307" i="21"/>
  <c r="W306" i="21"/>
  <c r="W305" i="21"/>
  <c r="W304" i="21"/>
  <c r="W303" i="21"/>
  <c r="W302" i="21"/>
  <c r="W301" i="21"/>
  <c r="W300" i="21"/>
  <c r="W299" i="21"/>
  <c r="W298" i="21"/>
  <c r="W297" i="21"/>
  <c r="W296" i="21"/>
  <c r="W295" i="21"/>
  <c r="W294" i="21"/>
  <c r="W293" i="21"/>
  <c r="W292" i="21"/>
  <c r="W291" i="21"/>
  <c r="W290" i="21"/>
  <c r="W289" i="21"/>
  <c r="W288" i="21"/>
  <c r="W287" i="21"/>
  <c r="W286" i="21"/>
  <c r="W285" i="21"/>
  <c r="W284" i="21"/>
  <c r="W283" i="21"/>
  <c r="W282" i="21"/>
  <c r="W281" i="21"/>
  <c r="W280" i="21"/>
  <c r="W279" i="21"/>
  <c r="W278" i="21"/>
  <c r="W277" i="21"/>
  <c r="W276" i="21"/>
  <c r="W275" i="21"/>
  <c r="W274" i="21"/>
  <c r="W273" i="21"/>
  <c r="W272" i="21"/>
  <c r="W271" i="21"/>
  <c r="W270" i="21"/>
  <c r="W269" i="21"/>
  <c r="W268" i="21"/>
  <c r="W267" i="21"/>
  <c r="W266" i="21"/>
  <c r="W265" i="21"/>
  <c r="W264" i="21"/>
  <c r="W263" i="21"/>
  <c r="W262" i="21"/>
  <c r="W261" i="21"/>
  <c r="W260" i="21"/>
  <c r="W259" i="21"/>
  <c r="W258" i="21"/>
  <c r="W257" i="21"/>
  <c r="W256" i="21"/>
  <c r="W255" i="21"/>
  <c r="W254" i="21"/>
  <c r="W253" i="21"/>
  <c r="W252" i="21"/>
  <c r="W251" i="21"/>
  <c r="W250" i="21"/>
  <c r="W249" i="21"/>
  <c r="W248" i="21"/>
  <c r="W247" i="21"/>
  <c r="W246" i="21"/>
  <c r="W245" i="21"/>
  <c r="W244" i="21"/>
  <c r="W243" i="21"/>
  <c r="W242" i="21"/>
  <c r="W241" i="21"/>
  <c r="W240" i="21"/>
  <c r="W239" i="21"/>
  <c r="W238" i="21"/>
  <c r="W237" i="21"/>
  <c r="W236" i="21"/>
  <c r="W235" i="21"/>
  <c r="W234" i="21"/>
  <c r="W233" i="21"/>
  <c r="W232" i="21"/>
  <c r="W231" i="21"/>
  <c r="W230" i="21"/>
  <c r="W229" i="21"/>
  <c r="W228" i="21"/>
  <c r="W227" i="21"/>
  <c r="W226" i="21"/>
  <c r="W225" i="21"/>
  <c r="W224" i="21"/>
  <c r="W223" i="21"/>
  <c r="W222" i="21"/>
  <c r="W221" i="21"/>
  <c r="W220" i="21"/>
  <c r="W219" i="21"/>
  <c r="W218" i="21"/>
  <c r="W217" i="21"/>
  <c r="W216" i="21"/>
  <c r="W215" i="21"/>
  <c r="W214" i="21"/>
  <c r="W213" i="21"/>
  <c r="C213" i="21"/>
  <c r="W212" i="21"/>
  <c r="C212" i="21"/>
  <c r="W211" i="21"/>
  <c r="C211" i="21"/>
  <c r="W210" i="21"/>
  <c r="C210" i="21"/>
  <c r="W209" i="21"/>
  <c r="C209" i="21"/>
  <c r="F208" i="21"/>
  <c r="W208" i="21" s="1"/>
  <c r="D208" i="21"/>
  <c r="C208" i="21"/>
  <c r="F207" i="21"/>
  <c r="W207" i="21" s="1"/>
  <c r="D207" i="21"/>
  <c r="C207" i="21"/>
  <c r="F206" i="21"/>
  <c r="W206" i="21" s="1"/>
  <c r="D206" i="21"/>
  <c r="C206" i="21"/>
  <c r="G205" i="21"/>
  <c r="F205" i="21" s="1"/>
  <c r="W205" i="21" s="1"/>
  <c r="D205" i="21"/>
  <c r="C205" i="21"/>
  <c r="F204" i="21"/>
  <c r="D204" i="21"/>
  <c r="C204" i="21"/>
  <c r="F203" i="21"/>
  <c r="D203" i="21"/>
  <c r="C203" i="21"/>
  <c r="G202" i="21"/>
  <c r="F202" i="21"/>
  <c r="W202" i="21" s="1"/>
  <c r="D202" i="21"/>
  <c r="C202" i="21"/>
  <c r="F201" i="21"/>
  <c r="W201" i="21" s="1"/>
  <c r="D201" i="21"/>
  <c r="C201" i="21"/>
  <c r="F200" i="21"/>
  <c r="W200" i="21" s="1"/>
  <c r="D200" i="21"/>
  <c r="C200" i="21"/>
  <c r="F199" i="21"/>
  <c r="D199" i="21"/>
  <c r="C199" i="21"/>
  <c r="F198" i="21"/>
  <c r="D198" i="21"/>
  <c r="C198" i="21"/>
  <c r="G197" i="21"/>
  <c r="F197" i="21"/>
  <c r="D197" i="21"/>
  <c r="C197" i="21"/>
  <c r="F196" i="21"/>
  <c r="D196" i="21"/>
  <c r="C196" i="21"/>
  <c r="F195" i="21"/>
  <c r="D195" i="21"/>
  <c r="C195" i="21"/>
  <c r="F194" i="21"/>
  <c r="D194" i="21"/>
  <c r="C194" i="21"/>
  <c r="F193" i="21"/>
  <c r="D193" i="21"/>
  <c r="C193" i="21"/>
  <c r="F192" i="21"/>
  <c r="D192" i="21"/>
  <c r="C192" i="21"/>
  <c r="G191" i="21"/>
  <c r="F191" i="21" s="1"/>
  <c r="W191" i="21" s="1"/>
  <c r="D191" i="21"/>
  <c r="C191" i="21"/>
  <c r="G190" i="21"/>
  <c r="F190" i="21" s="1"/>
  <c r="D190" i="21"/>
  <c r="C190" i="21"/>
  <c r="F189" i="21"/>
  <c r="D189" i="21"/>
  <c r="C189" i="21"/>
  <c r="F188" i="21"/>
  <c r="D188" i="21"/>
  <c r="C188" i="21"/>
  <c r="F187" i="21"/>
  <c r="D187" i="21"/>
  <c r="C187" i="21"/>
  <c r="F186" i="21"/>
  <c r="D186" i="21"/>
  <c r="C186" i="21"/>
  <c r="G185" i="21"/>
  <c r="F185" i="21" s="1"/>
  <c r="D185" i="21"/>
  <c r="C185" i="21"/>
  <c r="F184" i="21"/>
  <c r="W184" i="21" s="1"/>
  <c r="D184" i="21"/>
  <c r="C184" i="21"/>
  <c r="F183" i="21"/>
  <c r="W183" i="21" s="1"/>
  <c r="D183" i="21"/>
  <c r="C183" i="21"/>
  <c r="G182" i="21"/>
  <c r="F182" i="21" s="1"/>
  <c r="W182" i="21" s="1"/>
  <c r="D182" i="21"/>
  <c r="C182" i="21"/>
  <c r="G181" i="21"/>
  <c r="F181" i="21" s="1"/>
  <c r="W181" i="21" s="1"/>
  <c r="D181" i="21"/>
  <c r="C181" i="21"/>
  <c r="F180" i="21"/>
  <c r="W180" i="21" s="1"/>
  <c r="D180" i="21"/>
  <c r="C180" i="21"/>
  <c r="F179" i="21"/>
  <c r="W179" i="21" s="1"/>
  <c r="D179" i="21"/>
  <c r="C179" i="21"/>
  <c r="F178" i="21"/>
  <c r="W178" i="21" s="1"/>
  <c r="D178" i="21"/>
  <c r="C178" i="21"/>
  <c r="F177" i="21"/>
  <c r="D177" i="21"/>
  <c r="C177" i="21"/>
  <c r="F176" i="21"/>
  <c r="D176" i="21"/>
  <c r="C176" i="21"/>
  <c r="F175" i="21"/>
  <c r="W175" i="21" s="1"/>
  <c r="D175" i="21"/>
  <c r="C175" i="21"/>
  <c r="F174" i="21"/>
  <c r="D174" i="21"/>
  <c r="C174" i="21"/>
  <c r="F173" i="21"/>
  <c r="W173" i="21" s="1"/>
  <c r="D173" i="21"/>
  <c r="C173" i="21"/>
  <c r="F172" i="21"/>
  <c r="D172" i="21"/>
  <c r="C172" i="21"/>
  <c r="F171" i="21"/>
  <c r="W171" i="21" s="1"/>
  <c r="D171" i="21"/>
  <c r="C171" i="21"/>
  <c r="F170" i="21"/>
  <c r="D170" i="21"/>
  <c r="C170" i="21"/>
  <c r="F169" i="21"/>
  <c r="W169" i="21" s="1"/>
  <c r="D169" i="21"/>
  <c r="C169" i="21"/>
  <c r="W168" i="21"/>
  <c r="F167" i="21"/>
  <c r="D167" i="21"/>
  <c r="C167" i="21"/>
  <c r="G166" i="21"/>
  <c r="F166" i="21" s="1"/>
  <c r="W166" i="21" s="1"/>
  <c r="D166" i="21"/>
  <c r="C166" i="21"/>
  <c r="G165" i="21"/>
  <c r="F165" i="21" s="1"/>
  <c r="D165" i="21"/>
  <c r="C165" i="21"/>
  <c r="F164" i="21"/>
  <c r="D164" i="21"/>
  <c r="C164" i="21"/>
  <c r="F163" i="21"/>
  <c r="D163" i="21"/>
  <c r="C163" i="21"/>
  <c r="F162" i="21"/>
  <c r="D162" i="21"/>
  <c r="C162" i="21"/>
  <c r="F161" i="21"/>
  <c r="D161" i="21"/>
  <c r="C161" i="21"/>
  <c r="G160" i="21"/>
  <c r="F160" i="21" s="1"/>
  <c r="D160" i="21"/>
  <c r="C160" i="21"/>
  <c r="F159" i="21"/>
  <c r="W159" i="21" s="1"/>
  <c r="D159" i="21"/>
  <c r="C159" i="21"/>
  <c r="F158" i="21"/>
  <c r="D158" i="21"/>
  <c r="C158" i="21"/>
  <c r="F157" i="21"/>
  <c r="W157" i="21" s="1"/>
  <c r="D157" i="21"/>
  <c r="C157" i="21"/>
  <c r="F156" i="21"/>
  <c r="D156" i="21"/>
  <c r="C156" i="21"/>
  <c r="F155" i="21"/>
  <c r="W155" i="21" s="1"/>
  <c r="D155" i="21"/>
  <c r="C155" i="21"/>
  <c r="F154" i="21"/>
  <c r="D154" i="21"/>
  <c r="C154" i="21"/>
  <c r="F153" i="21"/>
  <c r="W153" i="21" s="1"/>
  <c r="D153" i="21"/>
  <c r="C153" i="21"/>
  <c r="F152" i="21"/>
  <c r="D152" i="21"/>
  <c r="C152" i="21"/>
  <c r="G151" i="21"/>
  <c r="F151" i="21" s="1"/>
  <c r="W151" i="21" s="1"/>
  <c r="D151" i="21"/>
  <c r="C151" i="21"/>
  <c r="G150" i="21"/>
  <c r="F150" i="21" s="1"/>
  <c r="W150" i="21" s="1"/>
  <c r="D150" i="21"/>
  <c r="C150" i="21"/>
  <c r="F149" i="21"/>
  <c r="D149" i="21"/>
  <c r="C149" i="21"/>
  <c r="F148" i="21"/>
  <c r="W148" i="21" s="1"/>
  <c r="D148" i="21"/>
  <c r="C148" i="21"/>
  <c r="F147" i="21"/>
  <c r="D147" i="21"/>
  <c r="C147" i="21"/>
  <c r="F146" i="21"/>
  <c r="W146" i="21" s="1"/>
  <c r="D146" i="21"/>
  <c r="C146" i="21"/>
  <c r="F145" i="21"/>
  <c r="D145" i="21"/>
  <c r="C145" i="21"/>
  <c r="G144" i="21"/>
  <c r="F144" i="21" s="1"/>
  <c r="W144" i="21" s="1"/>
  <c r="D144" i="21"/>
  <c r="C144" i="21"/>
  <c r="G143" i="21"/>
  <c r="F143" i="21" s="1"/>
  <c r="W143" i="21" s="1"/>
  <c r="D143" i="21"/>
  <c r="C143" i="21"/>
  <c r="F142" i="21"/>
  <c r="D142" i="21"/>
  <c r="C142" i="21"/>
  <c r="F141" i="21"/>
  <c r="W141" i="21" s="1"/>
  <c r="D141" i="21"/>
  <c r="C141" i="21"/>
  <c r="F140" i="21"/>
  <c r="D140" i="21"/>
  <c r="C140" i="21"/>
  <c r="F139" i="21"/>
  <c r="W139" i="21" s="1"/>
  <c r="D139" i="21"/>
  <c r="C139" i="21"/>
  <c r="F138" i="21"/>
  <c r="D138" i="21"/>
  <c r="C138" i="21"/>
  <c r="F137" i="21"/>
  <c r="W137" i="21" s="1"/>
  <c r="D137" i="21"/>
  <c r="C137" i="21"/>
  <c r="F136" i="21"/>
  <c r="D136" i="21"/>
  <c r="C136" i="21"/>
  <c r="F135" i="21"/>
  <c r="W135" i="21" s="1"/>
  <c r="D135" i="21"/>
  <c r="C135" i="21"/>
  <c r="G134" i="21"/>
  <c r="F134" i="21" s="1"/>
  <c r="D134" i="21"/>
  <c r="C134" i="21"/>
  <c r="F133" i="21"/>
  <c r="D133" i="21"/>
  <c r="C133" i="21"/>
  <c r="F132" i="21"/>
  <c r="D132" i="21"/>
  <c r="C132" i="21"/>
  <c r="F131" i="21"/>
  <c r="W131" i="21" s="1"/>
  <c r="D131" i="21"/>
  <c r="C131" i="21"/>
  <c r="F130" i="21"/>
  <c r="D130" i="21"/>
  <c r="C130" i="21"/>
  <c r="F129" i="21"/>
  <c r="D129" i="21"/>
  <c r="C129" i="21"/>
  <c r="F128" i="21"/>
  <c r="D128" i="21"/>
  <c r="C128" i="21"/>
  <c r="F127" i="21"/>
  <c r="D127" i="21"/>
  <c r="C127" i="21"/>
  <c r="F126" i="21"/>
  <c r="D126" i="21"/>
  <c r="C126" i="21"/>
  <c r="F125" i="21"/>
  <c r="D125" i="21"/>
  <c r="C125" i="21"/>
  <c r="W124" i="21"/>
  <c r="F123" i="21"/>
  <c r="D123" i="21"/>
  <c r="C123" i="21"/>
  <c r="F122" i="21"/>
  <c r="W122" i="21" s="1"/>
  <c r="D122" i="21"/>
  <c r="C122" i="21"/>
  <c r="F121" i="21"/>
  <c r="D121" i="21"/>
  <c r="C121" i="21"/>
  <c r="F120" i="21"/>
  <c r="D120" i="21"/>
  <c r="C120" i="21"/>
  <c r="F119" i="21"/>
  <c r="D119" i="21"/>
  <c r="C119" i="21"/>
  <c r="F118" i="21"/>
  <c r="W118" i="21" s="1"/>
  <c r="D118" i="21"/>
  <c r="C118" i="21"/>
  <c r="F117" i="21"/>
  <c r="D117" i="21"/>
  <c r="C117" i="21"/>
  <c r="F116" i="21"/>
  <c r="W116" i="21" s="1"/>
  <c r="D116" i="21"/>
  <c r="C116" i="21"/>
  <c r="F115" i="21"/>
  <c r="D115" i="21"/>
  <c r="C115" i="21"/>
  <c r="F114" i="21"/>
  <c r="W114" i="21" s="1"/>
  <c r="D114" i="21"/>
  <c r="C114" i="21"/>
  <c r="F113" i="21"/>
  <c r="D113" i="21"/>
  <c r="C113" i="21"/>
  <c r="F112" i="21"/>
  <c r="W112" i="21" s="1"/>
  <c r="D112" i="21"/>
  <c r="C112" i="21"/>
  <c r="F111" i="21"/>
  <c r="D111" i="21"/>
  <c r="C111" i="21"/>
  <c r="F110" i="21"/>
  <c r="W110" i="21" s="1"/>
  <c r="D110" i="21"/>
  <c r="C110" i="21"/>
  <c r="F109" i="21"/>
  <c r="D109" i="21"/>
  <c r="C109" i="21"/>
  <c r="F108" i="21"/>
  <c r="W108" i="21" s="1"/>
  <c r="D108" i="21"/>
  <c r="C108" i="21"/>
  <c r="F106" i="21"/>
  <c r="D106" i="21"/>
  <c r="C106" i="21"/>
  <c r="W105" i="21"/>
  <c r="F104" i="21"/>
  <c r="W104" i="21" s="1"/>
  <c r="D104" i="21"/>
  <c r="C104" i="21"/>
  <c r="W103" i="21"/>
  <c r="F102" i="21"/>
  <c r="D102" i="21"/>
  <c r="C102" i="21"/>
  <c r="W101" i="21"/>
  <c r="F100" i="21"/>
  <c r="D100" i="21"/>
  <c r="C100" i="21"/>
  <c r="F99" i="21"/>
  <c r="W99" i="21" s="1"/>
  <c r="D99" i="21"/>
  <c r="C99" i="21"/>
  <c r="W98" i="21"/>
  <c r="W97" i="21"/>
  <c r="F94" i="21"/>
  <c r="D94" i="21"/>
  <c r="C94" i="21"/>
  <c r="F93" i="21"/>
  <c r="D93" i="21"/>
  <c r="C93" i="21"/>
  <c r="F92" i="21"/>
  <c r="D92" i="21"/>
  <c r="C92" i="21"/>
  <c r="F91" i="21"/>
  <c r="W91" i="21" s="1"/>
  <c r="D91" i="21"/>
  <c r="C91" i="21"/>
  <c r="W90" i="21"/>
  <c r="F89" i="21"/>
  <c r="D89" i="21"/>
  <c r="C89" i="21"/>
  <c r="F88" i="21"/>
  <c r="W88" i="21" s="1"/>
  <c r="D88" i="21"/>
  <c r="C88" i="21"/>
  <c r="F87" i="21"/>
  <c r="D87" i="21"/>
  <c r="C87" i="21"/>
  <c r="F86" i="21"/>
  <c r="W86" i="21" s="1"/>
  <c r="D86" i="21"/>
  <c r="C86" i="21"/>
  <c r="F85" i="21"/>
  <c r="D85" i="21"/>
  <c r="C85" i="21"/>
  <c r="F84" i="21"/>
  <c r="W84" i="21" s="1"/>
  <c r="D84" i="21"/>
  <c r="C84" i="21"/>
  <c r="F83" i="21"/>
  <c r="D83" i="21"/>
  <c r="C83" i="21"/>
  <c r="F82" i="21"/>
  <c r="W82" i="21" s="1"/>
  <c r="D82" i="21"/>
  <c r="C82" i="21"/>
  <c r="F81" i="21"/>
  <c r="D81" i="21"/>
  <c r="C81" i="21"/>
  <c r="F80" i="21"/>
  <c r="W80" i="21" s="1"/>
  <c r="D80" i="21"/>
  <c r="C80" i="21"/>
  <c r="F79" i="21"/>
  <c r="D79" i="21"/>
  <c r="C79" i="21"/>
  <c r="F78" i="21"/>
  <c r="W78" i="21" s="1"/>
  <c r="D78" i="21"/>
  <c r="C78" i="21"/>
  <c r="F77" i="21"/>
  <c r="D77" i="21"/>
  <c r="C77" i="21"/>
  <c r="F76" i="21"/>
  <c r="W76" i="21" s="1"/>
  <c r="D76" i="21"/>
  <c r="C76" i="21"/>
  <c r="F75" i="21"/>
  <c r="D75" i="21"/>
  <c r="C75" i="21"/>
  <c r="F74" i="21"/>
  <c r="W74" i="21" s="1"/>
  <c r="D74" i="21"/>
  <c r="C74" i="21"/>
  <c r="F73" i="21"/>
  <c r="D73" i="21"/>
  <c r="C73" i="21"/>
  <c r="F72" i="21"/>
  <c r="W72" i="21" s="1"/>
  <c r="D72" i="21"/>
  <c r="C72" i="21"/>
  <c r="F71" i="21"/>
  <c r="D71" i="21"/>
  <c r="C71" i="21"/>
  <c r="F70" i="21"/>
  <c r="W70" i="21" s="1"/>
  <c r="D70" i="21"/>
  <c r="C70" i="21"/>
  <c r="F69" i="21"/>
  <c r="D69" i="21"/>
  <c r="C69" i="21"/>
  <c r="W68" i="21"/>
  <c r="W67" i="21"/>
  <c r="W66" i="21"/>
  <c r="W65" i="21"/>
  <c r="F63" i="21"/>
  <c r="D63" i="21"/>
  <c r="C63" i="21"/>
  <c r="F62" i="21"/>
  <c r="W62" i="21" s="1"/>
  <c r="D62" i="21"/>
  <c r="C62" i="21"/>
  <c r="F61" i="21"/>
  <c r="D61" i="21"/>
  <c r="C61" i="21"/>
  <c r="F60" i="21"/>
  <c r="W60" i="21" s="1"/>
  <c r="D60" i="21"/>
  <c r="C60" i="21"/>
  <c r="F59" i="21"/>
  <c r="D59" i="21"/>
  <c r="C59" i="21"/>
  <c r="F58" i="21"/>
  <c r="W58" i="21" s="1"/>
  <c r="D58" i="21"/>
  <c r="C58" i="21"/>
  <c r="F57" i="21"/>
  <c r="D57" i="21"/>
  <c r="C57" i="21"/>
  <c r="W56" i="21"/>
  <c r="F55" i="21"/>
  <c r="W55" i="21" s="1"/>
  <c r="D55" i="21"/>
  <c r="C55" i="21"/>
  <c r="F54" i="21"/>
  <c r="W54" i="21" s="1"/>
  <c r="D54" i="21"/>
  <c r="C54" i="21"/>
  <c r="F53" i="21"/>
  <c r="W53" i="21" s="1"/>
  <c r="D53" i="21"/>
  <c r="C53" i="21"/>
  <c r="F52" i="21"/>
  <c r="D52" i="21"/>
  <c r="C52" i="21"/>
  <c r="F51" i="21"/>
  <c r="W51" i="21" s="1"/>
  <c r="D51" i="21"/>
  <c r="C51" i="21"/>
  <c r="F50" i="21"/>
  <c r="D50" i="21"/>
  <c r="C50" i="21"/>
  <c r="F49" i="21"/>
  <c r="W49" i="21" s="1"/>
  <c r="D49" i="21"/>
  <c r="C49" i="21"/>
  <c r="W48" i="21"/>
  <c r="F47" i="21"/>
  <c r="W47" i="21" s="1"/>
  <c r="D47" i="21"/>
  <c r="C47" i="21"/>
  <c r="F46" i="21"/>
  <c r="D46" i="21"/>
  <c r="C46" i="21"/>
  <c r="F45" i="21"/>
  <c r="D45" i="21"/>
  <c r="C45" i="21"/>
  <c r="F44" i="21"/>
  <c r="W44" i="21" s="1"/>
  <c r="D44" i="21"/>
  <c r="C44" i="21"/>
  <c r="F43" i="21"/>
  <c r="D43" i="21"/>
  <c r="C43" i="21"/>
  <c r="F42" i="21"/>
  <c r="W42" i="21" s="1"/>
  <c r="D42" i="21"/>
  <c r="C42" i="21"/>
  <c r="F41" i="21"/>
  <c r="D41" i="21"/>
  <c r="C41" i="21"/>
  <c r="U40" i="21"/>
  <c r="F39" i="21"/>
  <c r="U39" i="21" s="1"/>
  <c r="D39" i="21"/>
  <c r="C39" i="21"/>
  <c r="F38" i="21"/>
  <c r="D38" i="21"/>
  <c r="C38" i="21"/>
  <c r="F37" i="21"/>
  <c r="U37" i="21" s="1"/>
  <c r="D37" i="21"/>
  <c r="C37" i="21"/>
  <c r="F36" i="21"/>
  <c r="U36" i="21" s="1"/>
  <c r="D36" i="21"/>
  <c r="C36" i="21"/>
  <c r="F35" i="21"/>
  <c r="U35" i="21" s="1"/>
  <c r="D35" i="21"/>
  <c r="C35" i="21"/>
  <c r="F34" i="21"/>
  <c r="D34" i="21"/>
  <c r="C34" i="21"/>
  <c r="U33" i="21"/>
  <c r="F32" i="21"/>
  <c r="U32" i="21" s="1"/>
  <c r="D32" i="21"/>
  <c r="C32" i="21"/>
  <c r="F31" i="21"/>
  <c r="U31" i="21" s="1"/>
  <c r="D31" i="21"/>
  <c r="C31" i="21"/>
  <c r="F30" i="21"/>
  <c r="U30" i="21" s="1"/>
  <c r="D30" i="21"/>
  <c r="C30" i="21"/>
  <c r="F29" i="21"/>
  <c r="W29" i="21" s="1"/>
  <c r="D29" i="21"/>
  <c r="F28" i="21"/>
  <c r="D28" i="21"/>
  <c r="C28" i="21"/>
  <c r="F27" i="21"/>
  <c r="W27" i="21" s="1"/>
  <c r="D27" i="21"/>
  <c r="C27" i="21"/>
  <c r="F26" i="21"/>
  <c r="W26" i="21" s="1"/>
  <c r="D26" i="21"/>
  <c r="C26" i="21"/>
  <c r="F25" i="21"/>
  <c r="D25" i="21"/>
  <c r="C25" i="21"/>
  <c r="F23" i="21"/>
  <c r="D23" i="21"/>
  <c r="C23" i="21"/>
  <c r="F22" i="21"/>
  <c r="W22" i="21" s="1"/>
  <c r="D22" i="21"/>
  <c r="C22" i="21"/>
  <c r="W21" i="21"/>
  <c r="F20" i="21"/>
  <c r="W20" i="21" s="1"/>
  <c r="D20" i="21"/>
  <c r="C20" i="21"/>
  <c r="F19" i="21"/>
  <c r="W19" i="21" s="1"/>
  <c r="D19" i="21"/>
  <c r="C19" i="21"/>
  <c r="F18" i="21"/>
  <c r="W18" i="21" s="1"/>
  <c r="D18" i="21"/>
  <c r="C18" i="21"/>
  <c r="F17" i="21"/>
  <c r="W17" i="21" s="1"/>
  <c r="D17" i="21"/>
  <c r="C17" i="21"/>
  <c r="F16" i="21"/>
  <c r="W16" i="21" s="1"/>
  <c r="D16" i="21"/>
  <c r="C16" i="21"/>
  <c r="W15" i="21"/>
  <c r="F14" i="21"/>
  <c r="D14" i="21"/>
  <c r="C14" i="21"/>
  <c r="F12" i="21"/>
  <c r="W12" i="21" s="1"/>
  <c r="D12" i="21"/>
  <c r="C12" i="21"/>
  <c r="F11" i="21"/>
  <c r="D11" i="21"/>
  <c r="C11" i="21"/>
  <c r="F10" i="21"/>
  <c r="W10" i="21" s="1"/>
  <c r="D10" i="21"/>
  <c r="C10" i="21"/>
  <c r="W9" i="21"/>
  <c r="W8" i="21"/>
  <c r="F7" i="21"/>
  <c r="W7" i="21" s="1"/>
  <c r="D7" i="21"/>
  <c r="C7" i="21"/>
  <c r="F6" i="21"/>
  <c r="D6" i="21"/>
  <c r="C6" i="21"/>
  <c r="F5" i="21"/>
  <c r="W5" i="21" s="1"/>
  <c r="D5" i="21"/>
  <c r="C5" i="21"/>
  <c r="F4" i="21"/>
  <c r="D4" i="21"/>
  <c r="C4" i="21"/>
  <c r="F3" i="21"/>
  <c r="W3" i="21" s="1"/>
  <c r="D3" i="21"/>
  <c r="C3" i="21"/>
  <c r="W199" i="21" l="1"/>
  <c r="W52" i="21"/>
  <c r="W125" i="21"/>
  <c r="W102" i="21"/>
  <c r="W100" i="21"/>
  <c r="W120" i="21"/>
  <c r="W133" i="21"/>
  <c r="W136" i="21"/>
  <c r="W138" i="21"/>
  <c r="W140" i="21"/>
  <c r="W142" i="21"/>
  <c r="W28" i="21"/>
  <c r="U38" i="21"/>
  <c r="W50" i="21"/>
  <c r="W113" i="21"/>
  <c r="W115" i="21"/>
  <c r="W117" i="21"/>
  <c r="W127" i="21"/>
  <c r="W152" i="21"/>
  <c r="W154" i="21"/>
  <c r="W156" i="21"/>
  <c r="W170" i="21"/>
  <c r="W177" i="21"/>
  <c r="W23" i="21"/>
  <c r="W93" i="21"/>
  <c r="W119" i="21"/>
  <c r="W167" i="21"/>
  <c r="W11" i="21"/>
  <c r="W190" i="21"/>
  <c r="W198" i="21"/>
  <c r="W41" i="21"/>
  <c r="W43" i="21"/>
  <c r="W121" i="21"/>
  <c r="W158" i="21"/>
  <c r="W172" i="21"/>
  <c r="W89" i="21"/>
  <c r="W123" i="21"/>
  <c r="W129" i="21"/>
  <c r="W145" i="21"/>
  <c r="W147" i="21"/>
  <c r="W149" i="21"/>
  <c r="W174" i="21"/>
  <c r="W4" i="21"/>
  <c r="W6" i="21"/>
  <c r="W57" i="21"/>
  <c r="W59" i="21"/>
  <c r="W61" i="21"/>
  <c r="W63" i="21"/>
  <c r="W69" i="21"/>
  <c r="W71" i="21"/>
  <c r="W73" i="21"/>
  <c r="W75" i="21"/>
  <c r="W79" i="21"/>
  <c r="W83" i="21"/>
  <c r="W87" i="21"/>
  <c r="W109" i="21"/>
  <c r="W111" i="21"/>
  <c r="W162" i="21"/>
  <c r="W164" i="21"/>
  <c r="W176" i="21"/>
  <c r="W197" i="21"/>
  <c r="W77" i="21"/>
  <c r="W81" i="21"/>
  <c r="W85" i="21"/>
  <c r="W126" i="21"/>
  <c r="W128" i="21"/>
  <c r="W130" i="21"/>
  <c r="W134" i="21"/>
  <c r="W165" i="21"/>
  <c r="W186" i="21"/>
  <c r="W132" i="21"/>
  <c r="W195" i="21"/>
  <c r="W204" i="21"/>
  <c r="W92" i="21"/>
  <c r="W161" i="21"/>
  <c r="W163" i="21"/>
  <c r="W188" i="21"/>
  <c r="W193" i="21"/>
  <c r="W160" i="21"/>
  <c r="W185" i="21"/>
  <c r="W187" i="21"/>
  <c r="W189" i="21"/>
  <c r="W192" i="21"/>
  <c r="W194" i="21"/>
  <c r="W196" i="21"/>
  <c r="W203" i="21"/>
  <c r="N2" i="21" l="1" a="1"/>
  <c r="N2" i="21" s="1"/>
  <c r="O2" i="21" a="1"/>
  <c r="O2" i="21" s="1"/>
  <c r="O9" i="21"/>
  <c r="N17" i="21" a="1"/>
  <c r="N17" i="21" s="1"/>
  <c r="N16" i="21" a="1"/>
  <c r="N16" i="21" s="1"/>
  <c r="O3" i="21" a="1"/>
  <c r="O3" i="21" s="1"/>
  <c r="N6" i="21" a="1"/>
  <c r="N6" i="21" s="1"/>
  <c r="O17" i="21" a="1"/>
  <c r="O17" i="21" s="1"/>
  <c r="N5" i="21" a="1"/>
  <c r="N5" i="21" s="1"/>
  <c r="N10" i="21" a="1"/>
  <c r="N10" i="21" s="1"/>
  <c r="O5" i="21" a="1"/>
  <c r="O5" i="21" s="1"/>
  <c r="O8" i="21" a="1"/>
  <c r="O8" i="21" s="1"/>
  <c r="O4" i="21" a="1"/>
  <c r="O4" i="21" s="1"/>
  <c r="N15" i="21" a="1"/>
  <c r="N15" i="21" s="1"/>
  <c r="N11" i="21" a="1"/>
  <c r="N11" i="21" s="1"/>
  <c r="O7" i="21" a="1"/>
  <c r="O7" i="21" s="1"/>
  <c r="O6" i="21" a="1"/>
  <c r="O6" i="21" s="1"/>
  <c r="O11" i="21" a="1"/>
  <c r="O11" i="21" s="1"/>
  <c r="N9" i="21" a="1"/>
  <c r="N9" i="21" s="1"/>
  <c r="O16" i="21" a="1"/>
  <c r="O16" i="21" s="1"/>
  <c r="N4" i="21" a="1"/>
  <c r="N4" i="21" s="1"/>
  <c r="N8" i="21" a="1"/>
  <c r="N8" i="21" s="1"/>
  <c r="N3" i="21" a="1"/>
  <c r="N3" i="21" s="1"/>
  <c r="N7" i="21" a="1"/>
  <c r="N7" i="21" s="1"/>
  <c r="O15" i="21" a="1"/>
  <c r="O15" i="21" s="1"/>
  <c r="O10" i="21" a="1"/>
  <c r="O10" i="21" s="1"/>
</calcChain>
</file>

<file path=xl/comments1.xml><?xml version="1.0" encoding="utf-8"?>
<comments xmlns="http://schemas.openxmlformats.org/spreadsheetml/2006/main">
  <authors>
    <author>RTE</author>
  </authors>
  <commentList>
    <comment ref="I33" authorId="0" shapeId="0">
      <text>
        <r>
          <rPr>
            <sz val="10"/>
            <color indexed="81"/>
            <rFont val="Tahoma"/>
            <family val="2"/>
          </rPr>
          <t>Note du CNER 
MO-CC-CNER-DCCL-PPC-10-00067</t>
        </r>
      </text>
    </comment>
  </commentList>
</comments>
</file>

<file path=xl/sharedStrings.xml><?xml version="1.0" encoding="utf-8"?>
<sst xmlns="http://schemas.openxmlformats.org/spreadsheetml/2006/main" count="2251" uniqueCount="723">
  <si>
    <t>Indice</t>
  </si>
  <si>
    <t>Date</t>
  </si>
  <si>
    <t>Rédac</t>
  </si>
  <si>
    <t>Observations</t>
  </si>
  <si>
    <t>Création</t>
  </si>
  <si>
    <t>DATE</t>
  </si>
  <si>
    <t>CONSIGNATION</t>
  </si>
  <si>
    <t>D.R.</t>
  </si>
  <si>
    <t>TRAVAUX</t>
  </si>
  <si>
    <t>REALISES PAR</t>
  </si>
  <si>
    <t>OBSERVATIONS</t>
  </si>
  <si>
    <t xml:space="preserve"> </t>
  </si>
  <si>
    <t>Phase</t>
  </si>
  <si>
    <t>GIE</t>
  </si>
  <si>
    <t>Bâtiment et génie civil</t>
  </si>
  <si>
    <t>Installation de chantier</t>
  </si>
  <si>
    <t>UA alternatif</t>
  </si>
  <si>
    <t>Installation chargeurs et colonne de distribution + câbles</t>
  </si>
  <si>
    <t>Contrôle Commande Numérique</t>
  </si>
  <si>
    <t>Mise sous tension des armoires de tranche et TG</t>
  </si>
  <si>
    <t>Contrôle de l'installation du système central CCN</t>
  </si>
  <si>
    <t>Contrôle de l'installation et mise en route du système central (fond de poste+ tranches)</t>
  </si>
  <si>
    <t>TG</t>
  </si>
  <si>
    <t>Remplacement coffret de présence + câble TGB9N vers IT ariane</t>
  </si>
  <si>
    <t>Contrôle TG + coffret présence + surveillance UA</t>
  </si>
  <si>
    <t>Installation téléalarme au BI</t>
  </si>
  <si>
    <t>Intégration du départ + essai TCD</t>
  </si>
  <si>
    <t>Mise en service TGB9N</t>
  </si>
  <si>
    <t>Mise en service de la TGB9N ripage et essais des fonctions vitales (liaisons IT)</t>
  </si>
  <si>
    <t>Raccordement  de la surveillance AE CE + TCM sur l'armoire structure de conduite</t>
  </si>
  <si>
    <t>Mise HORS SERVICE ancienne TG RTE</t>
  </si>
  <si>
    <t>Contrôle tranche BT avec LEX</t>
  </si>
  <si>
    <t>Contrôle de conformité des commandes disjoncteur</t>
  </si>
  <si>
    <t>Mise hors tension ancienne tranche Ariane</t>
  </si>
  <si>
    <t>Travaux de dépose</t>
  </si>
  <si>
    <t>Dépose des câbles BT</t>
  </si>
  <si>
    <t>Fin de chantier</t>
  </si>
  <si>
    <t>CE</t>
  </si>
  <si>
    <t>P2T</t>
  </si>
  <si>
    <t>Cellule 63 kV COUPLAGE</t>
  </si>
  <si>
    <t xml:space="preserve"> SR</t>
  </si>
  <si>
    <t xml:space="preserve">Consignation Cellule couplage 63kV </t>
  </si>
  <si>
    <t>Installation atelier 48V CE B1 -B2</t>
  </si>
  <si>
    <t xml:space="preserve">Pose et raccordement des cordons FO duplex BI </t>
  </si>
  <si>
    <t xml:space="preserve">Dépose surveillance provisoire </t>
  </si>
  <si>
    <t>GROUPE ELECTROGENE</t>
  </si>
  <si>
    <t xml:space="preserve">Intégration PEXI </t>
  </si>
  <si>
    <t>Validation chaîne de téléconduite</t>
  </si>
  <si>
    <t xml:space="preserve">Prise en local du poste </t>
  </si>
  <si>
    <t xml:space="preserve">Contrôle tranche BT avec LEX </t>
  </si>
  <si>
    <t>Raccordement liaison tension barre vers ancien IT Ariane (câbles existants récupérés)</t>
  </si>
  <si>
    <t>Mise en service de la Cellule 63 kV COUPLAGE sous electre</t>
  </si>
  <si>
    <t>Passage des câbles UA vers BRC - tête de câble prête en attente raccordement</t>
  </si>
  <si>
    <t>Travaux Electriques préparatoires</t>
  </si>
  <si>
    <t>Installation des cables et réseau F.O.</t>
  </si>
  <si>
    <t>Création atelier 48V TCM et 48V C.E.</t>
  </si>
  <si>
    <t>Installation batterie 48V B1-B2</t>
  </si>
  <si>
    <t>S 8                                                                                                            à                                                                                            S 9</t>
  </si>
  <si>
    <t>Cellule 225 kV NOGENTEL</t>
  </si>
  <si>
    <t>S 43                                                                                                            à                                                                                            S 44</t>
  </si>
  <si>
    <t>Pose kit 48V sur SA</t>
  </si>
  <si>
    <t>TRAVAUX POUR LOT 1</t>
  </si>
  <si>
    <t>TRAVAUX POUR LOT 2</t>
  </si>
  <si>
    <t>Réception usine LOT2</t>
  </si>
  <si>
    <t>Consignation TR 631</t>
  </si>
  <si>
    <t>Retrait NOGENTEL</t>
  </si>
  <si>
    <t xml:space="preserve">Installation batterie 48V </t>
  </si>
  <si>
    <t>Livraison CCN Lot 2 sur site</t>
  </si>
  <si>
    <t>Mise en route / Insertion des tranches du lot 2</t>
  </si>
  <si>
    <t>Cellule 90 kV Tranche VERTUS</t>
  </si>
  <si>
    <t>Installation des TPG et téléphones  (1 TPG UA1 - 1TPG par B.R. 225)</t>
  </si>
  <si>
    <t>Remplacement des portes du Bâtiment U.A.</t>
  </si>
  <si>
    <t>Repérage au Sol de l'implantation du nouveau Bâtiment</t>
  </si>
  <si>
    <t>Passage des câbles BT IT Vers  BR- tête de câble prête en attente raccordement</t>
  </si>
  <si>
    <t>Installation des BP AD et des liaisons associées</t>
  </si>
  <si>
    <t>Installation des cables à quartes VT et TPG vers les B.R. 225</t>
  </si>
  <si>
    <t xml:space="preserve">Fin des ripages et essais TG B9N </t>
  </si>
  <si>
    <t>S 47                                                                                                            à                                                                                            S 51</t>
  </si>
  <si>
    <t xml:space="preserve">MES atelier + Coffrets 48V BR 225 (Gdp)  </t>
  </si>
  <si>
    <t>24 jours</t>
  </si>
  <si>
    <t>Consignation Barres 1</t>
  </si>
  <si>
    <t>Consignation Barres 2</t>
  </si>
  <si>
    <t>Doc H à la remise du BRC</t>
  </si>
  <si>
    <t>PC330</t>
  </si>
  <si>
    <t xml:space="preserve">MES atelier + Colonnes 48V P1-P2 (Gdp) </t>
  </si>
  <si>
    <t xml:space="preserve">P2T </t>
  </si>
  <si>
    <t>PC 330</t>
  </si>
  <si>
    <t>GIE + EMSP</t>
  </si>
  <si>
    <t>Septembre 2010
à
Mai 2011</t>
  </si>
  <si>
    <t>Mai 2011
à
Juin 2011</t>
  </si>
  <si>
    <t>Réhabilitation des BR  225kV</t>
  </si>
  <si>
    <t>Mise à niveau ventilation locaux batteries</t>
  </si>
  <si>
    <t>Raccordement du bâtiment aux différents réseaux</t>
  </si>
  <si>
    <t>Extension piste légère jusqu'au BRC</t>
  </si>
  <si>
    <t>Construction du BRC</t>
  </si>
  <si>
    <t>Construction de caniveaux</t>
  </si>
  <si>
    <t>Mise en place chemin de câble FO au BRC</t>
  </si>
  <si>
    <t>JOURS</t>
  </si>
  <si>
    <t>DUREE</t>
  </si>
  <si>
    <t>2 jours</t>
  </si>
  <si>
    <t>Installation batterie 48V TCM et batterie 48V C.E</t>
  </si>
  <si>
    <t>Réception usine lot 1</t>
  </si>
  <si>
    <t>Pose et raccordement armoire fond de poste, tranches BT au  BRC (Lot 1), structure de conduite</t>
  </si>
  <si>
    <t>Installation chargeurs et coffret 48V</t>
  </si>
  <si>
    <t>Installation atelier 48V + Cof, Distrib, dans BR 225kV (4)</t>
  </si>
  <si>
    <t>Contrôle photométrie et réflectométrie</t>
  </si>
  <si>
    <t>S24</t>
  </si>
  <si>
    <t>Intégration chaine de téléconduite - Insertion du SWITCH dans la TCD</t>
  </si>
  <si>
    <t>MES FOND DE POSTE + TRANCHES</t>
  </si>
  <si>
    <t>Prise en local du poste</t>
  </si>
  <si>
    <t>Ajout / remplacement BP AL danger + réfection câblage portail  + BP appel porte</t>
  </si>
  <si>
    <t>Raccordement de la surveillance des UA sur le CCN</t>
  </si>
  <si>
    <r>
      <t xml:space="preserve">S41
</t>
    </r>
    <r>
      <rPr>
        <sz val="12"/>
        <rFont val="Arial"/>
        <family val="2"/>
      </rPr>
      <t>10/10 au 14/10</t>
    </r>
  </si>
  <si>
    <t>SS1.23 condamné ouvert</t>
  </si>
  <si>
    <t>SS1.23 condamné ouvert non manoeuvrable électriquement</t>
  </si>
  <si>
    <t>Cellule 225kV CBO + SECT</t>
  </si>
  <si>
    <t>Raccordement BT côté appareillage extérieur</t>
  </si>
  <si>
    <t>Pose Kit 48V sur sectionneur SS 1.12</t>
  </si>
  <si>
    <t>Contrôle tranche BT avec LEX du SS 1.12</t>
  </si>
  <si>
    <t>Consignation sections 1.1 et 1.2</t>
  </si>
  <si>
    <t>Pose Kit 48V sur sectionneur SS1.23</t>
  </si>
  <si>
    <t>Contrôle tranche BT avec LEX du SS1.23</t>
  </si>
  <si>
    <r>
      <t xml:space="preserve">S42
</t>
    </r>
    <r>
      <rPr>
        <sz val="12"/>
        <rFont val="Arial"/>
        <family val="2"/>
      </rPr>
      <t>17/10 au 21/10</t>
    </r>
  </si>
  <si>
    <t>1/2jour</t>
  </si>
  <si>
    <t>Raccordement BT TT BO1</t>
  </si>
  <si>
    <t>Raccordement BT TT BO2</t>
  </si>
  <si>
    <r>
      <t>S20</t>
    </r>
    <r>
      <rPr>
        <sz val="12"/>
        <rFont val="Arial"/>
        <family val="2"/>
      </rPr>
      <t xml:space="preserve">
16/05 au 20/05</t>
    </r>
  </si>
  <si>
    <t>1 jour</t>
  </si>
  <si>
    <t>Pose kit 48V sur disjt</t>
  </si>
  <si>
    <t>Raccordement LEX côté appareils HT</t>
  </si>
  <si>
    <t>Consignation TR633</t>
  </si>
  <si>
    <t>Dépose anciennes tranches Arianes</t>
  </si>
  <si>
    <t>Installation / raccordement  armoire de Tranche dans le B.R</t>
  </si>
  <si>
    <t>Passage en  48V armoire TR et armoire régleur</t>
  </si>
  <si>
    <t>Remplacement du TC masse cuve TR</t>
  </si>
  <si>
    <t>Remplacement du TC neutre HT</t>
  </si>
  <si>
    <t xml:space="preserve">Remplacement du TC neutre TSA </t>
  </si>
  <si>
    <t>Dépose du TC neutre THT</t>
  </si>
  <si>
    <t>Remplacement du coffret CJ</t>
  </si>
  <si>
    <t>Remplacement des coffrets TR et AR</t>
  </si>
  <si>
    <t>Installation de coffret ZR</t>
  </si>
  <si>
    <t>Charge filerie essais fonctionnel BT avec disjt</t>
  </si>
  <si>
    <t>Mise en service de la Cellule 225kV NOGENTEL sous Electre</t>
  </si>
  <si>
    <t>Mise en service de la Cellule 225 kV TR633 sous Electre</t>
  </si>
  <si>
    <t>Raccordement LEX côté appareil HT</t>
  </si>
  <si>
    <t>Mise en service de la Cellule 63 kV Arr, TR633 sous Electre</t>
  </si>
  <si>
    <t>Cellule TR633 côté 225kV</t>
  </si>
  <si>
    <t>Cellule TR 633 côté 63kV</t>
  </si>
  <si>
    <t>Cellule 63kV CBO</t>
  </si>
  <si>
    <t>Remplacement de l'armoire transfo</t>
  </si>
  <si>
    <t>Année 2012</t>
  </si>
  <si>
    <t>Consignation TR631</t>
  </si>
  <si>
    <t>Mise en service de la Cellule 225 kV TR631 sous Electre</t>
  </si>
  <si>
    <t>Cellule TR 631 côté 63kV</t>
  </si>
  <si>
    <t>Mise en service de la Cellule 63 kV Arr, TR631 sous Electre</t>
  </si>
  <si>
    <r>
      <t>S18</t>
    </r>
    <r>
      <rPr>
        <sz val="12"/>
        <rFont val="Arial"/>
        <family val="2"/>
      </rPr>
      <t xml:space="preserve"> à </t>
    </r>
    <r>
      <rPr>
        <b/>
        <sz val="12"/>
        <rFont val="Arial"/>
        <family val="2"/>
      </rPr>
      <t>S19</t>
    </r>
    <r>
      <rPr>
        <sz val="12"/>
        <rFont val="Arial"/>
        <family val="2"/>
      </rPr>
      <t xml:space="preserve">
02/05 au 13/05</t>
    </r>
  </si>
  <si>
    <r>
      <t xml:space="preserve">S47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S51
</t>
    </r>
    <r>
      <rPr>
        <sz val="12"/>
        <rFont val="Arial"/>
        <family val="2"/>
      </rPr>
      <t>21/11au 23/12</t>
    </r>
  </si>
  <si>
    <r>
      <t xml:space="preserve">S47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S51
</t>
    </r>
    <r>
      <rPr>
        <sz val="12"/>
        <rFont val="Arial"/>
        <family val="2"/>
      </rPr>
      <t xml:space="preserve">21/11au 23/12 </t>
    </r>
    <r>
      <rPr>
        <b/>
        <sz val="12"/>
        <rFont val="Arial"/>
        <family val="2"/>
      </rPr>
      <t xml:space="preserve">                                                               </t>
    </r>
  </si>
  <si>
    <t>S50</t>
  </si>
  <si>
    <t>Pose et raccordement tranches BT au BRC (Lot 2)</t>
  </si>
  <si>
    <t>S03</t>
  </si>
  <si>
    <t>S04</t>
  </si>
  <si>
    <t>Cellule 63kV PRIEURE</t>
  </si>
  <si>
    <t>Remplacement TC masse câble</t>
  </si>
  <si>
    <t>Mise en service de la Cellule 63 kV PRIEURE sous Electre</t>
  </si>
  <si>
    <t>Mise en service de la Cellule 63 kV MARDEUIL 2 sous Electre</t>
  </si>
  <si>
    <t>Mise en service de la Cellule 63 kV MARDEUIL 1 sous Electre</t>
  </si>
  <si>
    <t>Mise en service de la Cellule 63 kV EPERNAY sous Electre</t>
  </si>
  <si>
    <t>Installation TC masse câble</t>
  </si>
  <si>
    <t>Cellule 63kV EPERNAY</t>
  </si>
  <si>
    <t>Cellule 63kV EPERNAY-OIRY</t>
  </si>
  <si>
    <t>Cellule 63kV ORMES 2</t>
  </si>
  <si>
    <t>Cellule 63kV  AT434</t>
  </si>
  <si>
    <t>Cellule 90kV AT434</t>
  </si>
  <si>
    <t>Mise en service de la Cellule 63 kV ORMES 2 sous Electre</t>
  </si>
  <si>
    <t>Consignation ligne 63kV EPERNAY</t>
  </si>
  <si>
    <t>Consignation ligne 63kV EPERNAY-OIRY</t>
  </si>
  <si>
    <t>Consignation ligne 63kV ORMES 2</t>
  </si>
  <si>
    <t>Consignation AT434</t>
  </si>
  <si>
    <t>Consignation ligne VERTUS</t>
  </si>
  <si>
    <t xml:space="preserve">                Aménagement Chassis de relayage dans BR 225kV</t>
  </si>
  <si>
    <t>2HJ
RN</t>
  </si>
  <si>
    <t>Passage câble 56 quartes télécom</t>
  </si>
  <si>
    <t>Note de mise hors conduite</t>
  </si>
  <si>
    <t>Modification châssis relayage / déplacement équipement BT, dépose PRW
Raccordement surveillance provisoire (CE)</t>
  </si>
  <si>
    <t>PC330 / doc H</t>
  </si>
  <si>
    <t>GdP</t>
  </si>
  <si>
    <t xml:space="preserve">NIP CCO </t>
  </si>
  <si>
    <t>Installation colonne UA secourue avec raccordement après mise hors tension des UA + Suppression Max, I sur la Permut</t>
  </si>
  <si>
    <t>GT Azur</t>
  </si>
  <si>
    <t>Mise à disposition des tranches et TG au CE sans les LEX</t>
  </si>
  <si>
    <t>Installation des liaisons modem bande de base</t>
  </si>
  <si>
    <t>Préparation câbles d'alimentation</t>
  </si>
  <si>
    <t>Présence d'un exploitant           NIP CCO prise en local du poste</t>
  </si>
  <si>
    <t xml:space="preserve">MES fond de poste </t>
  </si>
  <si>
    <t>Ripage de la FO Ormes / Damery</t>
  </si>
  <si>
    <t>Livraison CCN, livraison armoire TG B9N et armoire IT  sur site</t>
  </si>
  <si>
    <t>Réception et contrôle TG</t>
  </si>
  <si>
    <t>MES TPG</t>
  </si>
  <si>
    <t>S38</t>
  </si>
  <si>
    <t>Mise hors tension / dépose du G.E</t>
  </si>
  <si>
    <t>Installation nouveau G.E et plein de fuel</t>
  </si>
  <si>
    <t xml:space="preserve">Réception </t>
  </si>
  <si>
    <t>S39</t>
  </si>
  <si>
    <t>S40</t>
  </si>
  <si>
    <t>Présence d'un exploitant           NIP CCO pour les 4 et 5/10/11</t>
  </si>
  <si>
    <t xml:space="preserve">  Consignation sections 1.2 et 1.3</t>
  </si>
  <si>
    <t>SR</t>
  </si>
  <si>
    <t>Consignation pour travaux</t>
  </si>
  <si>
    <t>Raccordement liaison TT barre sur le coffret de regroupement</t>
  </si>
  <si>
    <t>Mise en service de la Cellule 225kV CBO + sectionneur de sectionnement sous Electre</t>
  </si>
  <si>
    <t>Consignation Barres 1 63kV</t>
  </si>
  <si>
    <t>Consignation Barres 2 63kV</t>
  </si>
  <si>
    <t>1,5 jours</t>
  </si>
  <si>
    <t>4HJ
2HN</t>
  </si>
  <si>
    <t>0,5 jour</t>
  </si>
  <si>
    <t>Consignation pour travaux
Rendre la B01 vers 11h00 pour consignation de la B02 en fin de matinée</t>
  </si>
  <si>
    <t>Mise en service de la Cellule 63 kV CBO sous Electre</t>
  </si>
  <si>
    <t>Shuntage des TC au niveau des enroulements</t>
  </si>
  <si>
    <t>Intégration du départ + essai TAC</t>
  </si>
  <si>
    <t>Activation SWITCH</t>
  </si>
  <si>
    <t>Raccordement LEX disjoncteur pour surveillance dans la tranche Electre</t>
  </si>
  <si>
    <t>4HJ
4HN</t>
  </si>
  <si>
    <t>Dépose des shunts TC et raccordement des circuits I et U</t>
  </si>
  <si>
    <t>Charge filerie et validation des circuits I et U</t>
  </si>
  <si>
    <t>Mise à disposition de la tranche au CE</t>
  </si>
  <si>
    <t>Contrôle de conformité des commandes disjoncteur et essais des temps de manœuvre</t>
  </si>
  <si>
    <t>Charge filerie essais fonctionnel BT avec disjoncteur</t>
  </si>
  <si>
    <t>Reprise des affichage de réglage au poste de Vesle</t>
  </si>
  <si>
    <t>Charge filerie essais fonctionnels BT avec disjoncteur</t>
  </si>
  <si>
    <t>Pose kit 48V sur disjoncteur</t>
  </si>
  <si>
    <t>Le disjoncteur sera surveillé (SF6 et défault interne) par la tranche Electre mardi soir</t>
  </si>
  <si>
    <t>Les lundi et  mardi si restitution le disjoncteur ne sera pas surveillé (SF6 et défault interne) Disjoncteur et SA manoeuvrables manuellement</t>
  </si>
  <si>
    <t>Consignation départ 225kV NOGENTEL</t>
  </si>
  <si>
    <t>Affichage des réglages secours au poste de Nogentel (à confirmer le besoin)</t>
  </si>
  <si>
    <t>8 jours</t>
  </si>
  <si>
    <t xml:space="preserve">Mise en exploitation  système central CCN (activation SWITCH) </t>
  </si>
  <si>
    <t>TGB9N est en exploitation sur le CCN</t>
  </si>
  <si>
    <t>Mise hors tension anciennes  tranches Arianes 225kV et 63kV</t>
  </si>
  <si>
    <t>Insertion de la tranche dans anneaux optique CE</t>
  </si>
  <si>
    <t>Contrôle de conformité des commandes disjoncteur et vérification des temps de manœuvre</t>
  </si>
  <si>
    <t xml:space="preserve">Essais SA et activation SWITCH </t>
  </si>
  <si>
    <t>GIE Télécom</t>
  </si>
  <si>
    <t>mardi 06 sept
mercredi 07 sept</t>
  </si>
  <si>
    <t>Pré-requis à intervention SIEMENS</t>
  </si>
  <si>
    <t>G.E indisponible, s'assurer que les deux sources (TR 631 et 633) sont disponibles</t>
  </si>
  <si>
    <t>P2T + GIE Télécom</t>
  </si>
  <si>
    <t>Précontrôle du lot 1 des lignes 225kV Vesle et Nogentel et du CBO</t>
  </si>
  <si>
    <t>Equipements Télécom</t>
  </si>
  <si>
    <t>Contrôle LEX et activation du SWITCH</t>
  </si>
  <si>
    <t>Consignation pour travaux
Consignation le mardi AM pour délivrance AT  le mercredi à 8h00</t>
  </si>
  <si>
    <t xml:space="preserve">Contrôle LEX et activation du SWITCH </t>
  </si>
  <si>
    <t>Mise à disposition des tranches au CE</t>
  </si>
  <si>
    <t>Mise sous tension des armoires de tranche du lot 2</t>
  </si>
  <si>
    <t>Présence d'un exploitant      NIP CCO</t>
  </si>
  <si>
    <t xml:space="preserve">Mise en exploitation du lot 2 </t>
  </si>
  <si>
    <t>Passage en  48V armoire régleur</t>
  </si>
  <si>
    <t>A définir</t>
  </si>
  <si>
    <t>Cellule TR631 côté 225kV</t>
  </si>
  <si>
    <t>Confirmer si c'est à faire</t>
  </si>
  <si>
    <t>Date ?</t>
  </si>
  <si>
    <t>Dépose des liaisons tube SA2 - Colonnes isolantes</t>
  </si>
  <si>
    <t>Dépose colonnes isolantes / disjoncteur / charpentes</t>
  </si>
  <si>
    <t>Démolition des massifs disjt et massifs colonnes isolantes</t>
  </si>
  <si>
    <t>Création nouveaux massifs disjt / colonnes isolantes / réducteurs de mesures</t>
  </si>
  <si>
    <t>Mise en place des charpentes + circuit de terre</t>
  </si>
  <si>
    <t>Dépose des liaisons tube SA1 - disjt et déposes des pôles du disjt</t>
  </si>
  <si>
    <t>Installation des pôles disjt et armoire de commande</t>
  </si>
  <si>
    <t>Installation des réducteurs de mesures / colonnes isolantes + raccordement</t>
  </si>
  <si>
    <t>Raccordement LEX</t>
  </si>
  <si>
    <t>Mise en place des liaisons tube SA-colonnes isolantes</t>
  </si>
  <si>
    <t>Mise en place des liaisons tube SA-disjt + mise en pression disjt</t>
  </si>
  <si>
    <t>Contrôle de conformité de la commande et des temps de manœuvre du disjoncteur</t>
  </si>
  <si>
    <t xml:space="preserve">Essais SA et activation switch </t>
  </si>
  <si>
    <t>Mise à pression SF6 de transport du disjt</t>
  </si>
  <si>
    <t>Réception des tranches BT du lot 2 sans les LEX</t>
  </si>
  <si>
    <t>Cellule 63kV MARDEUIL 2</t>
  </si>
  <si>
    <t>Cellule 63kV MARDEUIL 1</t>
  </si>
  <si>
    <t>Consignation ligne 63 kV MARDEUIL 1</t>
  </si>
  <si>
    <t>5 jours</t>
  </si>
  <si>
    <t xml:space="preserve">Intégration du départ </t>
  </si>
  <si>
    <t>Consignation ligne 63 kV MARDEUIL 2</t>
  </si>
  <si>
    <t>Consignation ligne 63kV PRIEURE</t>
  </si>
  <si>
    <t>Pour préparer le transfert sur couplage pour les travaux de la cellule Epernay en S15</t>
  </si>
  <si>
    <t>Affichage des réglages secours ligne pour le départ Epernay</t>
  </si>
  <si>
    <t>Transfert sur couplage si remise en service (réglages initialisés lors des travaux de la cellule Couplage)</t>
  </si>
  <si>
    <t>Raccordement LEX disjt sur tranche Electre</t>
  </si>
  <si>
    <t>Validation LEX disjt pour surveillance</t>
  </si>
  <si>
    <t>Charge filerie, dépose des shuntages au niveau des enroulements des appareils de mesure</t>
  </si>
  <si>
    <t>Shuntage des appareils de mesure au niveau des enroulements</t>
  </si>
  <si>
    <t>Si restitution le disjt est surveillé par la tranche Electre</t>
  </si>
  <si>
    <t>Installation / raccordement  armoire de Tranche dans le BR</t>
  </si>
  <si>
    <t>Transfert sur couplage si remise en service (affichage des réglages secours ligne EPERNAY/OIRY)</t>
  </si>
  <si>
    <t>Mise en service de la Cellule 63 kV EPERNAY-OIRY sous Electre</t>
  </si>
  <si>
    <t xml:space="preserve">Raccordement LEX </t>
  </si>
  <si>
    <t>Mise en service de la Cellule 63 kV AT434 sous Electre</t>
  </si>
  <si>
    <t>10 jours</t>
  </si>
  <si>
    <t>Dépose réactance de neutre HT</t>
  </si>
  <si>
    <t>NIP CCO: perte de manœuvrabilité des appareils pendant la durée de l'intervention (2H max)</t>
  </si>
  <si>
    <t>2H max</t>
  </si>
  <si>
    <t>NIPCCO pour raccordement de tranche par CE (intégration lot 2), perte de manœuvrabilité du poste</t>
  </si>
  <si>
    <t>Réception de la colonne UA secourue</t>
  </si>
  <si>
    <t>Réception batteries, redresseurs et colonne de distribution</t>
  </si>
  <si>
    <t>Réception batteries, redresseurs et coffret de distribution</t>
  </si>
  <si>
    <t>Réception des commandes sectionneur SS 1.12</t>
  </si>
  <si>
    <t>Contrôle de conformité des commandes SA et essai</t>
  </si>
  <si>
    <t xml:space="preserve">Contrôle de conformité des commandes SA, essai et activation SWITCH </t>
  </si>
  <si>
    <t>Mettre la surveillance provisoire en //</t>
  </si>
  <si>
    <r>
      <t>GIE</t>
    </r>
    <r>
      <rPr>
        <sz val="12"/>
        <rFont val="Arial"/>
        <family val="2"/>
      </rPr>
      <t xml:space="preserve"> + </t>
    </r>
    <r>
      <rPr>
        <sz val="12"/>
        <color indexed="14"/>
        <rFont val="Arial"/>
        <family val="2"/>
      </rPr>
      <t>CE</t>
    </r>
  </si>
  <si>
    <r>
      <t>S15</t>
    </r>
    <r>
      <rPr>
        <sz val="12"/>
        <rFont val="Arial"/>
        <family val="2"/>
      </rPr>
      <t xml:space="preserve"> à </t>
    </r>
    <r>
      <rPr>
        <b/>
        <sz val="12"/>
        <rFont val="Arial"/>
        <family val="2"/>
      </rPr>
      <t>S17</t>
    </r>
    <r>
      <rPr>
        <sz val="12"/>
        <rFont val="Arial"/>
        <family val="2"/>
      </rPr>
      <t xml:space="preserve">
11/04 au 29/04</t>
    </r>
  </si>
  <si>
    <r>
      <t>S17</t>
    </r>
    <r>
      <rPr>
        <sz val="12"/>
        <rFont val="Arial"/>
        <family val="2"/>
      </rPr>
      <t xml:space="preserve"> 
25/04 au 29/04</t>
    </r>
  </si>
  <si>
    <r>
      <t>S18</t>
    </r>
    <r>
      <rPr>
        <sz val="12"/>
        <rFont val="Arial"/>
        <family val="2"/>
      </rPr>
      <t xml:space="preserve"> 
02/05 au 06/05</t>
    </r>
  </si>
  <si>
    <r>
      <t>S19</t>
    </r>
    <r>
      <rPr>
        <sz val="12"/>
        <rFont val="Arial"/>
        <family val="2"/>
      </rPr>
      <t xml:space="preserve">
09/05 au 13/05</t>
    </r>
  </si>
  <si>
    <r>
      <t>GIE</t>
    </r>
    <r>
      <rPr>
        <sz val="12"/>
        <rFont val="Arial"/>
        <family val="2"/>
      </rPr>
      <t xml:space="preserve"> + </t>
    </r>
    <r>
      <rPr>
        <sz val="12"/>
        <color indexed="10"/>
        <rFont val="Arial"/>
        <family val="2"/>
      </rPr>
      <t>GdP</t>
    </r>
  </si>
  <si>
    <r>
      <t xml:space="preserve">GIE + </t>
    </r>
    <r>
      <rPr>
        <sz val="12"/>
        <color indexed="14"/>
        <rFont val="Arial"/>
        <family val="2"/>
      </rPr>
      <t>CE</t>
    </r>
  </si>
  <si>
    <r>
      <t xml:space="preserve">S36
</t>
    </r>
    <r>
      <rPr>
        <sz val="12"/>
        <rFont val="Arial"/>
        <family val="2"/>
      </rPr>
      <t>05/09 au 09/09</t>
    </r>
  </si>
  <si>
    <r>
      <t xml:space="preserve">S36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S39
</t>
    </r>
    <r>
      <rPr>
        <sz val="12"/>
        <rFont val="Arial"/>
        <family val="2"/>
      </rPr>
      <t>05/09 au 30/09</t>
    </r>
  </si>
  <si>
    <r>
      <t>CE</t>
    </r>
    <r>
      <rPr>
        <sz val="12"/>
        <rFont val="Arial"/>
        <family val="2"/>
      </rPr>
      <t xml:space="preserve"> + </t>
    </r>
    <r>
      <rPr>
        <sz val="12"/>
        <color indexed="53"/>
        <rFont val="Arial"/>
        <family val="2"/>
      </rPr>
      <t>P2T</t>
    </r>
  </si>
  <si>
    <r>
      <t xml:space="preserve">GIE </t>
    </r>
    <r>
      <rPr>
        <sz val="12"/>
        <rFont val="Arial"/>
        <family val="2"/>
      </rPr>
      <t>+</t>
    </r>
    <r>
      <rPr>
        <sz val="12"/>
        <color indexed="12"/>
        <rFont val="Arial"/>
        <family val="2"/>
      </rPr>
      <t xml:space="preserve"> </t>
    </r>
    <r>
      <rPr>
        <sz val="12"/>
        <color indexed="10"/>
        <rFont val="Arial"/>
        <family val="2"/>
      </rPr>
      <t>GdP</t>
    </r>
  </si>
  <si>
    <r>
      <t xml:space="preserve">GdP + </t>
    </r>
    <r>
      <rPr>
        <sz val="12"/>
        <rFont val="Arial"/>
        <family val="2"/>
      </rPr>
      <t>constructeur</t>
    </r>
  </si>
  <si>
    <r>
      <t xml:space="preserve">S40
</t>
    </r>
    <r>
      <rPr>
        <sz val="12"/>
        <rFont val="Arial"/>
        <family val="2"/>
      </rPr>
      <t>03/10 au 07/10</t>
    </r>
  </si>
  <si>
    <r>
      <t>GIE</t>
    </r>
    <r>
      <rPr>
        <sz val="12"/>
        <rFont val="Arial"/>
        <family val="2"/>
      </rPr>
      <t xml:space="preserve"> + </t>
    </r>
    <r>
      <rPr>
        <sz val="12"/>
        <color indexed="14"/>
        <rFont val="Arial"/>
        <family val="2"/>
      </rPr>
      <t>CE</t>
    </r>
    <r>
      <rPr>
        <sz val="12"/>
        <rFont val="Arial"/>
        <family val="2"/>
      </rPr>
      <t xml:space="preserve"> </t>
    </r>
  </si>
  <si>
    <r>
      <t>CE</t>
    </r>
    <r>
      <rPr>
        <sz val="12"/>
        <color indexed="17"/>
        <rFont val="Arial"/>
        <family val="2"/>
      </rPr>
      <t xml:space="preserve"> </t>
    </r>
    <r>
      <rPr>
        <sz val="12"/>
        <rFont val="Arial"/>
        <family val="2"/>
      </rPr>
      <t>+</t>
    </r>
    <r>
      <rPr>
        <sz val="12"/>
        <color indexed="17"/>
        <rFont val="Arial"/>
        <family val="2"/>
      </rPr>
      <t xml:space="preserve"> </t>
    </r>
    <r>
      <rPr>
        <sz val="12"/>
        <color indexed="53"/>
        <rFont val="Arial"/>
        <family val="2"/>
      </rPr>
      <t>P2T</t>
    </r>
  </si>
  <si>
    <r>
      <t>CE</t>
    </r>
    <r>
      <rPr>
        <sz val="12"/>
        <color indexed="10"/>
        <rFont val="Arial"/>
        <family val="2"/>
      </rPr>
      <t xml:space="preserve"> + GdP</t>
    </r>
  </si>
  <si>
    <r>
      <t>CE</t>
    </r>
    <r>
      <rPr>
        <sz val="12"/>
        <color indexed="10"/>
        <rFont val="Arial"/>
        <family val="2"/>
      </rPr>
      <t xml:space="preserve"> </t>
    </r>
  </si>
  <si>
    <r>
      <t xml:space="preserve">CE </t>
    </r>
    <r>
      <rPr>
        <sz val="12"/>
        <rFont val="Arial"/>
        <family val="2"/>
      </rPr>
      <t xml:space="preserve">+ </t>
    </r>
    <r>
      <rPr>
        <sz val="12"/>
        <color indexed="10"/>
        <rFont val="Arial"/>
        <family val="2"/>
      </rPr>
      <t>GdP</t>
    </r>
  </si>
  <si>
    <r>
      <t xml:space="preserve">S45 à S46
</t>
    </r>
    <r>
      <rPr>
        <sz val="12"/>
        <rFont val="Arial"/>
        <family val="2"/>
      </rPr>
      <t>07/11au 18/11</t>
    </r>
  </si>
  <si>
    <r>
      <t>S46</t>
    </r>
    <r>
      <rPr>
        <sz val="12"/>
        <rFont val="Arial"/>
        <family val="2"/>
      </rPr>
      <t xml:space="preserve"> à</t>
    </r>
    <r>
      <rPr>
        <b/>
        <sz val="12"/>
        <rFont val="Arial"/>
        <family val="2"/>
      </rPr>
      <t xml:space="preserve"> S47</t>
    </r>
  </si>
  <si>
    <r>
      <t>S51</t>
    </r>
    <r>
      <rPr>
        <sz val="12"/>
        <rFont val="Arial"/>
        <family val="2"/>
      </rPr>
      <t xml:space="preserve"> à </t>
    </r>
    <r>
      <rPr>
        <b/>
        <sz val="12"/>
        <rFont val="Arial"/>
        <family val="2"/>
      </rPr>
      <t>S02</t>
    </r>
    <r>
      <rPr>
        <sz val="12"/>
        <rFont val="Arial"/>
        <family val="2"/>
      </rPr>
      <t xml:space="preserve">
19/12au 13/02/2012</t>
    </r>
  </si>
  <si>
    <r>
      <t>GIE</t>
    </r>
    <r>
      <rPr>
        <sz val="12"/>
        <color indexed="10"/>
        <rFont val="Arial"/>
        <family val="2"/>
      </rPr>
      <t xml:space="preserve"> + </t>
    </r>
    <r>
      <rPr>
        <sz val="12"/>
        <color indexed="14"/>
        <rFont val="Arial"/>
        <family val="2"/>
      </rPr>
      <t>CE</t>
    </r>
  </si>
  <si>
    <r>
      <t xml:space="preserve">S02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S06
</t>
    </r>
    <r>
      <rPr>
        <sz val="12"/>
        <rFont val="Arial"/>
        <family val="2"/>
      </rPr>
      <t>03/01au 10/02</t>
    </r>
  </si>
  <si>
    <r>
      <t xml:space="preserve">S02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S06
</t>
    </r>
    <r>
      <rPr>
        <sz val="12"/>
        <rFont val="Arial"/>
        <family val="2"/>
      </rPr>
      <t xml:space="preserve">09/01au 10/02 </t>
    </r>
    <r>
      <rPr>
        <b/>
        <sz val="12"/>
        <rFont val="Arial"/>
        <family val="2"/>
      </rPr>
      <t xml:space="preserve">                                                               </t>
    </r>
  </si>
  <si>
    <r>
      <t xml:space="preserve">S07 à S11
</t>
    </r>
    <r>
      <rPr>
        <sz val="12"/>
        <rFont val="Arial"/>
        <family val="2"/>
      </rPr>
      <t xml:space="preserve">13/02au 16/03  </t>
    </r>
  </si>
  <si>
    <r>
      <t>GIE</t>
    </r>
    <r>
      <rPr>
        <sz val="12"/>
        <rFont val="Arial"/>
        <family val="2"/>
      </rPr>
      <t xml:space="preserve"> + EMSP</t>
    </r>
  </si>
  <si>
    <r>
      <t xml:space="preserve">S12
</t>
    </r>
    <r>
      <rPr>
        <sz val="12"/>
        <rFont val="Arial"/>
        <family val="2"/>
      </rPr>
      <t xml:space="preserve">19/03au 23/03 </t>
    </r>
  </si>
  <si>
    <r>
      <t xml:space="preserve">S13
</t>
    </r>
    <r>
      <rPr>
        <sz val="12"/>
        <rFont val="Arial"/>
        <family val="2"/>
      </rPr>
      <t xml:space="preserve">26/03au 30/03 </t>
    </r>
  </si>
  <si>
    <r>
      <t xml:space="preserve">S14
</t>
    </r>
    <r>
      <rPr>
        <sz val="12"/>
        <rFont val="Arial"/>
        <family val="2"/>
      </rPr>
      <t>02/04au 06/04</t>
    </r>
    <r>
      <rPr>
        <b/>
        <sz val="12"/>
        <rFont val="Arial"/>
        <family val="2"/>
      </rPr>
      <t xml:space="preserve"> </t>
    </r>
  </si>
  <si>
    <r>
      <t xml:space="preserve">S15
</t>
    </r>
    <r>
      <rPr>
        <sz val="12"/>
        <rFont val="Arial"/>
        <family val="2"/>
      </rPr>
      <t>09/04au 13/04</t>
    </r>
    <r>
      <rPr>
        <b/>
        <sz val="12"/>
        <rFont val="Arial"/>
        <family val="2"/>
      </rPr>
      <t xml:space="preserve"> </t>
    </r>
  </si>
  <si>
    <r>
      <t xml:space="preserve">S16
</t>
    </r>
    <r>
      <rPr>
        <sz val="12"/>
        <rFont val="Arial"/>
        <family val="2"/>
      </rPr>
      <t>16/04au 20/04</t>
    </r>
    <r>
      <rPr>
        <b/>
        <sz val="12"/>
        <rFont val="Arial"/>
        <family val="2"/>
      </rPr>
      <t xml:space="preserve"> </t>
    </r>
  </si>
  <si>
    <r>
      <t xml:space="preserve">S17
</t>
    </r>
    <r>
      <rPr>
        <sz val="12"/>
        <rFont val="Arial"/>
        <family val="2"/>
      </rPr>
      <t xml:space="preserve">26/04au 27/04 </t>
    </r>
  </si>
  <si>
    <r>
      <t xml:space="preserve">S18 à S19
</t>
    </r>
    <r>
      <rPr>
        <sz val="12"/>
        <rFont val="Arial"/>
        <family val="2"/>
      </rPr>
      <t xml:space="preserve">30/04au 11/05 </t>
    </r>
  </si>
  <si>
    <r>
      <t xml:space="preserve">S20
</t>
    </r>
    <r>
      <rPr>
        <sz val="12"/>
        <rFont val="Arial"/>
        <family val="2"/>
      </rPr>
      <t xml:space="preserve">14/05au 18/05 </t>
    </r>
  </si>
  <si>
    <r>
      <t xml:space="preserve">S21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S25
</t>
    </r>
    <r>
      <rPr>
        <sz val="12"/>
        <rFont val="Arial"/>
        <family val="2"/>
      </rPr>
      <t>21/05au 22/06</t>
    </r>
    <r>
      <rPr>
        <b/>
        <sz val="12"/>
        <rFont val="Arial"/>
        <family val="2"/>
      </rPr>
      <t xml:space="preserve"> </t>
    </r>
  </si>
  <si>
    <t>Retrait VESLE</t>
  </si>
  <si>
    <r>
      <t xml:space="preserve">S20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S21</t>
    </r>
  </si>
  <si>
    <r>
      <t xml:space="preserve">CE </t>
    </r>
    <r>
      <rPr>
        <sz val="12"/>
        <color indexed="17"/>
        <rFont val="Arial"/>
        <family val="2"/>
      </rPr>
      <t>+ SIEMENS</t>
    </r>
  </si>
  <si>
    <t>SIEMENS + SDEL</t>
  </si>
  <si>
    <r>
      <t>SIEMENS</t>
    </r>
    <r>
      <rPr>
        <sz val="12"/>
        <color indexed="10"/>
        <rFont val="Arial"/>
        <family val="2"/>
      </rPr>
      <t xml:space="preserve"> + </t>
    </r>
    <r>
      <rPr>
        <sz val="12"/>
        <color indexed="14"/>
        <rFont val="Arial"/>
        <family val="2"/>
      </rPr>
      <t>CE</t>
    </r>
    <r>
      <rPr>
        <sz val="12"/>
        <color indexed="10"/>
        <rFont val="Arial"/>
        <family val="2"/>
      </rPr>
      <t xml:space="preserve"> + </t>
    </r>
    <r>
      <rPr>
        <sz val="12"/>
        <color indexed="52"/>
        <rFont val="Arial"/>
        <family val="2"/>
      </rPr>
      <t>P2T</t>
    </r>
    <r>
      <rPr>
        <sz val="12"/>
        <color indexed="10"/>
        <rFont val="Arial"/>
        <family val="2"/>
      </rPr>
      <t xml:space="preserve"> + GdP</t>
    </r>
  </si>
  <si>
    <r>
      <t>SIEMENS</t>
    </r>
    <r>
      <rPr>
        <sz val="12"/>
        <rFont val="Arial"/>
        <family val="2"/>
      </rPr>
      <t xml:space="preserve"> + </t>
    </r>
    <r>
      <rPr>
        <sz val="12"/>
        <color indexed="14"/>
        <rFont val="Arial"/>
        <family val="2"/>
      </rPr>
      <t>CE</t>
    </r>
  </si>
  <si>
    <r>
      <t xml:space="preserve">CE </t>
    </r>
    <r>
      <rPr>
        <sz val="12"/>
        <rFont val="Arial"/>
        <family val="2"/>
      </rPr>
      <t>+</t>
    </r>
    <r>
      <rPr>
        <sz val="12"/>
        <color indexed="17"/>
        <rFont val="Arial"/>
        <family val="2"/>
      </rPr>
      <t xml:space="preserve"> SIEMENS</t>
    </r>
  </si>
  <si>
    <t>SIEMENS</t>
  </si>
  <si>
    <r>
      <t>SIEMENS</t>
    </r>
    <r>
      <rPr>
        <sz val="12"/>
        <color indexed="10"/>
        <rFont val="Arial"/>
        <family val="2"/>
      </rPr>
      <t xml:space="preserve"> + </t>
    </r>
    <r>
      <rPr>
        <sz val="12"/>
        <color indexed="14"/>
        <rFont val="Arial"/>
        <family val="2"/>
      </rPr>
      <t>CE</t>
    </r>
    <r>
      <rPr>
        <sz val="12"/>
        <color indexed="10"/>
        <rFont val="Arial"/>
        <family val="2"/>
      </rPr>
      <t xml:space="preserve"> + </t>
    </r>
    <r>
      <rPr>
        <sz val="12"/>
        <color indexed="53"/>
        <rFont val="Arial"/>
        <family val="2"/>
      </rPr>
      <t>P2T</t>
    </r>
    <r>
      <rPr>
        <sz val="12"/>
        <color indexed="10"/>
        <rFont val="Arial"/>
        <family val="2"/>
      </rPr>
      <t xml:space="preserve"> + GdP</t>
    </r>
  </si>
  <si>
    <r>
      <t xml:space="preserve">S25 </t>
    </r>
    <r>
      <rPr>
        <sz val="12"/>
        <rFont val="Arial"/>
        <family val="2"/>
      </rPr>
      <t>à</t>
    </r>
    <r>
      <rPr>
        <b/>
        <sz val="12"/>
        <rFont val="Arial"/>
        <family val="2"/>
      </rPr>
      <t xml:space="preserve"> S27
</t>
    </r>
    <r>
      <rPr>
        <sz val="12"/>
        <rFont val="Arial"/>
        <family val="2"/>
      </rPr>
      <t>20/06 au 08/07</t>
    </r>
  </si>
  <si>
    <r>
      <t xml:space="preserve">S28 à S40
</t>
    </r>
    <r>
      <rPr>
        <sz val="12"/>
        <rFont val="Arial"/>
        <family val="2"/>
      </rPr>
      <t>11/07 au 07/10</t>
    </r>
  </si>
  <si>
    <t>S27</t>
  </si>
  <si>
    <t>S28</t>
  </si>
  <si>
    <t>Etat des lieux avant travaux</t>
  </si>
  <si>
    <t>09//2011</t>
  </si>
  <si>
    <r>
      <t>Confirmer la consignation avant le 1</t>
    </r>
    <r>
      <rPr>
        <b/>
        <vertAlign val="superscript"/>
        <sz val="12"/>
        <rFont val="Arial"/>
        <family val="2"/>
      </rPr>
      <t>er</t>
    </r>
    <r>
      <rPr>
        <b/>
        <sz val="12"/>
        <rFont val="Arial"/>
        <family val="2"/>
      </rPr>
      <t xml:space="preserve"> du mois de:</t>
    </r>
  </si>
  <si>
    <t>Prise de cotes pour création nouvelles barres (renforcement Icc)</t>
  </si>
  <si>
    <t>Remplacement liaison souple par barre (renforcement Icc)</t>
  </si>
  <si>
    <t xml:space="preserve">GIE </t>
  </si>
  <si>
    <t>Prévoir un point de convocation au moment de la pose de la FO</t>
  </si>
  <si>
    <r>
      <t xml:space="preserve">GIE + </t>
    </r>
    <r>
      <rPr>
        <sz val="12"/>
        <color indexed="53"/>
        <rFont val="Arial"/>
        <family val="2"/>
      </rPr>
      <t>2A2T</t>
    </r>
  </si>
  <si>
    <t>INEO fournit à PCTT le mode opératoire pour la pose et la recette des FO</t>
  </si>
  <si>
    <t>INEO fournit à PCTT les résultats des mesures classeurs et feuilles de synthèse</t>
  </si>
  <si>
    <t>Etat des lieux de fin de chantier</t>
  </si>
  <si>
    <r>
      <t xml:space="preserve">GIE + </t>
    </r>
    <r>
      <rPr>
        <sz val="12"/>
        <color indexed="10"/>
        <rFont val="Arial"/>
        <family val="2"/>
      </rPr>
      <t>GdP</t>
    </r>
    <r>
      <rPr>
        <sz val="12"/>
        <color indexed="12"/>
        <rFont val="Arial"/>
        <family val="2"/>
      </rPr>
      <t xml:space="preserve"> + </t>
    </r>
    <r>
      <rPr>
        <sz val="12"/>
        <rFont val="Arial"/>
        <family val="2"/>
      </rPr>
      <t>GET CA + GIMR</t>
    </r>
  </si>
  <si>
    <t>Début du chantier en 2010</t>
  </si>
  <si>
    <r>
      <t>GIE +</t>
    </r>
    <r>
      <rPr>
        <sz val="12"/>
        <color indexed="51"/>
        <rFont val="Arial"/>
        <family val="2"/>
      </rPr>
      <t xml:space="preserve"> </t>
    </r>
    <r>
      <rPr>
        <sz val="12"/>
        <color indexed="52"/>
        <rFont val="Arial"/>
        <family val="2"/>
      </rPr>
      <t>2A2T</t>
    </r>
  </si>
  <si>
    <t>Mise en service Lot 2</t>
  </si>
  <si>
    <t>Fin des travaux</t>
  </si>
  <si>
    <r>
      <t xml:space="preserve">Contrôle que le bâtiment, salle télécom sont bien hors tension en BT. </t>
    </r>
    <r>
      <rPr>
        <b/>
        <sz val="12"/>
        <color indexed="10"/>
        <rFont val="Arial"/>
        <family val="2"/>
      </rPr>
      <t>Chauffage et éclairage à conserver?</t>
    </r>
  </si>
  <si>
    <t>Dépose des tranches Arianes (lesquelles ?)</t>
  </si>
  <si>
    <r>
      <t xml:space="preserve">PLANNING CONSIGNATIONS HTB - BT - TCM
Poste </t>
    </r>
    <r>
      <rPr>
        <b/>
        <sz val="16"/>
        <color indexed="12"/>
        <rFont val="Arial"/>
        <family val="2"/>
      </rPr>
      <t>xxxxx</t>
    </r>
    <r>
      <rPr>
        <b/>
        <sz val="16"/>
        <rFont val="Arial"/>
        <family val="2"/>
      </rPr>
      <t xml:space="preserve">        Projet  </t>
    </r>
    <r>
      <rPr>
        <b/>
        <sz val="16"/>
        <color indexed="12"/>
        <rFont val="Arial"/>
        <family val="2"/>
      </rPr>
      <t>xxxxxx</t>
    </r>
  </si>
  <si>
    <t>Désamiantage des B.R. Vesles, Nogentel et Bat, UA</t>
  </si>
  <si>
    <t>XXX</t>
  </si>
  <si>
    <t>Modification dates de consignation</t>
  </si>
  <si>
    <t>APD</t>
  </si>
  <si>
    <t>Visite chantier</t>
  </si>
  <si>
    <t>Plan de prévention</t>
  </si>
  <si>
    <t>Ouverture de chantier</t>
  </si>
  <si>
    <t>Travaux préparatoire</t>
  </si>
  <si>
    <t xml:space="preserve">      Séparation RPT/RPD</t>
  </si>
  <si>
    <t xml:space="preserve">   TRANCHE GENERALE + CBO + Echanges RPT/RPD</t>
  </si>
  <si>
    <t xml:space="preserve">         Isolement des polarités de la tranche pour dépose</t>
  </si>
  <si>
    <t xml:space="preserve">         Dépose du câble intertranche</t>
  </si>
  <si>
    <t xml:space="preserve">         Suppression du jarretiérage au répartiteur et des polarités TCM</t>
  </si>
  <si>
    <t xml:space="preserve">         Dépose de la tranche ARIANE et de son châssis</t>
  </si>
  <si>
    <t xml:space="preserve">         Dépose CBO ARIANE Sections 1, 2 et 3</t>
  </si>
  <si>
    <t>Travaux de dépose et de finition</t>
  </si>
  <si>
    <t xml:space="preserve">   Essai téléalarme sur Electre</t>
  </si>
  <si>
    <t xml:space="preserve">   Dépose de la baie ORS du BI : TCD (PAS 21)</t>
  </si>
  <si>
    <t xml:space="preserve">   Mise hors exploitation des tranches</t>
  </si>
  <si>
    <t xml:space="preserve">   Autorisation de dépose des tranches sauf TG</t>
  </si>
  <si>
    <t xml:space="preserve">   Dépose des anciennes LEX</t>
  </si>
  <si>
    <t xml:space="preserve">   Travaux de dépose et remise à disposition du site</t>
  </si>
  <si>
    <t xml:space="preserve">   Remplacement des dalles détériorées</t>
  </si>
  <si>
    <t>C.PERU</t>
  </si>
  <si>
    <t>EETD</t>
  </si>
  <si>
    <t>Tous</t>
  </si>
  <si>
    <r>
      <t xml:space="preserve">EETD / </t>
    </r>
    <r>
      <rPr>
        <sz val="12"/>
        <color rgb="FFFF0000"/>
        <rFont val="Arial"/>
        <family val="2"/>
      </rPr>
      <t>CDIL</t>
    </r>
  </si>
  <si>
    <r>
      <rPr>
        <sz val="12"/>
        <color theme="9" tint="-0.249977111117893"/>
        <rFont val="Arial"/>
        <family val="2"/>
      </rPr>
      <t>GET /</t>
    </r>
    <r>
      <rPr>
        <sz val="12"/>
        <color indexed="12"/>
        <rFont val="Arial"/>
        <family val="2"/>
      </rPr>
      <t xml:space="preserve"> </t>
    </r>
    <r>
      <rPr>
        <sz val="12"/>
        <color rgb="FFFF0000"/>
        <rFont val="Arial"/>
        <family val="2"/>
      </rPr>
      <t>CDIL</t>
    </r>
  </si>
  <si>
    <t>EMASI</t>
  </si>
  <si>
    <t>ENEDIS</t>
  </si>
  <si>
    <t>PEXI</t>
  </si>
  <si>
    <r>
      <rPr>
        <sz val="12"/>
        <color rgb="FF0000FF"/>
        <rFont val="Arial"/>
        <family val="2"/>
      </rPr>
      <t>EETD /</t>
    </r>
    <r>
      <rPr>
        <sz val="12"/>
        <color rgb="FF7030A0"/>
        <rFont val="Arial"/>
        <family val="2"/>
      </rPr>
      <t xml:space="preserve"> </t>
    </r>
    <r>
      <rPr>
        <sz val="12"/>
        <color theme="0" tint="-0.499984740745262"/>
        <rFont val="Arial"/>
        <family val="2"/>
      </rPr>
      <t>PEXI</t>
    </r>
  </si>
  <si>
    <t>EETD-ICE</t>
  </si>
  <si>
    <r>
      <t xml:space="preserve">EETD / </t>
    </r>
    <r>
      <rPr>
        <sz val="12"/>
        <color rgb="FF7030A0"/>
        <rFont val="Arial"/>
        <family val="2"/>
      </rPr>
      <t>EMASI</t>
    </r>
  </si>
  <si>
    <r>
      <rPr>
        <sz val="12"/>
        <color rgb="FF7030A0"/>
        <rFont val="Arial"/>
        <family val="2"/>
      </rPr>
      <t>EMASI /</t>
    </r>
    <r>
      <rPr>
        <sz val="12"/>
        <color indexed="12"/>
        <rFont val="Arial"/>
        <family val="2"/>
      </rPr>
      <t xml:space="preserve"> </t>
    </r>
    <r>
      <rPr>
        <sz val="12"/>
        <color theme="0" tint="-0.499984740745262"/>
        <rFont val="Arial"/>
        <family val="2"/>
      </rPr>
      <t>PEXI</t>
    </r>
  </si>
  <si>
    <r>
      <rPr>
        <sz val="12"/>
        <color rgb="FF7030A0"/>
        <rFont val="Arial"/>
        <family val="2"/>
      </rPr>
      <t xml:space="preserve">EMASI / </t>
    </r>
    <r>
      <rPr>
        <sz val="12"/>
        <color theme="2" tint="-0.249977111117893"/>
        <rFont val="Arial"/>
        <family val="2"/>
      </rPr>
      <t>CASTER /</t>
    </r>
    <r>
      <rPr>
        <sz val="12"/>
        <color theme="0" tint="-0.499984740745262"/>
        <rFont val="Arial"/>
        <family val="2"/>
      </rPr>
      <t xml:space="preserve"> PEXI</t>
    </r>
  </si>
  <si>
    <r>
      <rPr>
        <sz val="12"/>
        <color theme="0" tint="-0.499984740745262"/>
        <rFont val="Arial"/>
        <family val="2"/>
      </rPr>
      <t xml:space="preserve">PEXI / </t>
    </r>
    <r>
      <rPr>
        <sz val="12"/>
        <color rgb="FF00B050"/>
        <rFont val="Arial"/>
        <family val="2"/>
      </rPr>
      <t>ENEDIS</t>
    </r>
  </si>
  <si>
    <r>
      <rPr>
        <sz val="12"/>
        <color theme="0" tint="-0.499984740745262"/>
        <rFont val="Arial"/>
        <family val="2"/>
      </rPr>
      <t>PEXI /</t>
    </r>
    <r>
      <rPr>
        <sz val="12"/>
        <color indexed="12"/>
        <rFont val="Arial"/>
        <family val="2"/>
      </rPr>
      <t xml:space="preserve"> </t>
    </r>
    <r>
      <rPr>
        <sz val="12"/>
        <color rgb="FF7030A0"/>
        <rFont val="Arial"/>
        <family val="2"/>
      </rPr>
      <t>EMASI /</t>
    </r>
    <r>
      <rPr>
        <sz val="12"/>
        <color indexed="12"/>
        <rFont val="Arial"/>
        <family val="2"/>
      </rPr>
      <t xml:space="preserve"> </t>
    </r>
    <r>
      <rPr>
        <sz val="12"/>
        <color rgb="FFFF0000"/>
        <rFont val="Arial"/>
        <family val="2"/>
      </rPr>
      <t>CDIL</t>
    </r>
  </si>
  <si>
    <r>
      <rPr>
        <sz val="12"/>
        <color rgb="FFFF0000"/>
        <rFont val="Arial"/>
        <family val="2"/>
      </rPr>
      <t xml:space="preserve">CDIL/ </t>
    </r>
    <r>
      <rPr>
        <sz val="12"/>
        <color indexed="12"/>
        <rFont val="Arial"/>
        <family val="2"/>
      </rPr>
      <t>EETD</t>
    </r>
  </si>
  <si>
    <r>
      <rPr>
        <sz val="12"/>
        <color rgb="FFFF0000"/>
        <rFont val="Arial"/>
        <family val="2"/>
      </rPr>
      <t xml:space="preserve">CDIL / </t>
    </r>
    <r>
      <rPr>
        <sz val="12"/>
        <color theme="0" tint="-0.499984740745262"/>
        <rFont val="Arial"/>
        <family val="2"/>
      </rPr>
      <t>PEXI /</t>
    </r>
    <r>
      <rPr>
        <sz val="12"/>
        <rFont val="Arial"/>
        <family val="2"/>
      </rPr>
      <t xml:space="preserve"> </t>
    </r>
    <r>
      <rPr>
        <sz val="12"/>
        <color rgb="FF0000FF"/>
        <rFont val="Arial"/>
        <family val="2"/>
      </rPr>
      <t>EETD</t>
    </r>
  </si>
  <si>
    <t>Voir MOPCOF ; Convocation, point d'arrêt (3 jours avant)</t>
  </si>
  <si>
    <t>Convocation, point d'arrêt (3 jours avant)</t>
  </si>
  <si>
    <t>Annexe B</t>
  </si>
  <si>
    <t>Annexe D</t>
  </si>
  <si>
    <t>Date à définir</t>
  </si>
  <si>
    <t>NIPCCO</t>
  </si>
  <si>
    <t>A1EC</t>
  </si>
  <si>
    <t>Annexe E</t>
  </si>
  <si>
    <t>Déclaration achèvement des travaux</t>
  </si>
  <si>
    <t>Voir MOPDP</t>
  </si>
  <si>
    <t>Sécurisation des câbles UA 3*95+1*35mm² : Comblement du caniveau type B par cailloux</t>
  </si>
  <si>
    <t>Directive NT-MAINPO-CNER-DP-ACS-14-00281-Nouvelles dispos d'installation des câbles UA ind1  __ Paragraphe 4.1</t>
  </si>
  <si>
    <t>NIPCCO ; Date à définir</t>
  </si>
  <si>
    <t>Suivi des modifications avec N° indice</t>
  </si>
  <si>
    <t xml:space="preserve">   Obturation des trémies et traitement anti-nuisible</t>
  </si>
  <si>
    <t xml:space="preserve">   Ligne FAMARS 1</t>
  </si>
  <si>
    <t xml:space="preserve">      Dépose Tranche BT ARIANE de l'ancien départ FAMARS 1</t>
  </si>
  <si>
    <t>TG +CBO + Echanges RTE/ENEDIS</t>
  </si>
  <si>
    <r>
      <t xml:space="preserve">Voir MOPDP - </t>
    </r>
    <r>
      <rPr>
        <b/>
        <sz val="12"/>
        <color rgb="FFFF0000"/>
        <rFont val="Arial"/>
        <family val="2"/>
      </rPr>
      <t>IST N°??</t>
    </r>
  </si>
  <si>
    <t>Ensemble section 3 &amp; 2</t>
  </si>
  <si>
    <r>
      <t xml:space="preserve">PLANNING CONSIGNATIONS HTB - BT - TCM
Poste </t>
    </r>
    <r>
      <rPr>
        <b/>
        <sz val="16"/>
        <color indexed="12"/>
        <rFont val="Arial"/>
        <family val="2"/>
      </rPr>
      <t>DENAIN</t>
    </r>
    <r>
      <rPr>
        <b/>
        <sz val="16"/>
        <rFont val="Arial"/>
        <family val="2"/>
      </rPr>
      <t xml:space="preserve">  -  Projet  </t>
    </r>
    <r>
      <rPr>
        <b/>
        <sz val="16"/>
        <color indexed="12"/>
        <rFont val="Arial"/>
        <family val="2"/>
      </rPr>
      <t>ELECTRE PS</t>
    </r>
  </si>
  <si>
    <t>Début du chantier en S14-2018</t>
  </si>
  <si>
    <t>PV (Décret 92) + AEU - AT</t>
  </si>
  <si>
    <t>Travaux TCM : Pylône FHP</t>
  </si>
  <si>
    <t>1 jr</t>
  </si>
  <si>
    <t>Réalisation du massif (durée à confirmer)</t>
  </si>
  <si>
    <t>Pose du pylône FHP (durée à confirmer)</t>
  </si>
  <si>
    <t>Préparation MALT du pylône FHP (durée à confirmer)</t>
  </si>
  <si>
    <t>Raccordement au réseau de terre du poste</t>
  </si>
  <si>
    <t>Pose de la baie FHP dans container Electre (durée à confirmer)</t>
  </si>
  <si>
    <t>CIRCET</t>
  </si>
  <si>
    <r>
      <rPr>
        <sz val="11"/>
        <color rgb="FF0000FF"/>
        <rFont val="Calibri"/>
        <family val="2"/>
      </rPr>
      <t>EETD</t>
    </r>
    <r>
      <rPr>
        <sz val="11"/>
        <color rgb="FF000000"/>
        <rFont val="Calibri"/>
        <family val="2"/>
      </rPr>
      <t>-ICE;CDIL</t>
    </r>
  </si>
  <si>
    <r>
      <t>CIRCET;CDIL;</t>
    </r>
    <r>
      <rPr>
        <sz val="11"/>
        <color rgb="FF0000FF"/>
        <rFont val="Calibri"/>
        <family val="2"/>
      </rPr>
      <t>EETD</t>
    </r>
    <r>
      <rPr>
        <sz val="11"/>
        <color rgb="FF000000"/>
        <rFont val="Calibri"/>
        <family val="2"/>
      </rPr>
      <t>;EMASI</t>
    </r>
  </si>
  <si>
    <t>Prise de cote des tendues HT pour vérification coupe Lignes et CBO</t>
  </si>
  <si>
    <t>Réalisation de piste, caniveau type A, traversée de piste pour accès au container</t>
  </si>
  <si>
    <t>Réalisation du ferraillage piste (façonnage et mise en place)</t>
  </si>
  <si>
    <t>Point de contrôle Ferraillage piste</t>
  </si>
  <si>
    <t>Réalisation du coffrage piste</t>
  </si>
  <si>
    <t>Coulage béton de la piste</t>
  </si>
  <si>
    <t>Point de contrôle coulage de la piste béton</t>
  </si>
  <si>
    <t>Aménagements généraux</t>
  </si>
  <si>
    <t>20 jours</t>
  </si>
  <si>
    <t>0 jour</t>
  </si>
  <si>
    <t>Réalisation de tranchée de câble BT, câble de MALT</t>
  </si>
  <si>
    <t>Clôture</t>
  </si>
  <si>
    <t>Dépose des boucles de MALT, pose de 2 RDCT</t>
  </si>
  <si>
    <t>Remplacement clôture grillagée par palplanches béton (durée à confirmer)</t>
  </si>
  <si>
    <t>Travaux en extérieur</t>
  </si>
  <si>
    <t>Réalisation massif coffret présence</t>
  </si>
  <si>
    <t>Génie civil de la dalle du container</t>
  </si>
  <si>
    <t>Réalisation du fond de fouille</t>
  </si>
  <si>
    <t>Point de contrôle fond de fouille</t>
  </si>
  <si>
    <t>Réalisation du ferraillage (façonnage et mise en place)</t>
  </si>
  <si>
    <t>Point de contrôle Ferraillage</t>
  </si>
  <si>
    <t>Réalisation du coffrage</t>
  </si>
  <si>
    <t>Coulage béton de la dalle</t>
  </si>
  <si>
    <t>Point de contrôle coulage de la dalle béton</t>
  </si>
  <si>
    <t>Remblais</t>
  </si>
  <si>
    <t>CLÔTURE</t>
  </si>
  <si>
    <t>3 jours</t>
  </si>
  <si>
    <t>Installation de la base vie et pose de balisage</t>
  </si>
  <si>
    <t>Repérage des cheminements et installations</t>
  </si>
  <si>
    <t>Réception des coffrets Interlocks des SA, SL et ST</t>
  </si>
  <si>
    <t>Préparation + MALT coffrets Interlocks</t>
  </si>
  <si>
    <t>Réception des câbles BT</t>
  </si>
  <si>
    <t>Déroulage des LEX</t>
  </si>
  <si>
    <t>Réception des coffrets UI, U PVH, TT barres,  TR et  présence,</t>
  </si>
  <si>
    <t>Préparation + MALT coffrets UI, U PVH, TT barres,  TR et présence</t>
  </si>
  <si>
    <t>Réception des coffrets SS 1.12 et 1.23</t>
  </si>
  <si>
    <t>Préparation + MALT coffrets SS</t>
  </si>
  <si>
    <t>Raccordement des LEX sur les nouveaux coffrets</t>
  </si>
  <si>
    <t>Livraison du CCN en CO + Réception par SCC</t>
  </si>
  <si>
    <t>Livraison du container Electre</t>
  </si>
  <si>
    <t>Contrôle état CO : intérieur/extérieur</t>
  </si>
  <si>
    <t>Déchargement et mise en place du CO comprenant les armoires CCN (TG, CBO, Lignes), UA 48V et UA alternatif</t>
  </si>
  <si>
    <t>Validation mise en place du CO</t>
  </si>
  <si>
    <t>Délivrance AT sur CO</t>
  </si>
  <si>
    <t>Point de convocation : Mise à la terre container, chemins de câbles, coffrets</t>
  </si>
  <si>
    <t>Lettre de décharge de l'ensemble du CCN</t>
  </si>
  <si>
    <t>Remise d'ouvrage</t>
  </si>
  <si>
    <t>Raccordement des LEX</t>
  </si>
  <si>
    <t>Raccordement câbles BT intérieurs</t>
  </si>
  <si>
    <t>Pose liaisons échanges RPT/RPD + raccordement</t>
  </si>
  <si>
    <t>Modification des Tranches (borniers d'échanges RPT/RPD) - Etude par EETD</t>
  </si>
  <si>
    <t>Services Auxiliaires</t>
  </si>
  <si>
    <t>1 hr</t>
  </si>
  <si>
    <t>2 hr</t>
  </si>
  <si>
    <t>0 hr</t>
  </si>
  <si>
    <r>
      <t xml:space="preserve">EETD / </t>
    </r>
    <r>
      <rPr>
        <sz val="12"/>
        <color rgb="FF00B050"/>
        <rFont val="Arial"/>
        <family val="2"/>
      </rPr>
      <t xml:space="preserve">ENEDIS / </t>
    </r>
    <r>
      <rPr>
        <sz val="12"/>
        <color theme="0" tint="-0.499984740745262"/>
        <rFont val="Arial"/>
        <family val="2"/>
      </rPr>
      <t>PEXI</t>
    </r>
  </si>
  <si>
    <t>Déroulage des liaisons 3*95+1*35mm²</t>
  </si>
  <si>
    <t>Lettre de décharge de l'ensemble des services auxillaires (mise à disposition)</t>
  </si>
  <si>
    <t>TR 311</t>
  </si>
  <si>
    <t>TR 312</t>
  </si>
  <si>
    <t>Raccordement coffret TR TSA Y118</t>
  </si>
  <si>
    <t>Raccordement coffret TR TSA Y112</t>
  </si>
  <si>
    <t>Consignation du Transformateur TR311 pour raccordement du nouveau coffret TR TSA Y118 (Basculement sur source 2 TSA112)</t>
  </si>
  <si>
    <t>Consignation du Transformateur TR312 pour raccordement du nouveau coffret TR TSA Y112 (Basculement sur source 1 TSA118)</t>
  </si>
  <si>
    <t>Raccordement du nouveau coffret TR TSAY118 (DJ TR Ouvert Condamné Ouvert)</t>
  </si>
  <si>
    <t>Date à convenir avec le GDP</t>
  </si>
  <si>
    <r>
      <t>EETD</t>
    </r>
    <r>
      <rPr>
        <sz val="12"/>
        <color rgb="FF00B050"/>
        <rFont val="Arial"/>
        <family val="2"/>
      </rPr>
      <t xml:space="preserve"> / </t>
    </r>
    <r>
      <rPr>
        <sz val="12"/>
        <color theme="0" tint="-0.499984740745262"/>
        <rFont val="Arial"/>
        <family val="2"/>
      </rPr>
      <t>PEXI</t>
    </r>
  </si>
  <si>
    <t>Vérification de discordance de Phases puis décondamnation et fermeture du disjoncteur DJ-TR du nouveau coffret</t>
  </si>
  <si>
    <t>Raccordement du nouveau coffret TR TSAY112 (DJ TR Ouvert Condamné Ouvert)</t>
  </si>
  <si>
    <t>Test de la nouvelle permutation automatique du container</t>
  </si>
  <si>
    <t>Mise en exploitation par GdP/EETD de la nouvelle permutation automatique et des nouvelles colonnes alternatives.</t>
  </si>
  <si>
    <t>Contrôles entreprise</t>
  </si>
  <si>
    <r>
      <t xml:space="preserve">EMASI / </t>
    </r>
    <r>
      <rPr>
        <sz val="12"/>
        <color rgb="FF00B050"/>
        <rFont val="Arial"/>
        <family val="2"/>
      </rPr>
      <t>ENEDIS</t>
    </r>
  </si>
  <si>
    <t>Installation du bornier d'échange RPT/RPD dans le local ENEDIS</t>
  </si>
  <si>
    <t>Contrôle de polarités des tranches</t>
  </si>
  <si>
    <t>Contrôle et essais du fond de poste</t>
  </si>
  <si>
    <t>Essais alarme secours</t>
  </si>
  <si>
    <t>Mise en route fond de poste</t>
  </si>
  <si>
    <t>Mise en exploitation</t>
  </si>
  <si>
    <t>Chargement BD - Adressage IP</t>
  </si>
  <si>
    <t>Chargement base de données ARP + PEXI + Switch</t>
  </si>
  <si>
    <t>Raccordement TCD+Adressage IP dans le PO</t>
  </si>
  <si>
    <t>30 jours</t>
  </si>
  <si>
    <t>TRAVAUX SOUS CONSIGNATIONS</t>
  </si>
  <si>
    <t>Passage de la TG en local</t>
  </si>
  <si>
    <t>Intégration ARP/PEXI : TG, S.AUX, CBO, Famars 1, Famars 2</t>
  </si>
  <si>
    <t>Passage à l'état migré (S.AUX &amp; TG)</t>
  </si>
  <si>
    <t>Chargement du PEXI (TG) et modifications PA</t>
  </si>
  <si>
    <t>Validation bornier d'échange RPT / RPD (après la mise en route fond de poste)</t>
  </si>
  <si>
    <t>Remplacement coffret présence (FT 08-04) + raccordement</t>
  </si>
  <si>
    <t>4 hr</t>
  </si>
  <si>
    <t>Contrôles A1, A3, A4 (tranche générale)</t>
  </si>
  <si>
    <t>Essais TG (Contrôle C)</t>
  </si>
  <si>
    <t>Remise CONT</t>
  </si>
  <si>
    <t>Contrôle RTE</t>
  </si>
  <si>
    <t>Mise en exploitation TG</t>
  </si>
  <si>
    <t>CBO + Section 3 et 2</t>
  </si>
  <si>
    <t>VATn+MALT-CC puis pose balisage (démarrage réel des travaux le mardi matin)</t>
  </si>
  <si>
    <t>Passage à l'état migré (CBO)</t>
  </si>
  <si>
    <t>Raccordement coffret TT</t>
  </si>
  <si>
    <t>Contrôles A1, A3, A4 (CBO)</t>
  </si>
  <si>
    <t>Contrôles A2 (contrôle des réducteurs de mesures)</t>
  </si>
  <si>
    <t>Essais CBO contrôles B, B2, C et D2.2</t>
  </si>
  <si>
    <t>Réception circuit UB (vérifications du retour fusion fusibles)</t>
  </si>
  <si>
    <t>Déclaration de conformité CBO</t>
  </si>
  <si>
    <t>Echanges RPT/RPD transfo 312</t>
  </si>
  <si>
    <t>Attention TT barres phases différentes : TT barres S3 : phase 0 Electre ; TT barres S1 : phase 8 Ariane (changement de phase prévu dans la migration) --&gt; V référence : TT barres S3 (Electre)</t>
  </si>
  <si>
    <t>Pose TT barre phase 0 et raccordement</t>
  </si>
  <si>
    <t>Remplacement coffret commande SS1.23 (48V=CC)</t>
  </si>
  <si>
    <t>0,5 hr</t>
  </si>
  <si>
    <t>Ligne FAMARS 2</t>
  </si>
  <si>
    <t>Déconsignation barres sections 2 et 3</t>
  </si>
  <si>
    <t>Mise en exploitation section 2 + section 3 + CBO sous ELECTRE</t>
  </si>
  <si>
    <t>Passage à l'état migré</t>
  </si>
  <si>
    <t>Raccordement coffret UI</t>
  </si>
  <si>
    <t>Passage en 48V du DJ</t>
  </si>
  <si>
    <t>Raccordement coffrets Interlocks des SL-ST et SA</t>
  </si>
  <si>
    <t>Contrôles A1, A3, A4</t>
  </si>
  <si>
    <t>Essais ligne contrôles C, D2.1, D2.4, D2.6, D2.7, D3</t>
  </si>
  <si>
    <t>Déclaration de conformité ligne</t>
  </si>
  <si>
    <t>Déconsignation Ligne</t>
  </si>
  <si>
    <t>Mise en exploitation ligne FARMARS 2 sous ELECTRE</t>
  </si>
  <si>
    <t>Dépose Tranche BT ARIANE de l'ancien départ FAMARS 1</t>
  </si>
  <si>
    <t>Isolement des polarités de la tranche pour dépose</t>
  </si>
  <si>
    <t>Dépose du câble intertranche</t>
  </si>
  <si>
    <t>Suppression du jarretiérage au répartiteur et des polarités TCM</t>
  </si>
  <si>
    <t>Dépose de la tranche ARIANE et de son châssis</t>
  </si>
  <si>
    <t>5 hr</t>
  </si>
  <si>
    <t>Essais Chrono du DJ avant modifications</t>
  </si>
  <si>
    <t>Essais Chrono du DJ modifié</t>
  </si>
  <si>
    <t>1,5 hr</t>
  </si>
  <si>
    <t>3 hr</t>
  </si>
  <si>
    <t>Poste FAMARS - Ligne DENAIN 2 (encadrant)</t>
  </si>
  <si>
    <t>Test de rajout TAC (MVS + BD TAC +TAC déjà intégrée en 2017 à Famars)</t>
  </si>
  <si>
    <t xml:space="preserve">   CBO + Section 1</t>
  </si>
  <si>
    <r>
      <t xml:space="preserve">EETD / </t>
    </r>
    <r>
      <rPr>
        <sz val="12"/>
        <color rgb="FF00B050"/>
        <rFont val="Arial"/>
        <family val="2"/>
      </rPr>
      <t xml:space="preserve">ENEDIS / </t>
    </r>
    <r>
      <rPr>
        <sz val="12"/>
        <color rgb="FF7030A0"/>
        <rFont val="Arial"/>
        <family val="2"/>
      </rPr>
      <t>EMASI</t>
    </r>
  </si>
  <si>
    <t>Ensemble section 1</t>
  </si>
  <si>
    <t>Raccordement coffret commande SS1.12 (Passage en 48V)</t>
  </si>
  <si>
    <t>Mise en exploitation section 1 sous ELECTRE</t>
  </si>
  <si>
    <t>Déconsignation barres section 1</t>
  </si>
  <si>
    <t>Essais ligne  contrôles C, D2.1, D2.4, D2.6, D2.7, D3</t>
  </si>
  <si>
    <t>Mise en exploitation ligne FARMARS 1 sous ELECTRE</t>
  </si>
  <si>
    <t>Poste FAMARS - Ligne DENAIN 1 (encadrant)</t>
  </si>
  <si>
    <r>
      <t xml:space="preserve">   Réception définitive des travaux</t>
    </r>
    <r>
      <rPr>
        <sz val="11"/>
        <color rgb="FFFF0000"/>
        <rFont val="Calibri"/>
        <family val="2"/>
      </rPr>
      <t xml:space="preserve"> (date à valider par le CDIL)</t>
    </r>
  </si>
  <si>
    <t>Numéro de ligne</t>
  </si>
  <si>
    <r>
      <t xml:space="preserve">Voir MOPTRAN - </t>
    </r>
    <r>
      <rPr>
        <b/>
        <sz val="12"/>
        <color rgb="FFFF0000"/>
        <rFont val="Arial"/>
        <family val="2"/>
      </rPr>
      <t>IST N°2</t>
    </r>
  </si>
  <si>
    <r>
      <t>I</t>
    </r>
    <r>
      <rPr>
        <b/>
        <sz val="12"/>
        <color rgb="FFFF0000"/>
        <rFont val="Arial"/>
        <family val="2"/>
      </rPr>
      <t>ST N°1 - IST N°2</t>
    </r>
  </si>
  <si>
    <r>
      <t xml:space="preserve">Voir MOPCABL - </t>
    </r>
    <r>
      <rPr>
        <b/>
        <sz val="12"/>
        <color rgb="FFFF0000"/>
        <rFont val="Arial"/>
        <family val="2"/>
      </rPr>
      <t>IST N°3</t>
    </r>
  </si>
  <si>
    <r>
      <t xml:space="preserve">Voir MOPCABL - </t>
    </r>
    <r>
      <rPr>
        <sz val="12"/>
        <color rgb="FFFF0000"/>
        <rFont val="Arial"/>
        <family val="2"/>
      </rPr>
      <t>IST N°3</t>
    </r>
  </si>
  <si>
    <t>Nom de la tâche</t>
  </si>
  <si>
    <t>Date de début</t>
  </si>
  <si>
    <t>Date de fin</t>
  </si>
  <si>
    <t>Durée (jours)</t>
  </si>
  <si>
    <t>Installation de la base de vie et pose de balisage</t>
  </si>
  <si>
    <t>Prise de cote des tendues HT pour vérification coupe Lignes et BO</t>
  </si>
  <si>
    <t>JOURS FERIES</t>
  </si>
  <si>
    <t>Entreprise</t>
  </si>
  <si>
    <t>CLOTURE</t>
  </si>
  <si>
    <t>Identification de l'interférence</t>
  </si>
  <si>
    <t>Mesure de prévention</t>
  </si>
  <si>
    <t>PROJET FHP - GENIE CIVIL</t>
  </si>
  <si>
    <r>
      <t xml:space="preserve">PLANNING CONSIGNATIONS HTB - BT - TCM
Poste DENAIN        Projet  </t>
    </r>
    <r>
      <rPr>
        <b/>
        <sz val="16"/>
        <color indexed="12"/>
        <rFont val="Arial"/>
        <family val="2"/>
      </rPr>
      <t>FHP</t>
    </r>
  </si>
  <si>
    <t>TRX</t>
  </si>
  <si>
    <t>M,COLOMBEROTTO</t>
  </si>
  <si>
    <t>Début du chantier le 02/05/2018</t>
  </si>
  <si>
    <t>Génie Civil</t>
  </si>
  <si>
    <t>S18 à S20</t>
  </si>
  <si>
    <t>Mercredi 02 mai</t>
  </si>
  <si>
    <t>1 Jour</t>
  </si>
  <si>
    <t>Installation de chantier, mise en place du balisage</t>
  </si>
  <si>
    <t>PIAZZA / CIRCET / RTE</t>
  </si>
  <si>
    <t>Convocation</t>
  </si>
  <si>
    <t>Mercredi 2  et jeudi 3 mai</t>
  </si>
  <si>
    <t>2 Jours</t>
  </si>
  <si>
    <t>Escavation du massif et mise en place de la grille de fond de fouille</t>
  </si>
  <si>
    <t xml:space="preserve">Convocation </t>
  </si>
  <si>
    <t>Vendredi 04 mai</t>
  </si>
  <si>
    <t>Coulage du gros béton</t>
  </si>
  <si>
    <t>PIAZZA</t>
  </si>
  <si>
    <t>Du 14 au 15/05</t>
  </si>
  <si>
    <t>4 Jours</t>
  </si>
  <si>
    <t xml:space="preserve">Mise en place du férraillage </t>
  </si>
  <si>
    <t>PIAZZA / CIRCET / RTE / QUALICONSULT</t>
  </si>
  <si>
    <t>Convocation, contrôle ferraillage du massif.</t>
  </si>
  <si>
    <t>Le Mercredi 16 mai</t>
  </si>
  <si>
    <t>3 Jours</t>
  </si>
  <si>
    <t>Coulage du massif</t>
  </si>
  <si>
    <t>Le Jeudi 17 mai</t>
  </si>
  <si>
    <t>Réalisation de la terre triangulée, mise en place des caniveaux bétons type B et des fourreaux</t>
  </si>
  <si>
    <t xml:space="preserve">PIAZZA </t>
  </si>
  <si>
    <t>Le Vendredi 18 mai</t>
  </si>
  <si>
    <t>5 Jours</t>
  </si>
  <si>
    <t>Ouverture, passage du câble 75mm² et fermeture de tranchée pour raccordement du circuit de terre du pylône au réseau de terre du poste</t>
  </si>
  <si>
    <t>Travaux d'infrastructure pylône</t>
  </si>
  <si>
    <t>Mardi 12 juin</t>
  </si>
  <si>
    <t>Mise en place de nacelle et de la grue</t>
  </si>
  <si>
    <t>INFRAMET / SOMMALEV / CIRCET / RTE</t>
  </si>
  <si>
    <t>Amené du pylône pré-assemblé sur camion et assemblage du pylône</t>
  </si>
  <si>
    <t>Mercredi 13 juin</t>
  </si>
  <si>
    <t>Mise en place du réseau de terre, travaux de finiton</t>
  </si>
  <si>
    <t>INFRAMET</t>
  </si>
  <si>
    <t xml:space="preserve"> Mesure de terre et Raccordement de la terre du poste au réseau du pylône</t>
  </si>
  <si>
    <t>CIRCET /RTE / EIFFAGE</t>
  </si>
  <si>
    <t>Travaux d'installation des équipements</t>
  </si>
  <si>
    <t>S34 à s35</t>
  </si>
  <si>
    <t>Du 20/08 au 24/08</t>
  </si>
  <si>
    <t>Mise en place de l'ODU sur le pylône, des équipements dans le BI et passage des coaxiaux dans les caniveaux + réseau de terre</t>
  </si>
  <si>
    <t>Du 27/08 au 31/08</t>
  </si>
  <si>
    <t>Mesure radio, pointage et paramétrage de la liaison</t>
  </si>
  <si>
    <t>Réception</t>
  </si>
  <si>
    <t>Recette du pylône</t>
  </si>
  <si>
    <t>CIRCET / RTE</t>
  </si>
  <si>
    <t>S36</t>
  </si>
  <si>
    <t>Recette des équipements</t>
  </si>
  <si>
    <t>S37</t>
  </si>
  <si>
    <t>Recette du bond</t>
  </si>
  <si>
    <t>Recette de la liaison</t>
  </si>
  <si>
    <t>1  Jour</t>
  </si>
  <si>
    <t>Pronocé de la VABF de la liaison / Réception provisoire</t>
  </si>
  <si>
    <t>PROJET FHP - Travaux d'infrastructure pylone</t>
  </si>
  <si>
    <t>PROJET PHP - Travaux d'installation des équipements</t>
  </si>
  <si>
    <t>PROJET FHP - RECEPTION</t>
  </si>
  <si>
    <t>Raccordement des UA du container au TSA du TR311
3 mois avant la migration</t>
  </si>
  <si>
    <t>Raccordement des UA du container au TSA du TR312
3 mois avant la migration</t>
  </si>
  <si>
    <t xml:space="preserve">DEBUT MIGRATION
Passage en alarme secours Enedis pendant toute la durée des travaux du 17/09 au 05/10, OT 1600461372 au statut APLA
Migration TG, CBO sur Electre
Intégration locale ARP PEXI pour Denain et Famars (Pour Famars : montée de version système  pour LAD  +  BD pour TAC départs Denain 1 et Denain 2 --&gt;réalisée localement dans le poste en 2017)
Séparation RPT/RPD (câblage + tests RPT/RPD) --&gt; Présence Enedis pendant la semaine
Rippage routeur ORS vers container </t>
  </si>
  <si>
    <t>Migration ensemble section 3 sur Electre
Pose TT barres sur la phase 0 
Présence Enedis : câble infos TT barres 
Mise en place TAC sur le départ Famars 2 (selon FHP)
Remplacement coffrets U/I de la ligne
Remplacement interlocks SLT, SA avec lampe à 48V
Remplacement commande Disjoncteur Départ Famars 2 (passage à 48V)
Migration ensemble section 2 sur Electre
Remplacement coffrets de commande SS1.23 (passage à 48V) + tests
Echanges RPT/RPD transfo 312</t>
  </si>
  <si>
    <t>Migration ensemble section 1 sur Electre
Changement phase TT barres : phase 8 vers phase 0
Présence Enedis : câble infos TT barres 
Mise en place TAC sur le départ Famars 1 (selon FHP)
Remplacement coffrets U/I de la ligne
Remplacement commande disjoncteur cellule ligne (passage à 48V)
Remplacement interlocks SLT, SA avec lampe à 48V
Remplacement coffrets de commande SS1.12 (passage à 48V) + tests --&gt; Attention : IST + mode bridage SS1.12
échanges RPT/RPD TR 311</t>
  </si>
  <si>
    <t>RISQUES INTERFERENCES EN DATE DU :</t>
  </si>
  <si>
    <t>RTE</t>
  </si>
  <si>
    <t>QUALICONSULT</t>
  </si>
  <si>
    <t>CDIL</t>
  </si>
  <si>
    <t>SOMMALEV</t>
  </si>
  <si>
    <t>EIFFAGE</t>
  </si>
  <si>
    <t xml:space="preserve">GET </t>
  </si>
  <si>
    <t>ICE</t>
  </si>
  <si>
    <t xml:space="preserve">CASTER </t>
  </si>
  <si>
    <t>N° Semaine</t>
  </si>
  <si>
    <t>CANTINIAU</t>
  </si>
  <si>
    <t>INFRAMET / CANTINIAU / CIRCET / RTE</t>
  </si>
  <si>
    <t>Début de chantier en S14-2018</t>
  </si>
  <si>
    <t>OMF DEPART Bâtiment rames</t>
  </si>
  <si>
    <t>OMF CONDO</t>
  </si>
  <si>
    <t>ENTRETIEN TR 311 + CONSIGNATION DE LA BARRE</t>
  </si>
  <si>
    <t>ENTRETIEN TR 312</t>
  </si>
  <si>
    <t>ENTRETIEN 311 EVENTUEL</t>
  </si>
  <si>
    <t>TG + RPT RPD</t>
  </si>
  <si>
    <t>SECTION 1 / TR 312 + RPT RPD</t>
  </si>
  <si>
    <t>SECTION 3 / TR 311 + RPT RPD</t>
  </si>
  <si>
    <t>Dépose CBO ARIANE Sections 1, 2 et 3</t>
  </si>
  <si>
    <t>Ligne FAMARS 1</t>
  </si>
  <si>
    <t>CBO + Section 1</t>
  </si>
  <si>
    <t>Séparation RPT/RPD</t>
  </si>
  <si>
    <t>TACHE</t>
  </si>
  <si>
    <t>EETD / CDIL</t>
  </si>
  <si>
    <t>EETD / ENEDIS / PEXI</t>
  </si>
  <si>
    <t>GET / CDIL</t>
  </si>
  <si>
    <t>EETD / PEXI</t>
  </si>
  <si>
    <t>EMASI / ENEDIS</t>
  </si>
  <si>
    <t>PEXI / ENEDIS</t>
  </si>
  <si>
    <t>EMASI / CASTER / PEXI</t>
  </si>
  <si>
    <t>EETD / EMASI</t>
  </si>
  <si>
    <t>EMASI / PEXI</t>
  </si>
  <si>
    <t>EETD / ENEDIS / EMASI</t>
  </si>
  <si>
    <t>PEXI / EMASI / CDIL</t>
  </si>
  <si>
    <t>CDIL/ EETD</t>
  </si>
  <si>
    <t>CDIL / PEXI / EETD</t>
  </si>
  <si>
    <t>Obturation des trémies et traitement anti-nuisible</t>
  </si>
  <si>
    <t>Remplacement des dalles détériorées</t>
  </si>
  <si>
    <t>Travaux de dépose et remise à disposition du site</t>
  </si>
  <si>
    <t>Dépose des anciennes LEX</t>
  </si>
  <si>
    <t xml:space="preserve"> Autorisation de dépose des tranches sauf TG</t>
  </si>
  <si>
    <r>
      <t xml:space="preserve">Pose TT barre phase 0 et raccordement
</t>
    </r>
    <r>
      <rPr>
        <sz val="14"/>
        <color rgb="FFFF0000"/>
        <rFont val="Arial"/>
        <family val="2"/>
      </rPr>
      <t>Attention TT barres phases différentes : TT barres S3 : phase 0 Electre ; TT barres S1 : phase 8 Ariane (changement de phase prévu dans la migration) --&gt; V référence : TT barres S3 (Electre)</t>
    </r>
  </si>
  <si>
    <r>
      <t>Réception définitive des travaux</t>
    </r>
    <r>
      <rPr>
        <sz val="14"/>
        <color rgb="FFFF0000"/>
        <rFont val="Arial"/>
        <family val="2"/>
      </rPr>
      <t xml:space="preserve"> (date à valider par le CDIL)</t>
    </r>
  </si>
  <si>
    <t>CONSIGNATION
Désignation</t>
  </si>
  <si>
    <t>CONSIGNATION
Nature de l'intervention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</si>
</sst>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\-mmm\-yy"/>
    <numFmt numFmtId="165" formatCode="\ dddd\ dd\ mmm\ "/>
    <numFmt numFmtId="166" formatCode="dd/mm/yy;@"/>
    <numFmt numFmtId="167" formatCode="0.000"/>
    <numFmt numFmtId="168" formatCode="0.0000"/>
  </numFmts>
  <fonts count="88" x14ac:knownFonts="1">
    <font>
      <sz val="10"/>
      <name val="MS Sans Serif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17"/>
      <name val="Arial"/>
      <family val="2"/>
    </font>
    <font>
      <b/>
      <sz val="12"/>
      <color indexed="11"/>
      <name val="Arial"/>
      <family val="2"/>
    </font>
    <font>
      <b/>
      <sz val="12"/>
      <color indexed="50"/>
      <name val="Arial"/>
      <family val="2"/>
    </font>
    <font>
      <sz val="11"/>
      <name val="Arial"/>
      <family val="2"/>
    </font>
    <font>
      <sz val="12"/>
      <color indexed="10"/>
      <name val="Arial"/>
      <family val="2"/>
    </font>
    <font>
      <b/>
      <sz val="16"/>
      <name val="Arial"/>
      <family val="2"/>
    </font>
    <font>
      <sz val="12"/>
      <color indexed="50"/>
      <name val="Arial"/>
      <family val="2"/>
    </font>
    <font>
      <sz val="12"/>
      <color indexed="1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11"/>
      <name val="Arial"/>
      <family val="2"/>
    </font>
    <font>
      <sz val="12"/>
      <color indexed="12"/>
      <name val="Arial"/>
      <family val="2"/>
    </font>
    <font>
      <sz val="12"/>
      <color indexed="21"/>
      <name val="Arial"/>
      <family val="2"/>
    </font>
    <font>
      <sz val="12"/>
      <color indexed="14"/>
      <name val="Arial"/>
      <family val="2"/>
    </font>
    <font>
      <sz val="12"/>
      <color indexed="51"/>
      <name val="Arial"/>
      <family val="2"/>
    </font>
    <font>
      <sz val="12"/>
      <color indexed="52"/>
      <name val="Arial"/>
      <family val="2"/>
    </font>
    <font>
      <sz val="12"/>
      <color indexed="53"/>
      <name val="Arial"/>
      <family val="2"/>
    </font>
    <font>
      <sz val="11"/>
      <color indexed="10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b/>
      <vertAlign val="superscript"/>
      <sz val="12"/>
      <name val="Arial"/>
      <family val="2"/>
    </font>
    <font>
      <sz val="10"/>
      <color indexed="81"/>
      <name val="Tahoma"/>
      <family val="2"/>
    </font>
    <font>
      <b/>
      <sz val="18"/>
      <color indexed="9"/>
      <name val="Arial"/>
      <family val="2"/>
    </font>
    <font>
      <b/>
      <sz val="16"/>
      <color indexed="12"/>
      <name val="Arial"/>
      <family val="2"/>
    </font>
    <font>
      <b/>
      <sz val="12"/>
      <color indexed="12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12"/>
      <color rgb="FFFF0000"/>
      <name val="Arial"/>
      <family val="2"/>
    </font>
    <font>
      <sz val="12"/>
      <color theme="9" tint="-0.249977111117893"/>
      <name val="Arial"/>
      <family val="2"/>
    </font>
    <font>
      <sz val="12"/>
      <color rgb="FF7030A0"/>
      <name val="Arial"/>
      <family val="2"/>
    </font>
    <font>
      <sz val="12"/>
      <color rgb="FF00B050"/>
      <name val="Arial"/>
      <family val="2"/>
    </font>
    <font>
      <sz val="12"/>
      <color theme="0" tint="-0.499984740745262"/>
      <name val="Arial"/>
      <family val="2"/>
    </font>
    <font>
      <sz val="12"/>
      <color rgb="FF0000FF"/>
      <name val="Arial"/>
      <family val="2"/>
    </font>
    <font>
      <sz val="12"/>
      <color theme="2" tint="-0.249977111117893"/>
      <name val="Arial"/>
      <family val="2"/>
    </font>
    <font>
      <b/>
      <sz val="12"/>
      <color rgb="FFFF0000"/>
      <name val="Arial"/>
      <family val="2"/>
    </font>
    <font>
      <b/>
      <sz val="18"/>
      <name val="Arial"/>
      <family val="2"/>
    </font>
    <font>
      <sz val="11"/>
      <color rgb="FF0000FF"/>
      <name val="Calibri"/>
      <family val="2"/>
    </font>
    <font>
      <b/>
      <sz val="11"/>
      <color rgb="FF0000FF"/>
      <name val="Arial"/>
      <family val="2"/>
    </font>
    <font>
      <b/>
      <sz val="12"/>
      <color theme="0" tint="-0.249977111117893"/>
      <name val="Arial"/>
      <family val="2"/>
    </font>
    <font>
      <b/>
      <sz val="11"/>
      <color theme="0" tint="-0.249977111117893"/>
      <name val="Arial"/>
      <family val="2"/>
    </font>
    <font>
      <b/>
      <sz val="11"/>
      <color rgb="FF00B050"/>
      <name val="Arial"/>
      <family val="2"/>
    </font>
    <font>
      <b/>
      <sz val="11"/>
      <color theme="0"/>
      <name val="Arial"/>
      <family val="2"/>
    </font>
    <font>
      <b/>
      <sz val="11"/>
      <color theme="5" tint="0.39997558519241921"/>
      <name val="Arial"/>
      <family val="2"/>
    </font>
    <font>
      <b/>
      <sz val="12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MS Sans Serif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A7D00"/>
      <name val="Arial"/>
      <family val="2"/>
    </font>
    <font>
      <b/>
      <sz val="12"/>
      <color theme="5" tint="0.39997558519241921"/>
      <name val="Arial"/>
      <family val="2"/>
    </font>
    <font>
      <b/>
      <sz val="12"/>
      <color theme="9"/>
      <name val="Arial"/>
      <family val="2"/>
    </font>
    <font>
      <b/>
      <sz val="10"/>
      <color theme="7"/>
      <name val="MS Sans Serif"/>
    </font>
    <font>
      <b/>
      <sz val="12"/>
      <color theme="6"/>
      <name val="Arial"/>
      <family val="2"/>
    </font>
    <font>
      <b/>
      <sz val="12"/>
      <color theme="9" tint="-0.499984740745262"/>
      <name val="Arial"/>
      <family val="2"/>
    </font>
    <font>
      <b/>
      <sz val="12"/>
      <color rgb="FFFFC000"/>
      <name val="Arial"/>
      <family val="2"/>
    </font>
    <font>
      <b/>
      <sz val="12"/>
      <color rgb="FF0099CC"/>
      <name val="Arial"/>
      <family val="2"/>
    </font>
    <font>
      <b/>
      <sz val="12"/>
      <color rgb="FF660066"/>
      <name val="Arial"/>
      <family val="2"/>
    </font>
    <font>
      <b/>
      <sz val="12"/>
      <color rgb="FF0000FF"/>
      <name val="Arial"/>
      <family val="2"/>
    </font>
    <font>
      <b/>
      <sz val="12"/>
      <color theme="8"/>
      <name val="Arial"/>
      <family val="2"/>
    </font>
    <font>
      <b/>
      <sz val="12"/>
      <color rgb="FF00B050"/>
      <name val="Arial"/>
      <family val="2"/>
    </font>
    <font>
      <b/>
      <sz val="12"/>
      <color theme="0" tint="-0.499984740745262"/>
      <name val="Arial"/>
      <family val="2"/>
    </font>
    <font>
      <b/>
      <sz val="12"/>
      <color rgb="FFCC00FF"/>
      <name val="Arial"/>
      <family val="2"/>
    </font>
    <font>
      <b/>
      <sz val="12"/>
      <color rgb="FF663300"/>
      <name val="Arial"/>
      <family val="2"/>
    </font>
    <font>
      <sz val="10"/>
      <name val="Calibri"/>
      <family val="2"/>
    </font>
    <font>
      <b/>
      <sz val="14"/>
      <name val="Arial"/>
      <family val="2"/>
    </font>
    <font>
      <b/>
      <sz val="14"/>
      <color theme="5" tint="0.3999755851924192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4"/>
      <color theme="0" tint="-0.249977111117893"/>
      <name val="Arial"/>
      <family val="2"/>
    </font>
    <font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0"/>
      <name val="Arial"/>
      <family val="2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b/>
      <sz val="14"/>
      <color theme="1"/>
      <name val="Arial"/>
      <family val="2"/>
    </font>
    <font>
      <sz val="14"/>
      <color theme="0"/>
      <name val="Arial"/>
      <family val="2"/>
    </font>
    <font>
      <sz val="14"/>
      <color theme="3"/>
      <name val="Arial"/>
      <family val="2"/>
    </font>
    <font>
      <b/>
      <sz val="14"/>
      <color rgb="FFFA7D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mediumGray">
        <fgColor indexed="9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2F2F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/>
      <top style="thin">
        <color rgb="FFB1BBCC"/>
      </top>
      <bottom/>
      <diagonal/>
    </border>
    <border>
      <left style="thin">
        <color rgb="FFB1BBCC"/>
      </left>
      <right/>
      <top/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 style="thin">
        <color rgb="FFB1BBCC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3" fillId="0" borderId="0"/>
    <xf numFmtId="0" fontId="52" fillId="21" borderId="30" applyNumberFormat="0" applyAlignment="0" applyProtection="0"/>
  </cellStyleXfs>
  <cellXfs count="941">
    <xf numFmtId="0" fontId="0" fillId="0" borderId="0" xfId="0"/>
    <xf numFmtId="0" fontId="4" fillId="0" borderId="1" xfId="2" applyFont="1" applyFill="1" applyBorder="1" applyAlignment="1">
      <alignment vertical="center"/>
    </xf>
    <xf numFmtId="0" fontId="8" fillId="0" borderId="1" xfId="2" applyFont="1" applyFill="1" applyBorder="1" applyAlignment="1">
      <alignment vertical="center"/>
    </xf>
    <xf numFmtId="0" fontId="4" fillId="0" borderId="3" xfId="2" applyFont="1" applyFill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4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3" fillId="0" borderId="3" xfId="3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left" vertical="center"/>
    </xf>
    <xf numFmtId="164" fontId="4" fillId="0" borderId="1" xfId="3" applyNumberFormat="1" applyFont="1" applyFill="1" applyBorder="1" applyAlignment="1">
      <alignment horizontal="center" vertical="center" wrapText="1"/>
    </xf>
    <xf numFmtId="164" fontId="4" fillId="0" borderId="6" xfId="3" applyNumberFormat="1" applyFont="1" applyFill="1" applyBorder="1" applyAlignment="1">
      <alignment horizontal="center" vertical="center" wrapText="1"/>
    </xf>
    <xf numFmtId="164" fontId="3" fillId="0" borderId="6" xfId="3" applyNumberFormat="1" applyFont="1" applyFill="1" applyBorder="1" applyAlignment="1">
      <alignment horizontal="center" vertical="center" wrapText="1"/>
    </xf>
    <xf numFmtId="164" fontId="4" fillId="0" borderId="2" xfId="3" applyNumberFormat="1" applyFont="1" applyFill="1" applyBorder="1" applyAlignment="1">
      <alignment horizontal="center" vertical="center"/>
    </xf>
    <xf numFmtId="164" fontId="4" fillId="0" borderId="4" xfId="3" applyNumberFormat="1" applyFont="1" applyFill="1" applyBorder="1" applyAlignment="1">
      <alignment horizontal="center" vertical="center"/>
    </xf>
    <xf numFmtId="165" fontId="9" fillId="0" borderId="3" xfId="2" applyNumberFormat="1" applyFont="1" applyFill="1" applyBorder="1" applyAlignment="1">
      <alignment horizontal="left" vertical="center"/>
    </xf>
    <xf numFmtId="164" fontId="4" fillId="0" borderId="2" xfId="3" applyNumberFormat="1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vertical="center"/>
    </xf>
    <xf numFmtId="164" fontId="4" fillId="0" borderId="3" xfId="3" applyNumberFormat="1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vertical="center"/>
    </xf>
    <xf numFmtId="165" fontId="9" fillId="0" borderId="4" xfId="2" applyNumberFormat="1" applyFont="1" applyFill="1" applyBorder="1" applyAlignment="1">
      <alignment horizontal="left" vertical="center"/>
    </xf>
    <xf numFmtId="0" fontId="8" fillId="0" borderId="4" xfId="2" applyFont="1" applyFill="1" applyBorder="1" applyAlignment="1">
      <alignment vertical="center"/>
    </xf>
    <xf numFmtId="0" fontId="5" fillId="0" borderId="4" xfId="3" applyFont="1" applyBorder="1" applyAlignment="1">
      <alignment vertical="center"/>
    </xf>
    <xf numFmtId="0" fontId="5" fillId="0" borderId="3" xfId="2" applyFont="1" applyFill="1" applyBorder="1" applyAlignment="1">
      <alignment vertical="center"/>
    </xf>
    <xf numFmtId="0" fontId="3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vertical="center"/>
    </xf>
    <xf numFmtId="165" fontId="9" fillId="0" borderId="7" xfId="2" applyNumberFormat="1" applyFont="1" applyFill="1" applyBorder="1" applyAlignment="1">
      <alignment horizontal="left" vertical="center"/>
    </xf>
    <xf numFmtId="165" fontId="9" fillId="0" borderId="2" xfId="2" applyNumberFormat="1" applyFont="1" applyFill="1" applyBorder="1" applyAlignment="1">
      <alignment horizontal="left" vertical="center"/>
    </xf>
    <xf numFmtId="164" fontId="4" fillId="0" borderId="4" xfId="3" applyNumberFormat="1" applyFont="1" applyFill="1" applyBorder="1" applyAlignment="1">
      <alignment horizontal="center" vertical="center" wrapText="1"/>
    </xf>
    <xf numFmtId="164" fontId="3" fillId="0" borderId="3" xfId="3" applyNumberFormat="1" applyFont="1" applyFill="1" applyBorder="1" applyAlignment="1">
      <alignment horizontal="center" vertical="center"/>
    </xf>
    <xf numFmtId="164" fontId="3" fillId="0" borderId="8" xfId="3" applyNumberFormat="1" applyFont="1" applyFill="1" applyBorder="1" applyAlignment="1">
      <alignment horizontal="center" vertical="center" wrapText="1"/>
    </xf>
    <xf numFmtId="165" fontId="9" fillId="0" borderId="9" xfId="2" applyNumberFormat="1" applyFont="1" applyFill="1" applyBorder="1" applyAlignment="1">
      <alignment horizontal="left" vertical="center"/>
    </xf>
    <xf numFmtId="0" fontId="5" fillId="0" borderId="9" xfId="3" applyFont="1" applyFill="1" applyBorder="1" applyAlignment="1">
      <alignment vertical="center"/>
    </xf>
    <xf numFmtId="0" fontId="5" fillId="0" borderId="9" xfId="3" applyFont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10" fillId="0" borderId="3" xfId="3" applyFont="1" applyFill="1" applyBorder="1" applyAlignment="1">
      <alignment vertical="center"/>
    </xf>
    <xf numFmtId="0" fontId="10" fillId="0" borderId="4" xfId="3" applyFont="1" applyFill="1" applyBorder="1" applyAlignment="1">
      <alignment vertical="center"/>
    </xf>
    <xf numFmtId="0" fontId="10" fillId="0" borderId="2" xfId="3" applyFont="1" applyFill="1" applyBorder="1" applyAlignment="1">
      <alignment horizontal="left" vertical="center" indent="1"/>
    </xf>
    <xf numFmtId="0" fontId="10" fillId="0" borderId="3" xfId="3" applyFont="1" applyFill="1" applyBorder="1" applyAlignment="1">
      <alignment horizontal="left" vertical="center" indent="1"/>
    </xf>
    <xf numFmtId="0" fontId="4" fillId="0" borderId="3" xfId="3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left" vertical="center" indent="2"/>
    </xf>
    <xf numFmtId="0" fontId="10" fillId="0" borderId="1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3" xfId="3" applyFont="1" applyBorder="1" applyAlignment="1">
      <alignment vertical="center"/>
    </xf>
    <xf numFmtId="0" fontId="10" fillId="0" borderId="4" xfId="3" applyFont="1" applyBorder="1" applyAlignment="1">
      <alignment vertical="center"/>
    </xf>
    <xf numFmtId="0" fontId="10" fillId="0" borderId="2" xfId="3" applyFont="1" applyFill="1" applyBorder="1" applyAlignment="1">
      <alignment vertical="center"/>
    </xf>
    <xf numFmtId="0" fontId="10" fillId="0" borderId="2" xfId="3" applyFont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3" fillId="0" borderId="1" xfId="3" applyFont="1" applyFill="1" applyBorder="1" applyAlignment="1">
      <alignment vertical="center"/>
    </xf>
    <xf numFmtId="0" fontId="4" fillId="0" borderId="3" xfId="3" applyFont="1" applyFill="1" applyBorder="1" applyAlignment="1">
      <alignment horizontal="left" vertical="center" indent="1"/>
    </xf>
    <xf numFmtId="0" fontId="4" fillId="0" borderId="7" xfId="3" applyFont="1" applyFill="1" applyBorder="1" applyAlignment="1">
      <alignment horizontal="left" vertical="center" indent="1"/>
    </xf>
    <xf numFmtId="164" fontId="4" fillId="0" borderId="0" xfId="0" applyNumberFormat="1" applyFont="1" applyFill="1" applyBorder="1" applyAlignment="1"/>
    <xf numFmtId="164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Continuous"/>
    </xf>
    <xf numFmtId="164" fontId="3" fillId="0" borderId="0" xfId="0" applyNumberFormat="1" applyFont="1" applyFill="1" applyBorder="1" applyAlignment="1">
      <alignment horizontal="centerContinuous" wrapText="1"/>
    </xf>
    <xf numFmtId="164" fontId="4" fillId="0" borderId="0" xfId="0" applyNumberFormat="1" applyFont="1" applyFill="1" applyBorder="1" applyAlignment="1">
      <alignment wrapText="1"/>
    </xf>
    <xf numFmtId="164" fontId="4" fillId="0" borderId="9" xfId="0" applyNumberFormat="1" applyFont="1" applyFill="1" applyBorder="1" applyAlignment="1"/>
    <xf numFmtId="164" fontId="4" fillId="0" borderId="9" xfId="0" applyNumberFormat="1" applyFon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centerContinuous"/>
    </xf>
    <xf numFmtId="164" fontId="3" fillId="0" borderId="10" xfId="0" applyNumberFormat="1" applyFont="1" applyFill="1" applyBorder="1" applyAlignment="1">
      <alignment horizontal="centerContinuous" wrapText="1"/>
    </xf>
    <xf numFmtId="0" fontId="14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0" fontId="17" fillId="0" borderId="2" xfId="3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0" fontId="17" fillId="0" borderId="3" xfId="3" applyFont="1" applyBorder="1" applyAlignment="1">
      <alignment vertical="center"/>
    </xf>
    <xf numFmtId="164" fontId="4" fillId="0" borderId="3" xfId="0" applyNumberFormat="1" applyFont="1" applyFill="1" applyBorder="1" applyAlignment="1">
      <alignment vertical="center" wrapText="1"/>
    </xf>
    <xf numFmtId="164" fontId="4" fillId="0" borderId="3" xfId="0" applyNumberFormat="1" applyFont="1" applyFill="1" applyBorder="1" applyAlignment="1">
      <alignment horizontal="left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0" fontId="17" fillId="0" borderId="4" xfId="3" applyFont="1" applyBorder="1" applyAlignment="1">
      <alignment vertical="center"/>
    </xf>
    <xf numFmtId="164" fontId="4" fillId="0" borderId="4" xfId="0" applyNumberFormat="1" applyFont="1" applyFill="1" applyBorder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left" vertical="center"/>
    </xf>
    <xf numFmtId="0" fontId="4" fillId="0" borderId="7" xfId="2" applyFont="1" applyFill="1" applyBorder="1" applyAlignment="1">
      <alignment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left" vertical="center"/>
    </xf>
    <xf numFmtId="164" fontId="7" fillId="0" borderId="7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vertical="center" wrapText="1"/>
    </xf>
    <xf numFmtId="164" fontId="3" fillId="0" borderId="3" xfId="0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/>
    <xf numFmtId="165" fontId="9" fillId="0" borderId="3" xfId="2" applyNumberFormat="1" applyFont="1" applyFill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17" fillId="0" borderId="3" xfId="3" applyFont="1" applyFill="1" applyBorder="1" applyAlignment="1">
      <alignment vertical="center"/>
    </xf>
    <xf numFmtId="164" fontId="10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vertical="center" wrapText="1"/>
    </xf>
    <xf numFmtId="164" fontId="10" fillId="0" borderId="4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vertical="center" wrapText="1"/>
    </xf>
    <xf numFmtId="164" fontId="10" fillId="0" borderId="6" xfId="0" applyNumberFormat="1" applyFont="1" applyFill="1" applyBorder="1" applyAlignment="1">
      <alignment horizontal="center" vertical="center"/>
    </xf>
    <xf numFmtId="0" fontId="5" fillId="0" borderId="6" xfId="2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vertical="center"/>
    </xf>
    <xf numFmtId="0" fontId="10" fillId="0" borderId="6" xfId="3" applyFont="1" applyBorder="1" applyAlignment="1">
      <alignment vertical="center"/>
    </xf>
    <xf numFmtId="164" fontId="4" fillId="0" borderId="6" xfId="0" applyNumberFormat="1" applyFont="1" applyFill="1" applyBorder="1" applyAlignment="1">
      <alignment horizontal="left" vertical="center" wrapText="1"/>
    </xf>
    <xf numFmtId="164" fontId="10" fillId="0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19" fillId="0" borderId="3" xfId="3" applyFont="1" applyBorder="1" applyAlignment="1">
      <alignment vertical="center"/>
    </xf>
    <xf numFmtId="164" fontId="4" fillId="0" borderId="13" xfId="3" applyNumberFormat="1" applyFont="1" applyFill="1" applyBorder="1" applyAlignment="1">
      <alignment horizontal="center" vertical="center" wrapText="1"/>
    </xf>
    <xf numFmtId="164" fontId="10" fillId="0" borderId="14" xfId="0" applyNumberFormat="1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vertical="center"/>
    </xf>
    <xf numFmtId="164" fontId="5" fillId="0" borderId="14" xfId="0" applyNumberFormat="1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vertical="center"/>
    </xf>
    <xf numFmtId="0" fontId="10" fillId="0" borderId="14" xfId="3" applyFont="1" applyBorder="1" applyAlignment="1">
      <alignment vertical="center"/>
    </xf>
    <xf numFmtId="164" fontId="4" fillId="0" borderId="14" xfId="0" applyNumberFormat="1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horizontal="left" vertical="center" wrapText="1"/>
    </xf>
    <xf numFmtId="164" fontId="10" fillId="0" borderId="13" xfId="0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left" vertical="center" wrapText="1"/>
    </xf>
    <xf numFmtId="164" fontId="4" fillId="0" borderId="4" xfId="0" applyNumberFormat="1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left" vertical="center" indent="1"/>
    </xf>
    <xf numFmtId="165" fontId="9" fillId="0" borderId="13" xfId="2" applyNumberFormat="1" applyFont="1" applyFill="1" applyBorder="1" applyAlignment="1">
      <alignment horizontal="left" vertical="center"/>
    </xf>
    <xf numFmtId="0" fontId="10" fillId="0" borderId="13" xfId="3" applyFont="1" applyFill="1" applyBorder="1" applyAlignment="1">
      <alignment horizontal="left" vertical="center" indent="2"/>
    </xf>
    <xf numFmtId="0" fontId="4" fillId="0" borderId="13" xfId="2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left" vertical="center" indent="1"/>
    </xf>
    <xf numFmtId="0" fontId="17" fillId="0" borderId="13" xfId="3" applyFont="1" applyBorder="1" applyAlignment="1">
      <alignment vertical="center"/>
    </xf>
    <xf numFmtId="164" fontId="4" fillId="0" borderId="13" xfId="0" applyNumberFormat="1" applyFont="1" applyFill="1" applyBorder="1" applyAlignment="1">
      <alignment vertical="center" wrapText="1"/>
    </xf>
    <xf numFmtId="164" fontId="12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indent="1"/>
    </xf>
    <xf numFmtId="0" fontId="19" fillId="0" borderId="1" xfId="3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left" vertical="center"/>
    </xf>
    <xf numFmtId="164" fontId="4" fillId="0" borderId="4" xfId="0" applyNumberFormat="1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left" vertical="center"/>
    </xf>
    <xf numFmtId="0" fontId="4" fillId="0" borderId="4" xfId="3" applyFont="1" applyFill="1" applyBorder="1" applyAlignment="1">
      <alignment horizontal="left" vertical="center" indent="1"/>
    </xf>
    <xf numFmtId="0" fontId="17" fillId="0" borderId="4" xfId="3" applyFont="1" applyFill="1" applyBorder="1" applyAlignment="1">
      <alignment vertical="center"/>
    </xf>
    <xf numFmtId="164" fontId="13" fillId="0" borderId="7" xfId="0" applyNumberFormat="1" applyFont="1" applyFill="1" applyBorder="1" applyAlignment="1">
      <alignment horizontal="center" vertical="center"/>
    </xf>
    <xf numFmtId="0" fontId="6" fillId="0" borderId="7" xfId="2" applyFont="1" applyFill="1" applyBorder="1" applyAlignment="1">
      <alignment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19" fillId="0" borderId="7" xfId="3" applyFont="1" applyFill="1" applyBorder="1" applyAlignment="1">
      <alignment vertical="center"/>
    </xf>
    <xf numFmtId="0" fontId="22" fillId="0" borderId="2" xfId="3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 wrapText="1"/>
    </xf>
    <xf numFmtId="164" fontId="15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 wrapText="1"/>
    </xf>
    <xf numFmtId="164" fontId="4" fillId="0" borderId="15" xfId="0" applyNumberFormat="1" applyFont="1" applyFill="1" applyBorder="1" applyAlignment="1">
      <alignment horizontal="center" vertical="center"/>
    </xf>
    <xf numFmtId="0" fontId="22" fillId="0" borderId="3" xfId="3" applyFont="1" applyFill="1" applyBorder="1" applyAlignment="1">
      <alignment vertical="center"/>
    </xf>
    <xf numFmtId="164" fontId="10" fillId="0" borderId="15" xfId="0" applyNumberFormat="1" applyFont="1" applyFill="1" applyBorder="1" applyAlignment="1">
      <alignment horizontal="left" vertical="center" indent="1"/>
    </xf>
    <xf numFmtId="164" fontId="5" fillId="0" borderId="16" xfId="0" applyNumberFormat="1" applyFont="1" applyFill="1" applyBorder="1" applyAlignment="1"/>
    <xf numFmtId="164" fontId="15" fillId="0" borderId="4" xfId="0" applyNumberFormat="1" applyFont="1" applyFill="1" applyBorder="1" applyAlignment="1">
      <alignment horizontal="center" vertical="center"/>
    </xf>
    <xf numFmtId="164" fontId="10" fillId="0" borderId="14" xfId="0" applyNumberFormat="1" applyFont="1" applyFill="1" applyBorder="1" applyAlignment="1">
      <alignment horizontal="left" vertical="center" indent="1"/>
    </xf>
    <xf numFmtId="164" fontId="8" fillId="0" borderId="4" xfId="0" applyNumberFormat="1" applyFont="1" applyFill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left" vertical="center"/>
    </xf>
    <xf numFmtId="0" fontId="19" fillId="0" borderId="2" xfId="3" applyFont="1" applyBorder="1" applyAlignment="1">
      <alignment vertical="center"/>
    </xf>
    <xf numFmtId="0" fontId="22" fillId="0" borderId="3" xfId="3" applyFont="1" applyBorder="1" applyAlignment="1">
      <alignment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7" fillId="0" borderId="1" xfId="3" applyFont="1" applyFill="1" applyBorder="1" applyAlignment="1">
      <alignment vertical="center"/>
    </xf>
    <xf numFmtId="0" fontId="17" fillId="0" borderId="7" xfId="3" applyFont="1" applyFill="1" applyBorder="1" applyAlignment="1">
      <alignment vertical="center"/>
    </xf>
    <xf numFmtId="164" fontId="10" fillId="0" borderId="6" xfId="0" applyNumberFormat="1" applyFont="1" applyFill="1" applyBorder="1" applyAlignment="1">
      <alignment horizontal="left" vertical="center" indent="1"/>
    </xf>
    <xf numFmtId="164" fontId="10" fillId="0" borderId="3" xfId="0" applyNumberFormat="1" applyFont="1" applyFill="1" applyBorder="1" applyAlignment="1">
      <alignment horizontal="left" vertical="center" indent="1"/>
    </xf>
    <xf numFmtId="164" fontId="5" fillId="0" borderId="3" xfId="0" applyNumberFormat="1" applyFont="1" applyFill="1" applyBorder="1" applyAlignment="1">
      <alignment horizontal="left" vertical="center"/>
    </xf>
    <xf numFmtId="164" fontId="12" fillId="0" borderId="3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left" vertical="center"/>
    </xf>
    <xf numFmtId="164" fontId="8" fillId="0" borderId="3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/>
    <xf numFmtId="164" fontId="4" fillId="0" borderId="3" xfId="0" applyNumberFormat="1" applyFont="1" applyFill="1" applyBorder="1" applyAlignment="1">
      <alignment horizontal="left" vertical="center"/>
    </xf>
    <xf numFmtId="0" fontId="15" fillId="0" borderId="3" xfId="0" applyFont="1" applyBorder="1" applyAlignment="1">
      <alignment horizontal="left" vertical="center" wrapText="1"/>
    </xf>
    <xf numFmtId="0" fontId="19" fillId="0" borderId="15" xfId="3" applyFont="1" applyBorder="1" applyAlignment="1">
      <alignment vertical="center"/>
    </xf>
    <xf numFmtId="164" fontId="12" fillId="0" borderId="4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left" vertical="center"/>
    </xf>
    <xf numFmtId="164" fontId="10" fillId="0" borderId="2" xfId="0" applyNumberFormat="1" applyFont="1" applyFill="1" applyBorder="1" applyAlignment="1">
      <alignment horizontal="left" vertical="center" indent="1"/>
    </xf>
    <xf numFmtId="164" fontId="4" fillId="0" borderId="15" xfId="0" applyNumberFormat="1" applyFont="1" applyFill="1" applyBorder="1" applyAlignment="1">
      <alignment vertical="center" wrapText="1"/>
    </xf>
    <xf numFmtId="0" fontId="19" fillId="0" borderId="4" xfId="3" applyFont="1" applyBorder="1" applyAlignment="1">
      <alignment vertical="center"/>
    </xf>
    <xf numFmtId="164" fontId="10" fillId="0" borderId="7" xfId="0" applyNumberFormat="1" applyFont="1" applyFill="1" applyBorder="1" applyAlignment="1">
      <alignment horizontal="left" vertical="center" indent="1"/>
    </xf>
    <xf numFmtId="164" fontId="5" fillId="0" borderId="7" xfId="0" applyNumberFormat="1" applyFont="1" applyFill="1" applyBorder="1" applyAlignment="1">
      <alignment horizontal="center" vertical="center"/>
    </xf>
    <xf numFmtId="164" fontId="15" fillId="0" borderId="15" xfId="0" applyNumberFormat="1" applyFont="1" applyFill="1" applyBorder="1" applyAlignment="1">
      <alignment horizontal="center" vertical="center"/>
    </xf>
    <xf numFmtId="164" fontId="4" fillId="0" borderId="16" xfId="0" applyNumberFormat="1" applyFont="1" applyFill="1" applyBorder="1" applyAlignment="1">
      <alignment horizontal="left" vertical="center"/>
    </xf>
    <xf numFmtId="164" fontId="4" fillId="0" borderId="16" xfId="0" applyNumberFormat="1" applyFont="1" applyFill="1" applyBorder="1" applyAlignment="1"/>
    <xf numFmtId="0" fontId="5" fillId="0" borderId="2" xfId="3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5" fontId="9" fillId="0" borderId="14" xfId="2" applyNumberFormat="1" applyFont="1" applyFill="1" applyBorder="1" applyAlignment="1">
      <alignment horizontal="left" vertical="center"/>
    </xf>
    <xf numFmtId="164" fontId="12" fillId="0" borderId="9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left" vertical="center"/>
    </xf>
    <xf numFmtId="164" fontId="8" fillId="0" borderId="9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left" vertical="center"/>
    </xf>
    <xf numFmtId="0" fontId="17" fillId="0" borderId="1" xfId="3" applyFont="1" applyBorder="1" applyAlignment="1">
      <alignment vertical="center"/>
    </xf>
    <xf numFmtId="165" fontId="23" fillId="0" borderId="3" xfId="2" applyNumberFormat="1" applyFont="1" applyFill="1" applyBorder="1" applyAlignment="1">
      <alignment horizontal="left" vertical="center"/>
    </xf>
    <xf numFmtId="164" fontId="10" fillId="0" borderId="3" xfId="0" applyNumberFormat="1" applyFont="1" applyFill="1" applyBorder="1" applyAlignment="1">
      <alignment vertical="center" wrapText="1"/>
    </xf>
    <xf numFmtId="0" fontId="19" fillId="0" borderId="15" xfId="3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 wrapText="1"/>
    </xf>
    <xf numFmtId="0" fontId="10" fillId="0" borderId="7" xfId="3" applyFont="1" applyFill="1" applyBorder="1" applyAlignment="1">
      <alignment vertical="center"/>
    </xf>
    <xf numFmtId="0" fontId="19" fillId="0" borderId="3" xfId="3" applyFont="1" applyFill="1" applyBorder="1" applyAlignment="1">
      <alignment vertical="center"/>
    </xf>
    <xf numFmtId="164" fontId="15" fillId="0" borderId="18" xfId="0" applyNumberFormat="1" applyFont="1" applyFill="1" applyBorder="1" applyAlignment="1">
      <alignment horizontal="left" vertical="center" indent="1"/>
    </xf>
    <xf numFmtId="164" fontId="4" fillId="0" borderId="5" xfId="0" applyNumberFormat="1" applyFont="1" applyFill="1" applyBorder="1" applyAlignment="1">
      <alignment horizontal="left" vertical="center" indent="1"/>
    </xf>
    <xf numFmtId="0" fontId="19" fillId="0" borderId="4" xfId="3" applyFont="1" applyFill="1" applyBorder="1" applyAlignment="1">
      <alignment vertical="center"/>
    </xf>
    <xf numFmtId="0" fontId="10" fillId="0" borderId="7" xfId="3" applyFont="1" applyFill="1" applyBorder="1" applyAlignment="1">
      <alignment horizontal="left" vertical="center" indent="1"/>
    </xf>
    <xf numFmtId="164" fontId="4" fillId="0" borderId="7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left" vertical="center" indent="1"/>
    </xf>
    <xf numFmtId="0" fontId="17" fillId="0" borderId="2" xfId="3" applyFont="1" applyFill="1" applyBorder="1" applyAlignment="1">
      <alignment vertical="center"/>
    </xf>
    <xf numFmtId="164" fontId="8" fillId="0" borderId="4" xfId="0" applyNumberFormat="1" applyFont="1" applyFill="1" applyBorder="1" applyAlignment="1">
      <alignment horizontal="left" vertical="center"/>
    </xf>
    <xf numFmtId="0" fontId="12" fillId="0" borderId="4" xfId="3" applyFont="1" applyFill="1" applyBorder="1" applyAlignment="1">
      <alignment horizontal="left" vertical="center" indent="1"/>
    </xf>
    <xf numFmtId="0" fontId="8" fillId="0" borderId="4" xfId="3" applyFont="1" applyBorder="1" applyAlignment="1">
      <alignment vertical="center"/>
    </xf>
    <xf numFmtId="0" fontId="4" fillId="0" borderId="3" xfId="3" applyFont="1" applyFill="1" applyBorder="1" applyAlignment="1">
      <alignment horizontal="left" vertical="center" wrapText="1" indent="1"/>
    </xf>
    <xf numFmtId="0" fontId="12" fillId="0" borderId="15" xfId="3" applyFont="1" applyBorder="1" applyAlignment="1">
      <alignment vertical="center"/>
    </xf>
    <xf numFmtId="0" fontId="12" fillId="0" borderId="3" xfId="3" applyFont="1" applyBorder="1" applyAlignment="1">
      <alignment vertical="center"/>
    </xf>
    <xf numFmtId="164" fontId="5" fillId="0" borderId="15" xfId="0" applyNumberFormat="1" applyFont="1" applyFill="1" applyBorder="1" applyAlignment="1">
      <alignment horizontal="center" vertical="center"/>
    </xf>
    <xf numFmtId="164" fontId="8" fillId="0" borderId="14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/>
    </xf>
    <xf numFmtId="164" fontId="15" fillId="0" borderId="6" xfId="0" applyNumberFormat="1" applyFont="1" applyFill="1" applyBorder="1" applyAlignment="1">
      <alignment horizontal="center" vertical="center"/>
    </xf>
    <xf numFmtId="164" fontId="3" fillId="3" borderId="1" xfId="4" applyNumberFormat="1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left" vertical="center" indent="1"/>
    </xf>
    <xf numFmtId="0" fontId="3" fillId="0" borderId="20" xfId="3" applyFont="1" applyFill="1" applyBorder="1" applyAlignment="1">
      <alignment horizontal="center" vertical="center"/>
    </xf>
    <xf numFmtId="0" fontId="25" fillId="4" borderId="3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164" fontId="3" fillId="0" borderId="14" xfId="3" applyNumberFormat="1" applyFont="1" applyFill="1" applyBorder="1" applyAlignment="1">
      <alignment horizontal="center" vertical="center" wrapText="1"/>
    </xf>
    <xf numFmtId="0" fontId="17" fillId="0" borderId="3" xfId="3" applyFont="1" applyFill="1" applyBorder="1" applyAlignment="1">
      <alignment horizontal="left" vertical="center" indent="1"/>
    </xf>
    <xf numFmtId="0" fontId="17" fillId="0" borderId="7" xfId="3" applyFont="1" applyFill="1" applyBorder="1" applyAlignment="1">
      <alignment horizontal="left" vertical="center" indent="1"/>
    </xf>
    <xf numFmtId="164" fontId="17" fillId="0" borderId="3" xfId="0" applyNumberFormat="1" applyFont="1" applyFill="1" applyBorder="1" applyAlignment="1">
      <alignment vertical="center" wrapText="1"/>
    </xf>
    <xf numFmtId="164" fontId="4" fillId="0" borderId="7" xfId="0" applyNumberFormat="1" applyFont="1" applyFill="1" applyBorder="1" applyAlignment="1">
      <alignment horizontal="left" vertical="center"/>
    </xf>
    <xf numFmtId="164" fontId="4" fillId="0" borderId="19" xfId="0" applyNumberFormat="1" applyFont="1" applyFill="1" applyBorder="1" applyAlignment="1">
      <alignment horizontal="center" vertical="center"/>
    </xf>
    <xf numFmtId="165" fontId="9" fillId="0" borderId="15" xfId="2" applyNumberFormat="1" applyFont="1" applyFill="1" applyBorder="1" applyAlignment="1">
      <alignment horizontal="left" vertical="center"/>
    </xf>
    <xf numFmtId="164" fontId="4" fillId="0" borderId="15" xfId="0" applyNumberFormat="1" applyFont="1" applyFill="1" applyBorder="1" applyAlignment="1">
      <alignment horizontal="left" vertical="center"/>
    </xf>
    <xf numFmtId="164" fontId="4" fillId="0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left" vertical="center" indent="1"/>
    </xf>
    <xf numFmtId="164" fontId="5" fillId="0" borderId="19" xfId="0" applyNumberFormat="1" applyFont="1" applyFill="1" applyBorder="1" applyAlignment="1">
      <alignment horizontal="left" vertical="center" inden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164" fontId="4" fillId="8" borderId="3" xfId="0" applyNumberFormat="1" applyFont="1" applyFill="1" applyBorder="1" applyAlignment="1">
      <alignment horizontal="center" vertical="center"/>
    </xf>
    <xf numFmtId="164" fontId="4" fillId="8" borderId="3" xfId="0" applyNumberFormat="1" applyFont="1" applyFill="1" applyBorder="1" applyAlignment="1">
      <alignment vertical="center" wrapText="1"/>
    </xf>
    <xf numFmtId="0" fontId="7" fillId="9" borderId="2" xfId="2" applyFont="1" applyFill="1" applyBorder="1" applyAlignment="1">
      <alignment vertical="center"/>
    </xf>
    <xf numFmtId="164" fontId="16" fillId="9" borderId="2" xfId="0" applyNumberFormat="1" applyFont="1" applyFill="1" applyBorder="1" applyAlignment="1">
      <alignment horizontal="center" vertical="center"/>
    </xf>
    <xf numFmtId="164" fontId="7" fillId="9" borderId="2" xfId="0" applyNumberFormat="1" applyFont="1" applyFill="1" applyBorder="1" applyAlignment="1">
      <alignment horizontal="center" vertical="center"/>
    </xf>
    <xf numFmtId="0" fontId="24" fillId="9" borderId="2" xfId="1" applyFont="1" applyFill="1" applyBorder="1" applyAlignment="1">
      <alignment horizontal="center" vertical="center" wrapText="1"/>
    </xf>
    <xf numFmtId="0" fontId="4" fillId="9" borderId="2" xfId="3" applyFont="1" applyFill="1" applyBorder="1" applyAlignment="1">
      <alignment horizontal="left" vertical="center" indent="1"/>
    </xf>
    <xf numFmtId="0" fontId="17" fillId="9" borderId="2" xfId="3" applyFont="1" applyFill="1" applyBorder="1" applyAlignment="1">
      <alignment vertical="center"/>
    </xf>
    <xf numFmtId="164" fontId="4" fillId="9" borderId="2" xfId="0" applyNumberFormat="1" applyFont="1" applyFill="1" applyBorder="1" applyAlignment="1">
      <alignment vertical="center" wrapText="1"/>
    </xf>
    <xf numFmtId="0" fontId="4" fillId="9" borderId="3" xfId="2" applyFont="1" applyFill="1" applyBorder="1" applyAlignment="1">
      <alignment vertical="center"/>
    </xf>
    <xf numFmtId="164" fontId="4" fillId="9" borderId="3" xfId="0" applyNumberFormat="1" applyFont="1" applyFill="1" applyBorder="1" applyAlignment="1">
      <alignment horizontal="center" vertical="center"/>
    </xf>
    <xf numFmtId="0" fontId="4" fillId="9" borderId="3" xfId="3" applyFont="1" applyFill="1" applyBorder="1" applyAlignment="1">
      <alignment horizontal="left" vertical="center" indent="1"/>
    </xf>
    <xf numFmtId="0" fontId="17" fillId="9" borderId="3" xfId="3" applyFont="1" applyFill="1" applyBorder="1" applyAlignment="1">
      <alignment vertical="center"/>
    </xf>
    <xf numFmtId="164" fontId="4" fillId="9" borderId="3" xfId="0" applyNumberFormat="1" applyFont="1" applyFill="1" applyBorder="1" applyAlignment="1">
      <alignment vertical="center" wrapText="1"/>
    </xf>
    <xf numFmtId="0" fontId="4" fillId="9" borderId="15" xfId="2" applyFont="1" applyFill="1" applyBorder="1" applyAlignment="1">
      <alignment vertical="center"/>
    </xf>
    <xf numFmtId="0" fontId="17" fillId="9" borderId="15" xfId="3" applyFont="1" applyFill="1" applyBorder="1" applyAlignment="1">
      <alignment vertical="center"/>
    </xf>
    <xf numFmtId="0" fontId="4" fillId="10" borderId="3" xfId="2" applyFont="1" applyFill="1" applyBorder="1" applyAlignment="1">
      <alignment vertical="center"/>
    </xf>
    <xf numFmtId="164" fontId="4" fillId="10" borderId="3" xfId="0" applyNumberFormat="1" applyFont="1" applyFill="1" applyBorder="1" applyAlignment="1">
      <alignment horizontal="center" vertical="center"/>
    </xf>
    <xf numFmtId="0" fontId="4" fillId="10" borderId="3" xfId="3" applyFont="1" applyFill="1" applyBorder="1" applyAlignment="1">
      <alignment horizontal="left" vertical="center" indent="1"/>
    </xf>
    <xf numFmtId="0" fontId="17" fillId="10" borderId="3" xfId="3" applyFont="1" applyFill="1" applyBorder="1" applyAlignment="1">
      <alignment vertical="center"/>
    </xf>
    <xf numFmtId="164" fontId="4" fillId="10" borderId="3" xfId="0" applyNumberFormat="1" applyFont="1" applyFill="1" applyBorder="1" applyAlignment="1">
      <alignment vertical="center" wrapText="1"/>
    </xf>
    <xf numFmtId="0" fontId="4" fillId="11" borderId="3" xfId="2" applyFont="1" applyFill="1" applyBorder="1" applyAlignment="1">
      <alignment vertical="center"/>
    </xf>
    <xf numFmtId="0" fontId="4" fillId="11" borderId="3" xfId="3" applyFont="1" applyFill="1" applyBorder="1" applyAlignment="1">
      <alignment horizontal="left" vertical="center" indent="1"/>
    </xf>
    <xf numFmtId="165" fontId="9" fillId="11" borderId="3" xfId="2" applyNumberFormat="1" applyFont="1" applyFill="1" applyBorder="1" applyAlignment="1">
      <alignment horizontal="left" vertical="center"/>
    </xf>
    <xf numFmtId="164" fontId="4" fillId="11" borderId="3" xfId="0" applyNumberFormat="1" applyFont="1" applyFill="1" applyBorder="1" applyAlignment="1">
      <alignment horizontal="center" vertical="center"/>
    </xf>
    <xf numFmtId="0" fontId="17" fillId="11" borderId="3" xfId="3" applyFont="1" applyFill="1" applyBorder="1" applyAlignment="1">
      <alignment vertical="center"/>
    </xf>
    <xf numFmtId="164" fontId="4" fillId="11" borderId="3" xfId="0" applyNumberFormat="1" applyFont="1" applyFill="1" applyBorder="1" applyAlignment="1">
      <alignment vertical="center" wrapText="1"/>
    </xf>
    <xf numFmtId="0" fontId="18" fillId="10" borderId="3" xfId="3" applyFont="1" applyFill="1" applyBorder="1" applyAlignment="1">
      <alignment vertical="center"/>
    </xf>
    <xf numFmtId="0" fontId="4" fillId="10" borderId="4" xfId="2" applyFont="1" applyFill="1" applyBorder="1" applyAlignment="1">
      <alignment vertical="center"/>
    </xf>
    <xf numFmtId="164" fontId="4" fillId="10" borderId="4" xfId="0" applyNumberFormat="1" applyFont="1" applyFill="1" applyBorder="1" applyAlignment="1">
      <alignment horizontal="center" vertical="center"/>
    </xf>
    <xf numFmtId="0" fontId="4" fillId="10" borderId="4" xfId="3" applyFont="1" applyFill="1" applyBorder="1" applyAlignment="1">
      <alignment horizontal="left" vertical="center" indent="1"/>
    </xf>
    <xf numFmtId="0" fontId="17" fillId="10" borderId="4" xfId="3" applyFont="1" applyFill="1" applyBorder="1" applyAlignment="1">
      <alignment vertical="center"/>
    </xf>
    <xf numFmtId="164" fontId="4" fillId="10" borderId="4" xfId="0" applyNumberFormat="1" applyFont="1" applyFill="1" applyBorder="1" applyAlignment="1">
      <alignment vertical="center" wrapText="1"/>
    </xf>
    <xf numFmtId="0" fontId="14" fillId="8" borderId="1" xfId="0" applyNumberFormat="1" applyFont="1" applyFill="1" applyBorder="1" applyAlignment="1">
      <alignment horizontal="center" vertical="center"/>
    </xf>
    <xf numFmtId="164" fontId="15" fillId="8" borderId="1" xfId="0" applyNumberFormat="1" applyFont="1" applyFill="1" applyBorder="1" applyAlignment="1">
      <alignment horizontal="center" vertical="center"/>
    </xf>
    <xf numFmtId="165" fontId="9" fillId="8" borderId="3" xfId="2" applyNumberFormat="1" applyFont="1" applyFill="1" applyBorder="1" applyAlignment="1">
      <alignment horizontal="left" vertical="center"/>
    </xf>
    <xf numFmtId="0" fontId="10" fillId="8" borderId="3" xfId="3" applyFont="1" applyFill="1" applyBorder="1" applyAlignment="1">
      <alignment vertical="center"/>
    </xf>
    <xf numFmtId="0" fontId="4" fillId="0" borderId="10" xfId="2" applyFont="1" applyFill="1" applyBorder="1" applyAlignment="1">
      <alignment vertical="center"/>
    </xf>
    <xf numFmtId="164" fontId="14" fillId="0" borderId="8" xfId="0" applyNumberFormat="1" applyFont="1" applyFill="1" applyBorder="1" applyAlignment="1">
      <alignment horizontal="centerContinuous" wrapText="1"/>
    </xf>
    <xf numFmtId="0" fontId="30" fillId="0" borderId="3" xfId="1" applyFont="1" applyFill="1" applyBorder="1" applyAlignment="1">
      <alignment horizontal="center" vertical="center" wrapText="1"/>
    </xf>
    <xf numFmtId="0" fontId="30" fillId="8" borderId="3" xfId="1" applyFont="1" applyFill="1" applyBorder="1" applyAlignment="1">
      <alignment horizontal="center" vertical="center" wrapText="1"/>
    </xf>
    <xf numFmtId="164" fontId="16" fillId="0" borderId="2" xfId="0" applyNumberFormat="1" applyFont="1" applyFill="1" applyBorder="1" applyAlignment="1">
      <alignment horizontal="center" vertical="center"/>
    </xf>
    <xf numFmtId="0" fontId="31" fillId="12" borderId="25" xfId="0" applyFont="1" applyFill="1" applyBorder="1" applyAlignment="1">
      <alignment vertical="center" wrapText="1"/>
    </xf>
    <xf numFmtId="0" fontId="32" fillId="12" borderId="25" xfId="0" applyFont="1" applyFill="1" applyBorder="1" applyAlignment="1">
      <alignment vertical="center" wrapText="1"/>
    </xf>
    <xf numFmtId="0" fontId="34" fillId="12" borderId="25" xfId="0" applyFont="1" applyFill="1" applyBorder="1" applyAlignment="1">
      <alignment vertical="center" wrapText="1"/>
    </xf>
    <xf numFmtId="14" fontId="4" fillId="0" borderId="6" xfId="0" applyNumberFormat="1" applyFont="1" applyBorder="1" applyAlignment="1">
      <alignment vertical="center" wrapText="1"/>
    </xf>
    <xf numFmtId="0" fontId="35" fillId="12" borderId="25" xfId="0" applyFont="1" applyFill="1" applyBorder="1" applyAlignment="1">
      <alignment vertical="center" wrapText="1"/>
    </xf>
    <xf numFmtId="164" fontId="4" fillId="0" borderId="11" xfId="3" applyNumberFormat="1" applyFont="1" applyFill="1" applyBorder="1" applyAlignment="1">
      <alignment horizontal="center" vertical="center" wrapText="1"/>
    </xf>
    <xf numFmtId="0" fontId="39" fillId="0" borderId="3" xfId="3" applyFont="1" applyFill="1" applyBorder="1" applyAlignment="1">
      <alignment vertical="center" wrapText="1"/>
    </xf>
    <xf numFmtId="0" fontId="40" fillId="0" borderId="3" xfId="3" applyFont="1" applyFill="1" applyBorder="1" applyAlignment="1">
      <alignment vertical="center" wrapText="1"/>
    </xf>
    <xf numFmtId="0" fontId="36" fillId="0" borderId="3" xfId="3" applyFont="1" applyFill="1" applyBorder="1" applyAlignment="1">
      <alignment vertical="center" wrapText="1"/>
    </xf>
    <xf numFmtId="0" fontId="39" fillId="0" borderId="3" xfId="3" applyFont="1" applyFill="1" applyBorder="1" applyAlignment="1">
      <alignment vertical="center"/>
    </xf>
    <xf numFmtId="0" fontId="36" fillId="0" borderId="3" xfId="3" applyFont="1" applyFill="1" applyBorder="1" applyAlignment="1">
      <alignment vertical="center"/>
    </xf>
    <xf numFmtId="0" fontId="38" fillId="0" borderId="3" xfId="3" applyFont="1" applyFill="1" applyBorder="1" applyAlignment="1">
      <alignment vertical="center"/>
    </xf>
    <xf numFmtId="0" fontId="40" fillId="0" borderId="7" xfId="3" applyFont="1" applyFill="1" applyBorder="1" applyAlignment="1">
      <alignment vertical="center"/>
    </xf>
    <xf numFmtId="0" fontId="40" fillId="0" borderId="3" xfId="3" applyFont="1" applyFill="1" applyBorder="1" applyAlignment="1">
      <alignment vertical="center"/>
    </xf>
    <xf numFmtId="0" fontId="40" fillId="0" borderId="4" xfId="3" applyFont="1" applyFill="1" applyBorder="1" applyAlignment="1">
      <alignment vertical="center"/>
    </xf>
    <xf numFmtId="0" fontId="41" fillId="0" borderId="4" xfId="3" applyFont="1" applyFill="1" applyBorder="1" applyAlignment="1">
      <alignment vertical="center"/>
    </xf>
    <xf numFmtId="0" fontId="38" fillId="0" borderId="7" xfId="3" applyFont="1" applyFill="1" applyBorder="1" applyAlignment="1">
      <alignment vertical="center"/>
    </xf>
    <xf numFmtId="0" fontId="31" fillId="12" borderId="25" xfId="0" applyFont="1" applyFill="1" applyBorder="1" applyAlignment="1">
      <alignment horizontal="left" vertical="center" wrapText="1"/>
    </xf>
    <xf numFmtId="0" fontId="4" fillId="0" borderId="7" xfId="3" applyFont="1" applyFill="1" applyBorder="1" applyAlignment="1">
      <alignment horizontal="left" vertical="center" wrapText="1" indent="1"/>
    </xf>
    <xf numFmtId="164" fontId="36" fillId="10" borderId="3" xfId="0" applyNumberFormat="1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textRotation="90"/>
    </xf>
    <xf numFmtId="0" fontId="4" fillId="0" borderId="1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32" fillId="0" borderId="25" xfId="0" applyFont="1" applyBorder="1" applyAlignment="1">
      <alignment vertical="center"/>
    </xf>
    <xf numFmtId="0" fontId="46" fillId="0" borderId="25" xfId="0" applyFont="1" applyBorder="1" applyAlignment="1">
      <alignment vertical="center"/>
    </xf>
    <xf numFmtId="0" fontId="32" fillId="0" borderId="3" xfId="0" applyFont="1" applyBorder="1" applyAlignment="1">
      <alignment vertical="center"/>
    </xf>
    <xf numFmtId="0" fontId="31" fillId="12" borderId="26" xfId="0" applyFont="1" applyFill="1" applyBorder="1" applyAlignment="1">
      <alignment vertical="center" wrapText="1"/>
    </xf>
    <xf numFmtId="0" fontId="32" fillId="12" borderId="28" xfId="0" applyFont="1" applyFill="1" applyBorder="1" applyAlignment="1">
      <alignment vertical="center" wrapText="1"/>
    </xf>
    <xf numFmtId="0" fontId="31" fillId="12" borderId="3" xfId="0" applyFont="1" applyFill="1" applyBorder="1" applyAlignment="1">
      <alignment vertical="center" wrapText="1"/>
    </xf>
    <xf numFmtId="0" fontId="31" fillId="0" borderId="6" xfId="0" applyFont="1" applyBorder="1" applyAlignment="1">
      <alignment vertical="center"/>
    </xf>
    <xf numFmtId="0" fontId="31" fillId="0" borderId="3" xfId="0" applyFont="1" applyBorder="1" applyAlignment="1">
      <alignment vertical="center"/>
    </xf>
    <xf numFmtId="0" fontId="31" fillId="12" borderId="29" xfId="0" applyFont="1" applyFill="1" applyBorder="1" applyAlignment="1">
      <alignment vertical="center" wrapText="1"/>
    </xf>
    <xf numFmtId="0" fontId="31" fillId="12" borderId="28" xfId="0" applyFont="1" applyFill="1" applyBorder="1" applyAlignment="1">
      <alignment vertical="center" wrapText="1"/>
    </xf>
    <xf numFmtId="0" fontId="31" fillId="0" borderId="25" xfId="0" applyFont="1" applyFill="1" applyBorder="1" applyAlignment="1">
      <alignment vertical="center" wrapText="1"/>
    </xf>
    <xf numFmtId="0" fontId="0" fillId="13" borderId="0" xfId="0" applyFont="1" applyFill="1"/>
    <xf numFmtId="0" fontId="47" fillId="0" borderId="3" xfId="3" applyFont="1" applyFill="1" applyBorder="1" applyAlignment="1">
      <alignment vertical="center"/>
    </xf>
    <xf numFmtId="0" fontId="48" fillId="12" borderId="25" xfId="0" applyFont="1" applyFill="1" applyBorder="1" applyAlignment="1">
      <alignment vertical="center" wrapText="1"/>
    </xf>
    <xf numFmtId="0" fontId="0" fillId="20" borderId="0" xfId="0" applyFont="1" applyFill="1"/>
    <xf numFmtId="164" fontId="36" fillId="0" borderId="2" xfId="0" applyNumberFormat="1" applyFont="1" applyFill="1" applyBorder="1" applyAlignment="1">
      <alignment vertical="center" wrapText="1"/>
    </xf>
    <xf numFmtId="164" fontId="4" fillId="19" borderId="11" xfId="3" applyNumberFormat="1" applyFont="1" applyFill="1" applyBorder="1" applyAlignment="1">
      <alignment horizontal="center" vertical="center" wrapText="1"/>
    </xf>
    <xf numFmtId="164" fontId="4" fillId="17" borderId="11" xfId="3" applyNumberFormat="1" applyFont="1" applyFill="1" applyBorder="1" applyAlignment="1">
      <alignment horizontal="center" vertical="center" wrapText="1"/>
    </xf>
    <xf numFmtId="164" fontId="16" fillId="17" borderId="2" xfId="0" applyNumberFormat="1" applyFont="1" applyFill="1" applyBorder="1" applyAlignment="1">
      <alignment horizontal="center" vertical="center"/>
    </xf>
    <xf numFmtId="0" fontId="4" fillId="17" borderId="1" xfId="2" applyFont="1" applyFill="1" applyBorder="1" applyAlignment="1">
      <alignment vertical="center"/>
    </xf>
    <xf numFmtId="0" fontId="30" fillId="17" borderId="3" xfId="1" applyFont="1" applyFill="1" applyBorder="1" applyAlignment="1">
      <alignment horizontal="center" vertical="center" wrapText="1"/>
    </xf>
    <xf numFmtId="0" fontId="33" fillId="17" borderId="25" xfId="0" applyFont="1" applyFill="1" applyBorder="1" applyAlignment="1">
      <alignment vertical="center" wrapText="1"/>
    </xf>
    <xf numFmtId="0" fontId="50" fillId="18" borderId="25" xfId="0" applyFont="1" applyFill="1" applyBorder="1" applyAlignment="1">
      <alignment vertical="center" wrapText="1"/>
    </xf>
    <xf numFmtId="0" fontId="51" fillId="0" borderId="26" xfId="0" applyFont="1" applyBorder="1" applyAlignment="1">
      <alignment vertical="center"/>
    </xf>
    <xf numFmtId="0" fontId="51" fillId="0" borderId="3" xfId="0" applyFont="1" applyBorder="1" applyAlignment="1">
      <alignment vertical="center"/>
    </xf>
    <xf numFmtId="0" fontId="51" fillId="0" borderId="27" xfId="0" applyFont="1" applyBorder="1" applyAlignment="1">
      <alignment vertical="center"/>
    </xf>
    <xf numFmtId="0" fontId="51" fillId="0" borderId="6" xfId="0" applyFont="1" applyBorder="1" applyAlignment="1">
      <alignment vertical="center"/>
    </xf>
    <xf numFmtId="0" fontId="51" fillId="0" borderId="14" xfId="0" applyFont="1" applyBorder="1" applyAlignment="1">
      <alignment vertical="center"/>
    </xf>
    <xf numFmtId="0" fontId="4" fillId="19" borderId="1" xfId="2" applyFont="1" applyFill="1" applyBorder="1" applyAlignment="1">
      <alignment vertical="center"/>
    </xf>
    <xf numFmtId="0" fontId="49" fillId="0" borderId="25" xfId="0" applyFont="1" applyBorder="1" applyAlignment="1">
      <alignment vertical="center"/>
    </xf>
    <xf numFmtId="0" fontId="35" fillId="0" borderId="25" xfId="0" applyFont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54" fillId="0" borderId="1" xfId="0" applyFont="1" applyBorder="1" applyAlignment="1">
      <alignment horizontal="center"/>
    </xf>
    <xf numFmtId="0" fontId="0" fillId="0" borderId="0" xfId="0" applyNumberFormat="1"/>
    <xf numFmtId="2" fontId="0" fillId="0" borderId="0" xfId="0" applyNumberFormat="1"/>
    <xf numFmtId="164" fontId="3" fillId="3" borderId="1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left" vertical="center" indent="1"/>
    </xf>
    <xf numFmtId="0" fontId="17" fillId="0" borderId="6" xfId="3" applyFont="1" applyFill="1" applyBorder="1" applyAlignment="1">
      <alignment vertical="center"/>
    </xf>
    <xf numFmtId="0" fontId="4" fillId="0" borderId="5" xfId="3" applyFont="1" applyFill="1" applyBorder="1" applyAlignment="1">
      <alignment horizontal="left" vertical="center" indent="1"/>
    </xf>
    <xf numFmtId="0" fontId="17" fillId="0" borderId="13" xfId="3" applyFont="1" applyFill="1" applyBorder="1" applyAlignment="1">
      <alignment vertical="center"/>
    </xf>
    <xf numFmtId="0" fontId="4" fillId="0" borderId="13" xfId="2" applyFont="1" applyFill="1" applyBorder="1" applyAlignment="1">
      <alignment vertical="center"/>
    </xf>
    <xf numFmtId="0" fontId="4" fillId="0" borderId="5" xfId="3" applyNumberFormat="1" applyFont="1" applyFill="1" applyBorder="1" applyAlignment="1">
      <alignment horizontal="left" vertical="center" indent="1"/>
    </xf>
    <xf numFmtId="0" fontId="17" fillId="0" borderId="14" xfId="3" applyFont="1" applyFill="1" applyBorder="1" applyAlignment="1">
      <alignment vertical="center"/>
    </xf>
    <xf numFmtId="164" fontId="4" fillId="0" borderId="14" xfId="0" applyNumberFormat="1" applyFont="1" applyFill="1" applyBorder="1" applyAlignment="1">
      <alignment vertical="center" wrapText="1"/>
    </xf>
    <xf numFmtId="0" fontId="30" fillId="0" borderId="5" xfId="1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left" vertical="center" indent="1"/>
    </xf>
    <xf numFmtId="164" fontId="16" fillId="0" borderId="7" xfId="0" applyNumberFormat="1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left" vertical="center" indent="1"/>
    </xf>
    <xf numFmtId="0" fontId="4" fillId="0" borderId="14" xfId="2" applyFont="1" applyFill="1" applyBorder="1" applyAlignment="1">
      <alignment vertical="center"/>
    </xf>
    <xf numFmtId="165" fontId="9" fillId="0" borderId="6" xfId="2" applyNumberFormat="1" applyFont="1" applyFill="1" applyBorder="1" applyAlignment="1">
      <alignment horizontal="left" vertical="center"/>
    </xf>
    <xf numFmtId="164" fontId="16" fillId="0" borderId="6" xfId="0" applyNumberFormat="1" applyFont="1" applyFill="1" applyBorder="1" applyAlignment="1">
      <alignment horizontal="center" vertical="center"/>
    </xf>
    <xf numFmtId="0" fontId="4" fillId="0" borderId="6" xfId="2" applyFont="1" applyFill="1" applyBorder="1" applyAlignment="1">
      <alignment vertical="center"/>
    </xf>
    <xf numFmtId="0" fontId="30" fillId="0" borderId="6" xfId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/>
    </xf>
    <xf numFmtId="0" fontId="30" fillId="0" borderId="14" xfId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5" fontId="9" fillId="0" borderId="1" xfId="2" applyNumberFormat="1" applyFont="1" applyFill="1" applyBorder="1" applyAlignment="1">
      <alignment horizontal="left" vertical="center"/>
    </xf>
    <xf numFmtId="164" fontId="16" fillId="0" borderId="1" xfId="0" applyNumberFormat="1" applyFont="1" applyFill="1" applyBorder="1" applyAlignment="1">
      <alignment horizontal="center" vertical="center"/>
    </xf>
    <xf numFmtId="0" fontId="30" fillId="0" borderId="1" xfId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8" fillId="12" borderId="1" xfId="0" applyFont="1" applyFill="1" applyBorder="1" applyAlignment="1" applyProtection="1">
      <alignment horizontal="center" vertical="center" wrapText="1"/>
      <protection locked="0"/>
    </xf>
    <xf numFmtId="0" fontId="54" fillId="0" borderId="1" xfId="0" applyFont="1" applyBorder="1" applyAlignment="1">
      <alignment horizontal="center" vertical="center"/>
    </xf>
    <xf numFmtId="0" fontId="0" fillId="0" borderId="0" xfId="0" applyBorder="1"/>
    <xf numFmtId="0" fontId="54" fillId="10" borderId="0" xfId="0" applyFont="1" applyFill="1" applyBorder="1" applyAlignment="1">
      <alignment horizontal="center" vertical="center"/>
    </xf>
    <xf numFmtId="166" fontId="4" fillId="10" borderId="0" xfId="3" applyNumberFormat="1" applyFont="1" applyFill="1" applyBorder="1" applyAlignment="1" applyProtection="1">
      <alignment horizontal="center" vertical="center" wrapText="1"/>
      <protection locked="0"/>
    </xf>
    <xf numFmtId="166" fontId="57" fillId="10" borderId="0" xfId="6" applyNumberFormat="1" applyFont="1" applyFill="1" applyBorder="1" applyAlignment="1" applyProtection="1">
      <alignment horizontal="center" vertical="center" wrapText="1"/>
      <protection locked="0"/>
    </xf>
    <xf numFmtId="2" fontId="4" fillId="10" borderId="0" xfId="2" applyNumberFormat="1" applyFont="1" applyFill="1" applyBorder="1" applyAlignment="1" applyProtection="1">
      <alignment horizontal="center" vertical="center"/>
      <protection locked="0"/>
    </xf>
    <xf numFmtId="166" fontId="4" fillId="10" borderId="0" xfId="5" applyNumberFormat="1" applyFont="1" applyFill="1" applyBorder="1" applyAlignment="1" applyProtection="1">
      <alignment horizontal="center" vertical="center"/>
      <protection locked="0"/>
    </xf>
    <xf numFmtId="2" fontId="4" fillId="10" borderId="0" xfId="5" applyNumberFormat="1" applyFont="1" applyFill="1" applyBorder="1" applyAlignment="1" applyProtection="1">
      <alignment horizontal="center" vertical="center"/>
      <protection locked="0"/>
    </xf>
    <xf numFmtId="0" fontId="0" fillId="10" borderId="0" xfId="0" applyFill="1" applyBorder="1"/>
    <xf numFmtId="2" fontId="56" fillId="10" borderId="0" xfId="5" applyNumberFormat="1" applyFont="1" applyFill="1" applyBorder="1" applyAlignment="1" applyProtection="1">
      <alignment horizontal="center" vertical="center"/>
      <protection locked="0"/>
    </xf>
    <xf numFmtId="167" fontId="4" fillId="10" borderId="0" xfId="2" applyNumberFormat="1" applyFont="1" applyFill="1" applyBorder="1" applyAlignment="1" applyProtection="1">
      <alignment horizontal="center" vertical="center"/>
      <protection locked="0"/>
    </xf>
    <xf numFmtId="168" fontId="4" fillId="10" borderId="0" xfId="2" applyNumberFormat="1" applyFont="1" applyFill="1" applyBorder="1" applyAlignment="1" applyProtection="1">
      <alignment horizontal="center" vertical="center"/>
      <protection locked="0"/>
    </xf>
    <xf numFmtId="0" fontId="4" fillId="10" borderId="0" xfId="2" applyFont="1" applyFill="1" applyBorder="1" applyAlignment="1" applyProtection="1">
      <alignment horizontal="center" vertical="center"/>
      <protection locked="0"/>
    </xf>
    <xf numFmtId="2" fontId="36" fillId="10" borderId="0" xfId="6" applyNumberFormat="1" applyFont="1" applyFill="1" applyBorder="1" applyAlignment="1" applyProtection="1">
      <alignment vertical="center" wrapText="1"/>
      <protection locked="0"/>
    </xf>
    <xf numFmtId="2" fontId="41" fillId="10" borderId="0" xfId="6" applyNumberFormat="1" applyFont="1" applyFill="1" applyBorder="1" applyAlignment="1" applyProtection="1">
      <alignment vertical="center" wrapText="1"/>
      <protection locked="0"/>
    </xf>
    <xf numFmtId="2" fontId="58" fillId="10" borderId="0" xfId="6" applyNumberFormat="1" applyFont="1" applyFill="1" applyBorder="1" applyAlignment="1" applyProtection="1">
      <alignment vertical="center" wrapText="1"/>
      <protection locked="0"/>
    </xf>
    <xf numFmtId="0" fontId="0" fillId="0" borderId="0" xfId="0" applyBorder="1" applyAlignment="1"/>
    <xf numFmtId="2" fontId="59" fillId="10" borderId="1" xfId="6" applyNumberFormat="1" applyFont="1" applyFill="1" applyBorder="1" applyAlignment="1" applyProtection="1">
      <alignment horizontal="center" vertical="center" wrapText="1"/>
      <protection locked="0"/>
    </xf>
    <xf numFmtId="0" fontId="60" fillId="0" borderId="1" xfId="0" applyFont="1" applyBorder="1" applyAlignment="1">
      <alignment horizontal="center" vertical="center"/>
    </xf>
    <xf numFmtId="2" fontId="61" fillId="10" borderId="1" xfId="6" applyNumberFormat="1" applyFont="1" applyFill="1" applyBorder="1" applyAlignment="1" applyProtection="1">
      <alignment horizontal="center" vertical="center" wrapText="1"/>
      <protection locked="0"/>
    </xf>
    <xf numFmtId="0" fontId="62" fillId="0" borderId="1" xfId="3" applyFont="1" applyFill="1" applyBorder="1" applyAlignment="1" applyProtection="1">
      <alignment horizontal="center" vertical="center"/>
      <protection locked="0"/>
    </xf>
    <xf numFmtId="0" fontId="63" fillId="0" borderId="1" xfId="3" applyFont="1" applyFill="1" applyBorder="1" applyAlignment="1" applyProtection="1">
      <alignment horizontal="center" vertical="center"/>
      <protection locked="0"/>
    </xf>
    <xf numFmtId="0" fontId="64" fillId="0" borderId="1" xfId="3" applyFont="1" applyFill="1" applyBorder="1" applyAlignment="1" applyProtection="1">
      <alignment horizontal="center" vertical="center"/>
      <protection locked="0"/>
    </xf>
    <xf numFmtId="0" fontId="65" fillId="0" borderId="1" xfId="3" applyFont="1" applyFill="1" applyBorder="1" applyAlignment="1" applyProtection="1">
      <alignment horizontal="center" vertical="center"/>
      <protection locked="0"/>
    </xf>
    <xf numFmtId="2" fontId="66" fillId="10" borderId="1" xfId="6" applyNumberFormat="1" applyFont="1" applyFill="1" applyBorder="1" applyAlignment="1" applyProtection="1">
      <alignment horizontal="center" vertical="center" wrapText="1"/>
      <protection locked="0"/>
    </xf>
    <xf numFmtId="2" fontId="67" fillId="10" borderId="1" xfId="6" applyNumberFormat="1" applyFont="1" applyFill="1" applyBorder="1" applyAlignment="1" applyProtection="1">
      <alignment horizontal="center" vertical="center" wrapText="1"/>
      <protection locked="0"/>
    </xf>
    <xf numFmtId="2" fontId="43" fillId="10" borderId="1" xfId="6" applyNumberFormat="1" applyFont="1" applyFill="1" applyBorder="1" applyAlignment="1" applyProtection="1">
      <alignment horizontal="center" vertical="center" wrapText="1"/>
      <protection locked="0"/>
    </xf>
    <xf numFmtId="0" fontId="68" fillId="0" borderId="1" xfId="3" applyFont="1" applyFill="1" applyBorder="1" applyAlignment="1" applyProtection="1">
      <alignment horizontal="center" vertical="center" wrapText="1"/>
      <protection locked="0"/>
    </xf>
    <xf numFmtId="0" fontId="69" fillId="0" borderId="1" xfId="3" applyFont="1" applyFill="1" applyBorder="1" applyAlignment="1" applyProtection="1">
      <alignment horizontal="center" vertical="center"/>
      <protection locked="0"/>
    </xf>
    <xf numFmtId="0" fontId="70" fillId="0" borderId="1" xfId="3" applyFont="1" applyFill="1" applyBorder="1" applyAlignment="1" applyProtection="1">
      <alignment horizontal="center" vertical="center"/>
      <protection locked="0"/>
    </xf>
    <xf numFmtId="0" fontId="71" fillId="0" borderId="1" xfId="3" applyFont="1" applyFill="1" applyBorder="1" applyAlignment="1" applyProtection="1">
      <alignment horizontal="center" vertical="center"/>
      <protection locked="0"/>
    </xf>
    <xf numFmtId="0" fontId="63" fillId="0" borderId="0" xfId="3" applyFont="1" applyFill="1" applyBorder="1" applyAlignment="1" applyProtection="1">
      <alignment horizontal="center" vertical="center"/>
      <protection locked="0"/>
    </xf>
    <xf numFmtId="0" fontId="70" fillId="0" borderId="0" xfId="3" applyFont="1" applyFill="1" applyBorder="1" applyAlignment="1" applyProtection="1">
      <alignment horizontal="center" vertical="center"/>
      <protection locked="0"/>
    </xf>
    <xf numFmtId="0" fontId="71" fillId="0" borderId="0" xfId="3" applyFont="1" applyFill="1" applyBorder="1" applyAlignment="1" applyProtection="1">
      <alignment horizontal="center" vertical="center"/>
      <protection locked="0"/>
    </xf>
    <xf numFmtId="0" fontId="65" fillId="0" borderId="0" xfId="3" applyFont="1" applyFill="1" applyBorder="1" applyAlignment="1" applyProtection="1">
      <alignment horizontal="center" vertical="center"/>
      <protection locked="0"/>
    </xf>
    <xf numFmtId="2" fontId="43" fillId="10" borderId="0" xfId="6" applyNumberFormat="1" applyFont="1" applyFill="1" applyBorder="1" applyAlignment="1" applyProtection="1">
      <alignment horizontal="center" vertical="center" wrapText="1"/>
      <protection locked="0"/>
    </xf>
    <xf numFmtId="0" fontId="60" fillId="0" borderId="0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2" fontId="61" fillId="10" borderId="0" xfId="6" applyNumberFormat="1" applyFont="1" applyFill="1" applyBorder="1" applyAlignment="1" applyProtection="1">
      <alignment horizontal="center" vertical="center" wrapText="1"/>
      <protection locked="0"/>
    </xf>
    <xf numFmtId="0" fontId="48" fillId="12" borderId="0" xfId="0" applyFont="1" applyFill="1" applyBorder="1" applyAlignment="1" applyProtection="1">
      <alignment horizontal="center" vertical="center" wrapText="1"/>
      <protection locked="0"/>
    </xf>
    <xf numFmtId="0" fontId="62" fillId="0" borderId="0" xfId="3" applyFont="1" applyFill="1" applyBorder="1" applyAlignment="1" applyProtection="1">
      <alignment horizontal="center" vertical="center"/>
      <protection locked="0"/>
    </xf>
    <xf numFmtId="0" fontId="69" fillId="0" borderId="0" xfId="3" applyFont="1" applyFill="1" applyBorder="1" applyAlignment="1" applyProtection="1">
      <alignment horizontal="center" vertical="center"/>
      <protection locked="0"/>
    </xf>
    <xf numFmtId="0" fontId="64" fillId="0" borderId="0" xfId="3" applyFont="1" applyFill="1" applyBorder="1" applyAlignment="1" applyProtection="1">
      <alignment horizontal="center" vertical="center"/>
      <protection locked="0"/>
    </xf>
    <xf numFmtId="0" fontId="68" fillId="0" borderId="0" xfId="3" applyFont="1" applyFill="1" applyBorder="1" applyAlignment="1" applyProtection="1">
      <alignment horizontal="center" vertical="center" wrapText="1"/>
      <protection locked="0"/>
    </xf>
    <xf numFmtId="0" fontId="68" fillId="10" borderId="1" xfId="3" applyFont="1" applyFill="1" applyBorder="1" applyAlignment="1" applyProtection="1">
      <alignment horizontal="center" vertical="center" wrapText="1"/>
      <protection locked="0"/>
    </xf>
    <xf numFmtId="0" fontId="70" fillId="10" borderId="1" xfId="3" applyFont="1" applyFill="1" applyBorder="1" applyAlignment="1" applyProtection="1">
      <alignment horizontal="center" vertical="center"/>
      <protection locked="0"/>
    </xf>
    <xf numFmtId="0" fontId="69" fillId="10" borderId="1" xfId="3" applyFont="1" applyFill="1" applyBorder="1" applyAlignment="1" applyProtection="1">
      <alignment horizontal="center" vertical="center"/>
      <protection locked="0"/>
    </xf>
    <xf numFmtId="0" fontId="64" fillId="10" borderId="1" xfId="3" applyFont="1" applyFill="1" applyBorder="1" applyAlignment="1" applyProtection="1">
      <alignment horizontal="center" vertical="center"/>
      <protection locked="0"/>
    </xf>
    <xf numFmtId="0" fontId="71" fillId="10" borderId="1" xfId="3" applyFont="1" applyFill="1" applyBorder="1" applyAlignment="1" applyProtection="1">
      <alignment horizontal="center" vertical="center"/>
      <protection locked="0"/>
    </xf>
    <xf numFmtId="0" fontId="48" fillId="10" borderId="0" xfId="0" applyFont="1" applyFill="1" applyBorder="1" applyAlignment="1" applyProtection="1">
      <alignment horizontal="center" vertical="center" wrapText="1"/>
      <protection locked="0"/>
    </xf>
    <xf numFmtId="0" fontId="62" fillId="10" borderId="0" xfId="3" applyFont="1" applyFill="1" applyBorder="1" applyAlignment="1" applyProtection="1">
      <alignment horizontal="center" vertical="center"/>
      <protection locked="0"/>
    </xf>
    <xf numFmtId="0" fontId="63" fillId="10" borderId="0" xfId="3" applyFont="1" applyFill="1" applyBorder="1" applyAlignment="1" applyProtection="1">
      <alignment horizontal="center" vertical="center"/>
      <protection locked="0"/>
    </xf>
    <xf numFmtId="0" fontId="65" fillId="10" borderId="0" xfId="3" applyFont="1" applyFill="1" applyBorder="1" applyAlignment="1" applyProtection="1">
      <alignment horizontal="center" vertical="center"/>
      <protection locked="0"/>
    </xf>
    <xf numFmtId="0" fontId="72" fillId="0" borderId="0" xfId="0" applyFont="1" applyBorder="1"/>
    <xf numFmtId="0" fontId="75" fillId="0" borderId="1" xfId="0" applyFont="1" applyBorder="1" applyAlignment="1" applyProtection="1">
      <alignment vertical="center"/>
      <protection locked="0"/>
    </xf>
    <xf numFmtId="0" fontId="78" fillId="0" borderId="31" xfId="5" applyFont="1" applyBorder="1" applyProtection="1">
      <protection locked="0"/>
    </xf>
    <xf numFmtId="0" fontId="78" fillId="0" borderId="1" xfId="5" applyFont="1" applyBorder="1" applyProtection="1">
      <protection locked="0"/>
    </xf>
    <xf numFmtId="0" fontId="78" fillId="0" borderId="0" xfId="5" applyFont="1" applyProtection="1">
      <protection locked="0"/>
    </xf>
    <xf numFmtId="0" fontId="78" fillId="0" borderId="0" xfId="5" applyFont="1" applyAlignment="1" applyProtection="1">
      <alignment horizontal="center"/>
      <protection locked="0"/>
    </xf>
    <xf numFmtId="1" fontId="78" fillId="0" borderId="1" xfId="5" applyNumberFormat="1" applyFont="1" applyBorder="1" applyAlignment="1" applyProtection="1">
      <alignment horizontal="center"/>
      <protection locked="0"/>
    </xf>
    <xf numFmtId="1" fontId="78" fillId="0" borderId="0" xfId="5" applyNumberFormat="1" applyFont="1" applyAlignment="1" applyProtection="1">
      <alignment horizontal="center"/>
      <protection locked="0"/>
    </xf>
    <xf numFmtId="0" fontId="78" fillId="0" borderId="43" xfId="5" applyFont="1" applyBorder="1" applyProtection="1">
      <protection locked="0"/>
    </xf>
    <xf numFmtId="0" fontId="76" fillId="0" borderId="0" xfId="3" applyFont="1" applyFill="1" applyBorder="1" applyAlignment="1">
      <alignment horizontal="left" vertical="center" indent="1"/>
    </xf>
    <xf numFmtId="0" fontId="75" fillId="12" borderId="0" xfId="0" applyFont="1" applyFill="1" applyBorder="1" applyAlignment="1" applyProtection="1">
      <alignment vertical="center" wrapText="1"/>
      <protection locked="0"/>
    </xf>
    <xf numFmtId="0" fontId="78" fillId="0" borderId="0" xfId="5" applyFont="1" applyBorder="1" applyProtection="1">
      <protection locked="0"/>
    </xf>
    <xf numFmtId="0" fontId="80" fillId="18" borderId="0" xfId="0" applyFont="1" applyFill="1" applyBorder="1" applyAlignment="1" applyProtection="1">
      <alignment vertical="center" wrapText="1"/>
      <protection locked="0"/>
    </xf>
    <xf numFmtId="0" fontId="78" fillId="0" borderId="14" xfId="5" applyFont="1" applyBorder="1" applyProtection="1">
      <protection locked="0"/>
    </xf>
    <xf numFmtId="1" fontId="78" fillId="0" borderId="14" xfId="5" applyNumberFormat="1" applyFont="1" applyBorder="1" applyAlignment="1" applyProtection="1">
      <alignment horizontal="center"/>
      <protection locked="0"/>
    </xf>
    <xf numFmtId="0" fontId="78" fillId="0" borderId="34" xfId="5" applyFont="1" applyBorder="1" applyProtection="1">
      <protection locked="0"/>
    </xf>
    <xf numFmtId="0" fontId="73" fillId="24" borderId="36" xfId="5" applyFont="1" applyFill="1" applyBorder="1" applyAlignment="1" applyProtection="1">
      <alignment horizontal="center" vertical="center" wrapText="1"/>
      <protection locked="0"/>
    </xf>
    <xf numFmtId="0" fontId="73" fillId="24" borderId="1" xfId="5" applyFont="1" applyFill="1" applyBorder="1" applyAlignment="1" applyProtection="1">
      <alignment horizontal="center" vertical="center" wrapText="1"/>
      <protection locked="0"/>
    </xf>
    <xf numFmtId="0" fontId="73" fillId="24" borderId="37" xfId="5" applyFont="1" applyFill="1" applyBorder="1" applyAlignment="1" applyProtection="1">
      <alignment horizontal="center" vertical="center" wrapText="1"/>
      <protection locked="0"/>
    </xf>
    <xf numFmtId="1" fontId="78" fillId="24" borderId="36" xfId="5" applyNumberFormat="1" applyFont="1" applyFill="1" applyBorder="1" applyAlignment="1" applyProtection="1">
      <alignment horizontal="center"/>
      <protection locked="0"/>
    </xf>
    <xf numFmtId="49" fontId="78" fillId="12" borderId="14" xfId="5" applyNumberFormat="1" applyFont="1" applyFill="1" applyBorder="1" applyAlignment="1" applyProtection="1">
      <alignment horizontal="left" vertical="center"/>
      <protection locked="0"/>
    </xf>
    <xf numFmtId="1" fontId="78" fillId="12" borderId="14" xfId="5" applyNumberFormat="1" applyFont="1" applyFill="1" applyBorder="1" applyAlignment="1" applyProtection="1">
      <alignment horizontal="center" vertical="center"/>
      <protection locked="0"/>
    </xf>
    <xf numFmtId="49" fontId="78" fillId="0" borderId="1" xfId="5" applyNumberFormat="1" applyFont="1" applyBorder="1" applyAlignment="1" applyProtection="1">
      <alignment horizontal="left"/>
      <protection locked="0"/>
    </xf>
    <xf numFmtId="0" fontId="78" fillId="12" borderId="34" xfId="0" applyFont="1" applyFill="1" applyBorder="1" applyAlignment="1" applyProtection="1">
      <alignment vertical="center" wrapText="1"/>
      <protection locked="0"/>
    </xf>
    <xf numFmtId="1" fontId="78" fillId="12" borderId="34" xfId="0" applyNumberFormat="1" applyFont="1" applyFill="1" applyBorder="1" applyAlignment="1" applyProtection="1">
      <alignment horizontal="center" vertical="center" wrapText="1"/>
      <protection locked="0"/>
    </xf>
    <xf numFmtId="0" fontId="84" fillId="24" borderId="37" xfId="5" applyFont="1" applyFill="1" applyBorder="1" applyAlignment="1" applyProtection="1">
      <alignment horizontal="center" vertical="center" wrapText="1"/>
      <protection locked="0"/>
    </xf>
    <xf numFmtId="1" fontId="78" fillId="24" borderId="59" xfId="5" applyNumberFormat="1" applyFont="1" applyFill="1" applyBorder="1" applyAlignment="1" applyProtection="1">
      <alignment horizontal="center"/>
      <protection locked="0"/>
    </xf>
    <xf numFmtId="0" fontId="84" fillId="24" borderId="36" xfId="5" applyFont="1" applyFill="1" applyBorder="1" applyAlignment="1" applyProtection="1">
      <alignment horizontal="center" vertical="center" wrapText="1"/>
      <protection locked="0"/>
    </xf>
    <xf numFmtId="0" fontId="78" fillId="12" borderId="14" xfId="0" applyFont="1" applyFill="1" applyBorder="1" applyAlignment="1" applyProtection="1">
      <alignment vertical="center" wrapText="1"/>
      <protection locked="0"/>
    </xf>
    <xf numFmtId="1" fontId="78" fillId="12" borderId="14" xfId="0" applyNumberFormat="1" applyFont="1" applyFill="1" applyBorder="1" applyAlignment="1" applyProtection="1">
      <alignment horizontal="center" vertical="center" wrapText="1"/>
      <protection locked="0"/>
    </xf>
    <xf numFmtId="0" fontId="78" fillId="12" borderId="6" xfId="0" applyFont="1" applyFill="1" applyBorder="1" applyAlignment="1" applyProtection="1">
      <alignment vertical="center" wrapText="1"/>
      <protection locked="0"/>
    </xf>
    <xf numFmtId="1" fontId="78" fillId="12" borderId="6" xfId="0" applyNumberFormat="1" applyFont="1" applyFill="1" applyBorder="1" applyAlignment="1" applyProtection="1">
      <alignment horizontal="center" vertical="center" wrapText="1"/>
      <protection locked="0"/>
    </xf>
    <xf numFmtId="0" fontId="78" fillId="12" borderId="43" xfId="0" applyFont="1" applyFill="1" applyBorder="1" applyAlignment="1" applyProtection="1">
      <alignment vertical="center" wrapText="1"/>
      <protection locked="0"/>
    </xf>
    <xf numFmtId="1" fontId="78" fillId="12" borderId="43" xfId="0" applyNumberFormat="1" applyFont="1" applyFill="1" applyBorder="1" applyAlignment="1" applyProtection="1">
      <alignment horizontal="center" vertical="center" wrapText="1"/>
      <protection locked="0"/>
    </xf>
    <xf numFmtId="0" fontId="78" fillId="12" borderId="45" xfId="0" applyFont="1" applyFill="1" applyBorder="1" applyAlignment="1" applyProtection="1">
      <alignment vertical="center" wrapText="1"/>
      <protection locked="0"/>
    </xf>
    <xf numFmtId="1" fontId="78" fillId="12" borderId="45" xfId="0" applyNumberFormat="1" applyFont="1" applyFill="1" applyBorder="1" applyAlignment="1" applyProtection="1">
      <alignment horizontal="center" vertical="center" wrapText="1"/>
      <protection locked="0"/>
    </xf>
    <xf numFmtId="1" fontId="78" fillId="24" borderId="36" xfId="3" applyNumberFormat="1" applyFont="1" applyFill="1" applyBorder="1" applyAlignment="1">
      <alignment horizontal="center" vertical="center" wrapText="1"/>
    </xf>
    <xf numFmtId="0" fontId="84" fillId="0" borderId="1" xfId="0" applyFont="1" applyBorder="1" applyAlignment="1" applyProtection="1">
      <alignment vertical="center"/>
      <protection locked="0"/>
    </xf>
    <xf numFmtId="0" fontId="78" fillId="0" borderId="1" xfId="3" applyFont="1" applyFill="1" applyBorder="1" applyAlignment="1">
      <alignment horizontal="left" vertical="center" indent="1"/>
    </xf>
    <xf numFmtId="1" fontId="78" fillId="0" borderId="1" xfId="3" applyNumberFormat="1" applyFont="1" applyFill="1" applyBorder="1" applyAlignment="1">
      <alignment horizontal="center" vertical="center"/>
    </xf>
    <xf numFmtId="0" fontId="84" fillId="24" borderId="6" xfId="5" applyFont="1" applyFill="1" applyBorder="1" applyAlignment="1" applyProtection="1">
      <alignment horizontal="center" vertical="center" wrapText="1"/>
      <protection locked="0"/>
    </xf>
    <xf numFmtId="1" fontId="78" fillId="24" borderId="6" xfId="3" applyNumberFormat="1" applyFont="1" applyFill="1" applyBorder="1" applyAlignment="1">
      <alignment horizontal="center" vertical="center" wrapText="1"/>
    </xf>
    <xf numFmtId="0" fontId="84" fillId="0" borderId="36" xfId="0" applyFont="1" applyBorder="1" applyAlignment="1" applyProtection="1">
      <alignment vertical="center"/>
      <protection locked="0"/>
    </xf>
    <xf numFmtId="0" fontId="78" fillId="0" borderId="36" xfId="3" applyFont="1" applyFill="1" applyBorder="1" applyAlignment="1">
      <alignment horizontal="left" vertical="center" indent="1"/>
    </xf>
    <xf numFmtId="0" fontId="78" fillId="12" borderId="31" xfId="0" applyFont="1" applyFill="1" applyBorder="1" applyAlignment="1" applyProtection="1">
      <alignment vertical="center" wrapText="1"/>
      <protection locked="0"/>
    </xf>
    <xf numFmtId="1" fontId="78" fillId="12" borderId="31" xfId="0" applyNumberFormat="1" applyFont="1" applyFill="1" applyBorder="1" applyAlignment="1" applyProtection="1">
      <alignment horizontal="center" vertical="center" wrapText="1"/>
      <protection locked="0"/>
    </xf>
    <xf numFmtId="0" fontId="78" fillId="0" borderId="1" xfId="0" applyFont="1" applyBorder="1" applyAlignment="1" applyProtection="1">
      <alignment vertical="center"/>
      <protection locked="0"/>
    </xf>
    <xf numFmtId="1" fontId="78" fillId="0" borderId="1" xfId="0" applyNumberFormat="1" applyFont="1" applyBorder="1" applyAlignment="1" applyProtection="1">
      <alignment horizontal="center" vertical="center"/>
      <protection locked="0"/>
    </xf>
    <xf numFmtId="0" fontId="78" fillId="0" borderId="1" xfId="3" applyNumberFormat="1" applyFont="1" applyFill="1" applyBorder="1" applyAlignment="1">
      <alignment horizontal="left" vertical="center" wrapText="1" indent="1"/>
    </xf>
    <xf numFmtId="1" fontId="78" fillId="0" borderId="1" xfId="3" applyNumberFormat="1" applyFont="1" applyFill="1" applyBorder="1" applyAlignment="1">
      <alignment horizontal="center" vertical="center" wrapText="1"/>
    </xf>
    <xf numFmtId="0" fontId="78" fillId="0" borderId="1" xfId="0" applyFont="1" applyFill="1" applyBorder="1" applyAlignment="1" applyProtection="1">
      <alignment vertical="center" wrapText="1"/>
      <protection locked="0"/>
    </xf>
    <xf numFmtId="1" fontId="7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8" fillId="12" borderId="1" xfId="0" applyFont="1" applyFill="1" applyBorder="1" applyAlignment="1" applyProtection="1">
      <alignment vertical="center" wrapText="1"/>
      <protection locked="0"/>
    </xf>
    <xf numFmtId="1" fontId="78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84" fillId="24" borderId="34" xfId="5" applyFont="1" applyFill="1" applyBorder="1" applyAlignment="1" applyProtection="1">
      <alignment horizontal="center" vertical="center" wrapText="1"/>
      <protection locked="0"/>
    </xf>
    <xf numFmtId="1" fontId="78" fillId="24" borderId="34" xfId="3" applyNumberFormat="1" applyFont="1" applyFill="1" applyBorder="1" applyAlignment="1">
      <alignment horizontal="center" vertical="center" wrapText="1"/>
    </xf>
    <xf numFmtId="0" fontId="78" fillId="12" borderId="36" xfId="0" applyFont="1" applyFill="1" applyBorder="1" applyAlignment="1" applyProtection="1">
      <alignment vertical="center" wrapText="1"/>
      <protection locked="0"/>
    </xf>
    <xf numFmtId="1" fontId="78" fillId="12" borderId="36" xfId="0" applyNumberFormat="1" applyFont="1" applyFill="1" applyBorder="1" applyAlignment="1" applyProtection="1">
      <alignment horizontal="center" vertical="center" wrapText="1"/>
      <protection locked="0"/>
    </xf>
    <xf numFmtId="0" fontId="78" fillId="10" borderId="1" xfId="0" applyFont="1" applyFill="1" applyBorder="1" applyAlignment="1" applyProtection="1">
      <alignment vertical="center" wrapText="1"/>
      <protection locked="0"/>
    </xf>
    <xf numFmtId="1" fontId="78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84" fillId="24" borderId="1" xfId="5" applyFont="1" applyFill="1" applyBorder="1" applyAlignment="1" applyProtection="1">
      <alignment horizontal="center" vertical="center" wrapText="1"/>
      <protection locked="0"/>
    </xf>
    <xf numFmtId="1" fontId="78" fillId="24" borderId="1" xfId="0" applyNumberFormat="1" applyFont="1" applyFill="1" applyBorder="1" applyAlignment="1" applyProtection="1">
      <alignment horizontal="center" vertical="center" wrapText="1"/>
      <protection locked="0"/>
    </xf>
    <xf numFmtId="1" fontId="78" fillId="0" borderId="34" xfId="0" applyNumberFormat="1" applyFont="1" applyBorder="1" applyAlignment="1" applyProtection="1">
      <alignment horizontal="center" vertical="center"/>
      <protection locked="0"/>
    </xf>
    <xf numFmtId="0" fontId="84" fillId="0" borderId="34" xfId="0" applyFont="1" applyBorder="1" applyAlignment="1" applyProtection="1">
      <alignment vertical="center"/>
      <protection locked="0"/>
    </xf>
    <xf numFmtId="1" fontId="78" fillId="24" borderId="36" xfId="0" applyNumberFormat="1" applyFont="1" applyFill="1" applyBorder="1" applyAlignment="1" applyProtection="1">
      <alignment horizontal="center" vertical="center" wrapText="1"/>
      <protection locked="0"/>
    </xf>
    <xf numFmtId="0" fontId="78" fillId="12" borderId="13" xfId="0" applyFont="1" applyFill="1" applyBorder="1" applyAlignment="1" applyProtection="1">
      <alignment vertical="center" wrapText="1"/>
      <protection locked="0"/>
    </xf>
    <xf numFmtId="1" fontId="78" fillId="12" borderId="13" xfId="0" applyNumberFormat="1" applyFont="1" applyFill="1" applyBorder="1" applyAlignment="1" applyProtection="1">
      <alignment horizontal="center" vertical="center" wrapText="1"/>
      <protection locked="0"/>
    </xf>
    <xf numFmtId="0" fontId="84" fillId="12" borderId="43" xfId="0" applyFont="1" applyFill="1" applyBorder="1" applyAlignment="1" applyProtection="1">
      <alignment vertical="center" wrapText="1"/>
      <protection locked="0"/>
    </xf>
    <xf numFmtId="0" fontId="78" fillId="0" borderId="13" xfId="3" applyFont="1" applyFill="1" applyBorder="1" applyAlignment="1">
      <alignment horizontal="left" vertical="center" indent="1"/>
    </xf>
    <xf numFmtId="1" fontId="78" fillId="0" borderId="13" xfId="3" applyNumberFormat="1" applyFont="1" applyFill="1" applyBorder="1" applyAlignment="1">
      <alignment horizontal="center" vertical="center"/>
    </xf>
    <xf numFmtId="1" fontId="78" fillId="24" borderId="36" xfId="3" applyNumberFormat="1" applyFont="1" applyFill="1" applyBorder="1" applyAlignment="1">
      <alignment horizontal="center" vertical="center"/>
    </xf>
    <xf numFmtId="0" fontId="84" fillId="12" borderId="34" xfId="0" applyFont="1" applyFill="1" applyBorder="1" applyAlignment="1" applyProtection="1">
      <alignment vertical="center" wrapText="1"/>
      <protection locked="0"/>
    </xf>
    <xf numFmtId="0" fontId="78" fillId="0" borderId="1" xfId="0" applyFont="1" applyBorder="1" applyAlignment="1" applyProtection="1">
      <alignment vertical="center" wrapText="1"/>
      <protection locked="0"/>
    </xf>
    <xf numFmtId="0" fontId="84" fillId="12" borderId="36" xfId="0" applyFont="1" applyFill="1" applyBorder="1" applyAlignment="1" applyProtection="1">
      <alignment vertical="center" wrapText="1"/>
      <protection locked="0"/>
    </xf>
    <xf numFmtId="0" fontId="84" fillId="12" borderId="1" xfId="0" applyFont="1" applyFill="1" applyBorder="1" applyAlignment="1" applyProtection="1">
      <alignment vertical="center" wrapText="1"/>
      <protection locked="0"/>
    </xf>
    <xf numFmtId="0" fontId="78" fillId="0" borderId="1" xfId="3" applyFont="1" applyFill="1" applyBorder="1" applyAlignment="1" applyProtection="1">
      <alignment horizontal="left" vertical="center" wrapText="1" indent="1"/>
      <protection locked="0"/>
    </xf>
    <xf numFmtId="1" fontId="78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78" fillId="0" borderId="31" xfId="0" applyFont="1" applyBorder="1" applyAlignment="1" applyProtection="1">
      <alignment vertical="center"/>
      <protection locked="0"/>
    </xf>
    <xf numFmtId="1" fontId="78" fillId="0" borderId="31" xfId="0" applyNumberFormat="1" applyFont="1" applyBorder="1" applyAlignment="1" applyProtection="1">
      <alignment horizontal="center" vertical="center"/>
      <protection locked="0"/>
    </xf>
    <xf numFmtId="0" fontId="84" fillId="10" borderId="14" xfId="0" applyFont="1" applyFill="1" applyBorder="1" applyAlignment="1" applyProtection="1">
      <alignment vertical="center"/>
      <protection locked="0"/>
    </xf>
    <xf numFmtId="1" fontId="78" fillId="10" borderId="14" xfId="0" applyNumberFormat="1" applyFont="1" applyFill="1" applyBorder="1" applyAlignment="1" applyProtection="1">
      <alignment horizontal="center" vertical="center"/>
      <protection locked="0"/>
    </xf>
    <xf numFmtId="0" fontId="84" fillId="10" borderId="1" xfId="0" applyFont="1" applyFill="1" applyBorder="1" applyAlignment="1" applyProtection="1">
      <alignment vertical="center"/>
      <protection locked="0"/>
    </xf>
    <xf numFmtId="1" fontId="78" fillId="10" borderId="1" xfId="0" applyNumberFormat="1" applyFont="1" applyFill="1" applyBorder="1" applyAlignment="1" applyProtection="1">
      <alignment horizontal="center" vertical="center"/>
      <protection locked="0"/>
    </xf>
    <xf numFmtId="0" fontId="78" fillId="10" borderId="1" xfId="3" applyFont="1" applyFill="1" applyBorder="1" applyAlignment="1">
      <alignment horizontal="left" vertical="center" indent="1"/>
    </xf>
    <xf numFmtId="1" fontId="78" fillId="10" borderId="1" xfId="3" applyNumberFormat="1" applyFont="1" applyFill="1" applyBorder="1" applyAlignment="1">
      <alignment horizontal="center" vertical="center"/>
    </xf>
    <xf numFmtId="1" fontId="78" fillId="10" borderId="36" xfId="0" applyNumberFormat="1" applyFont="1" applyFill="1" applyBorder="1" applyAlignment="1" applyProtection="1">
      <alignment horizontal="center" vertical="center"/>
      <protection locked="0"/>
    </xf>
    <xf numFmtId="1" fontId="78" fillId="10" borderId="36" xfId="3" applyNumberFormat="1" applyFont="1" applyFill="1" applyBorder="1" applyAlignment="1">
      <alignment horizontal="center" vertical="center"/>
    </xf>
    <xf numFmtId="1" fontId="78" fillId="10" borderId="1" xfId="5" applyNumberFormat="1" applyFont="1" applyFill="1" applyBorder="1" applyAlignment="1" applyProtection="1">
      <alignment horizontal="center"/>
      <protection locked="0"/>
    </xf>
    <xf numFmtId="1" fontId="78" fillId="10" borderId="34" xfId="5" applyNumberFormat="1" applyFont="1" applyFill="1" applyBorder="1" applyAlignment="1" applyProtection="1">
      <alignment horizontal="center"/>
      <protection locked="0"/>
    </xf>
    <xf numFmtId="1" fontId="78" fillId="10" borderId="31" xfId="5" applyNumberFormat="1" applyFont="1" applyFill="1" applyBorder="1" applyAlignment="1" applyProtection="1">
      <alignment horizontal="center"/>
      <protection locked="0"/>
    </xf>
    <xf numFmtId="1" fontId="78" fillId="10" borderId="34" xfId="0" applyNumberFormat="1" applyFont="1" applyFill="1" applyBorder="1" applyAlignment="1" applyProtection="1">
      <alignment horizontal="center" vertical="center"/>
      <protection locked="0"/>
    </xf>
    <xf numFmtId="1" fontId="78" fillId="10" borderId="43" xfId="5" applyNumberFormat="1" applyFont="1" applyFill="1" applyBorder="1" applyAlignment="1" applyProtection="1">
      <alignment horizontal="center"/>
      <protection locked="0"/>
    </xf>
    <xf numFmtId="0" fontId="78" fillId="10" borderId="1" xfId="3" applyFont="1" applyFill="1" applyBorder="1" applyAlignment="1">
      <alignment horizontal="left" vertical="center" wrapText="1" indent="1"/>
    </xf>
    <xf numFmtId="1" fontId="78" fillId="10" borderId="1" xfId="3" applyNumberFormat="1" applyFont="1" applyFill="1" applyBorder="1" applyAlignment="1">
      <alignment horizontal="center" vertical="center" wrapText="1"/>
    </xf>
    <xf numFmtId="0" fontId="84" fillId="10" borderId="6" xfId="0" applyFont="1" applyFill="1" applyBorder="1" applyAlignment="1" applyProtection="1">
      <alignment vertical="center" wrapText="1"/>
      <protection locked="0"/>
    </xf>
    <xf numFmtId="1" fontId="78" fillId="10" borderId="6" xfId="0" applyNumberFormat="1" applyFont="1" applyFill="1" applyBorder="1" applyAlignment="1" applyProtection="1">
      <alignment horizontal="center" vertical="center" wrapText="1"/>
      <protection locked="0"/>
    </xf>
    <xf numFmtId="0" fontId="84" fillId="10" borderId="13" xfId="0" applyFont="1" applyFill="1" applyBorder="1" applyAlignment="1" applyProtection="1">
      <alignment vertical="center" wrapText="1"/>
      <protection locked="0"/>
    </xf>
    <xf numFmtId="1" fontId="78" fillId="10" borderId="13" xfId="0" applyNumberFormat="1" applyFont="1" applyFill="1" applyBorder="1" applyAlignment="1" applyProtection="1">
      <alignment horizontal="center" vertical="center" wrapText="1"/>
      <protection locked="0"/>
    </xf>
    <xf numFmtId="0" fontId="84" fillId="24" borderId="43" xfId="5" applyFont="1" applyFill="1" applyBorder="1" applyAlignment="1" applyProtection="1">
      <alignment horizontal="center" vertical="center" wrapText="1"/>
      <protection locked="0"/>
    </xf>
    <xf numFmtId="1" fontId="78" fillId="24" borderId="43" xfId="5" applyNumberFormat="1" applyFont="1" applyFill="1" applyBorder="1" applyAlignment="1" applyProtection="1">
      <alignment horizontal="center"/>
      <protection locked="0"/>
    </xf>
    <xf numFmtId="0" fontId="76" fillId="10" borderId="0" xfId="5" applyNumberFormat="1" applyFont="1" applyFill="1" applyAlignment="1" applyProtection="1">
      <alignment horizontal="left" vertical="center" wrapText="1"/>
      <protection locked="0"/>
    </xf>
    <xf numFmtId="166" fontId="78" fillId="0" borderId="0" xfId="5" applyNumberFormat="1" applyFont="1" applyAlignment="1" applyProtection="1">
      <alignment horizontal="center" vertical="center"/>
      <protection locked="0"/>
    </xf>
    <xf numFmtId="2" fontId="78" fillId="0" borderId="0" xfId="5" applyNumberFormat="1" applyFont="1" applyAlignment="1" applyProtection="1">
      <alignment horizontal="center" vertical="center"/>
      <protection locked="0"/>
    </xf>
    <xf numFmtId="0" fontId="78" fillId="0" borderId="0" xfId="5" applyFont="1" applyAlignment="1" applyProtection="1">
      <alignment vertical="center"/>
      <protection locked="0"/>
    </xf>
    <xf numFmtId="0" fontId="78" fillId="10" borderId="0" xfId="5" applyFont="1" applyFill="1" applyAlignment="1" applyProtection="1">
      <alignment horizontal="center" vertical="center"/>
      <protection locked="0"/>
    </xf>
    <xf numFmtId="0" fontId="73" fillId="9" borderId="46" xfId="5" applyFont="1" applyFill="1" applyBorder="1" applyAlignment="1" applyProtection="1">
      <alignment horizontal="center" vertical="center" wrapText="1"/>
      <protection locked="0"/>
    </xf>
    <xf numFmtId="0" fontId="73" fillId="9" borderId="57" xfId="5" applyFont="1" applyFill="1" applyBorder="1" applyAlignment="1" applyProtection="1">
      <alignment horizontal="center" vertical="center" wrapText="1"/>
      <protection locked="0"/>
    </xf>
    <xf numFmtId="1" fontId="73" fillId="9" borderId="46" xfId="5" applyNumberFormat="1" applyFont="1" applyFill="1" applyBorder="1" applyAlignment="1" applyProtection="1">
      <alignment horizontal="center" vertical="center" wrapText="1"/>
      <protection locked="0"/>
    </xf>
    <xf numFmtId="166" fontId="73" fillId="9" borderId="46" xfId="5" applyNumberFormat="1" applyFont="1" applyFill="1" applyBorder="1" applyAlignment="1" applyProtection="1">
      <alignment horizontal="center" vertical="center" wrapText="1"/>
      <protection locked="0"/>
    </xf>
    <xf numFmtId="2" fontId="73" fillId="9" borderId="46" xfId="5" applyNumberFormat="1" applyFont="1" applyFill="1" applyBorder="1" applyAlignment="1" applyProtection="1">
      <alignment horizontal="center" vertical="center" wrapText="1"/>
      <protection locked="0"/>
    </xf>
    <xf numFmtId="0" fontId="84" fillId="9" borderId="46" xfId="5" applyFont="1" applyFill="1" applyBorder="1" applyAlignment="1" applyProtection="1">
      <alignment horizontal="center" vertical="center" wrapText="1"/>
      <protection locked="0"/>
    </xf>
    <xf numFmtId="0" fontId="84" fillId="0" borderId="1" xfId="5" applyFont="1" applyBorder="1" applyAlignment="1" applyProtection="1">
      <alignment horizontal="center" vertical="center" wrapText="1"/>
      <protection locked="0"/>
    </xf>
    <xf numFmtId="166" fontId="78" fillId="23" borderId="1" xfId="5" applyNumberFormat="1" applyFont="1" applyFill="1" applyBorder="1" applyAlignment="1" applyProtection="1">
      <alignment horizontal="center" vertical="center"/>
      <protection locked="0"/>
    </xf>
    <xf numFmtId="0" fontId="78" fillId="10" borderId="0" xfId="5" applyFont="1" applyFill="1" applyAlignment="1" applyProtection="1">
      <alignment horizontal="center"/>
      <protection locked="0"/>
    </xf>
    <xf numFmtId="0" fontId="78" fillId="0" borderId="0" xfId="5" applyFont="1" applyFill="1" applyAlignment="1" applyProtection="1">
      <alignment horizontal="center"/>
      <protection locked="0"/>
    </xf>
    <xf numFmtId="0" fontId="78" fillId="24" borderId="46" xfId="5" applyNumberFormat="1" applyFont="1" applyFill="1" applyBorder="1" applyAlignment="1" applyProtection="1">
      <alignment horizontal="left" vertical="center" wrapText="1"/>
      <protection locked="0"/>
    </xf>
    <xf numFmtId="0" fontId="73" fillId="24" borderId="42" xfId="5" applyFont="1" applyFill="1" applyBorder="1" applyAlignment="1" applyProtection="1">
      <alignment horizontal="center" vertical="center" wrapText="1"/>
      <protection locked="0"/>
    </xf>
    <xf numFmtId="1" fontId="76" fillId="24" borderId="36" xfId="5" applyNumberFormat="1" applyFont="1" applyFill="1" applyBorder="1" applyAlignment="1" applyProtection="1">
      <alignment horizontal="center" vertical="center" wrapText="1"/>
      <protection locked="0"/>
    </xf>
    <xf numFmtId="166" fontId="76" fillId="24" borderId="36" xfId="5" applyNumberFormat="1" applyFont="1" applyFill="1" applyBorder="1" applyAlignment="1" applyProtection="1">
      <alignment horizontal="center" vertical="center" wrapText="1"/>
      <protection locked="0"/>
    </xf>
    <xf numFmtId="2" fontId="76" fillId="24" borderId="36" xfId="5" applyNumberFormat="1" applyFont="1" applyFill="1" applyBorder="1" applyAlignment="1" applyProtection="1">
      <alignment horizontal="center" vertical="center" wrapText="1"/>
      <protection locked="0"/>
    </xf>
    <xf numFmtId="0" fontId="76" fillId="24" borderId="36" xfId="5" applyFont="1" applyFill="1" applyBorder="1" applyAlignment="1" applyProtection="1">
      <alignment horizontal="center" vertical="center" wrapText="1"/>
      <protection locked="0"/>
    </xf>
    <xf numFmtId="0" fontId="78" fillId="24" borderId="36" xfId="5" applyFont="1" applyFill="1" applyBorder="1" applyAlignment="1" applyProtection="1">
      <alignment horizontal="center" vertical="center" wrapText="1"/>
      <protection locked="0"/>
    </xf>
    <xf numFmtId="0" fontId="78" fillId="10" borderId="0" xfId="5" applyFont="1" applyFill="1" applyAlignment="1" applyProtection="1">
      <protection locked="0"/>
    </xf>
    <xf numFmtId="0" fontId="78" fillId="0" borderId="0" xfId="5" applyFont="1" applyFill="1" applyProtection="1">
      <protection locked="0"/>
    </xf>
    <xf numFmtId="0" fontId="78" fillId="12" borderId="49" xfId="5" applyNumberFormat="1" applyFont="1" applyFill="1" applyBorder="1" applyAlignment="1" applyProtection="1">
      <alignment horizontal="left" vertical="center" wrapText="1"/>
      <protection locked="0"/>
    </xf>
    <xf numFmtId="49" fontId="76" fillId="12" borderId="9" xfId="5" applyNumberFormat="1" applyFont="1" applyFill="1" applyBorder="1" applyAlignment="1" applyProtection="1">
      <alignment horizontal="left" vertical="center"/>
      <protection locked="0"/>
    </xf>
    <xf numFmtId="166" fontId="78" fillId="10" borderId="14" xfId="5" applyNumberFormat="1" applyFont="1" applyFill="1" applyBorder="1" applyAlignment="1" applyProtection="1">
      <alignment horizontal="center" vertical="center"/>
      <protection locked="0"/>
    </xf>
    <xf numFmtId="166" fontId="78" fillId="10" borderId="14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14" xfId="5" applyNumberFormat="1" applyFont="1" applyFill="1" applyBorder="1" applyAlignment="1" applyProtection="1">
      <alignment horizontal="center" vertical="center"/>
      <protection locked="0"/>
    </xf>
    <xf numFmtId="2" fontId="78" fillId="10" borderId="14" xfId="6" applyNumberFormat="1" applyFont="1" applyFill="1" applyBorder="1" applyAlignment="1" applyProtection="1">
      <alignment horizontal="center" vertical="center" wrapText="1"/>
      <protection locked="0"/>
    </xf>
    <xf numFmtId="9" fontId="78" fillId="12" borderId="14" xfId="5" applyNumberFormat="1" applyFont="1" applyFill="1" applyBorder="1" applyAlignment="1" applyProtection="1">
      <alignment horizontal="center" vertical="center"/>
      <protection locked="0"/>
    </xf>
    <xf numFmtId="9" fontId="78" fillId="12" borderId="40" xfId="5" applyNumberFormat="1" applyFont="1" applyFill="1" applyBorder="1" applyAlignment="1" applyProtection="1">
      <alignment horizontal="center" vertical="center"/>
      <protection locked="0"/>
    </xf>
    <xf numFmtId="0" fontId="86" fillId="10" borderId="1" xfId="0" applyFont="1" applyFill="1" applyBorder="1" applyAlignment="1" applyProtection="1">
      <alignment horizontal="center"/>
    </xf>
    <xf numFmtId="0" fontId="78" fillId="0" borderId="1" xfId="5" applyFont="1" applyBorder="1" applyProtection="1"/>
    <xf numFmtId="14" fontId="86" fillId="10" borderId="0" xfId="0" applyNumberFormat="1" applyFont="1" applyFill="1" applyAlignment="1" applyProtection="1">
      <alignment vertical="center"/>
      <protection locked="0"/>
    </xf>
    <xf numFmtId="0" fontId="86" fillId="10" borderId="0" xfId="0" applyFont="1" applyFill="1" applyAlignment="1" applyProtection="1">
      <alignment horizontal="center" vertical="center"/>
      <protection locked="0"/>
    </xf>
    <xf numFmtId="0" fontId="85" fillId="10" borderId="0" xfId="0" applyFont="1" applyFill="1" applyProtection="1"/>
    <xf numFmtId="0" fontId="85" fillId="10" borderId="48" xfId="5" applyNumberFormat="1" applyFont="1" applyFill="1" applyBorder="1" applyAlignment="1" applyProtection="1">
      <alignment horizontal="left" vertical="center" wrapText="1"/>
      <protection locked="0"/>
    </xf>
    <xf numFmtId="49" fontId="76" fillId="0" borderId="21" xfId="5" applyNumberFormat="1" applyFont="1" applyBorder="1" applyAlignment="1" applyProtection="1">
      <alignment horizontal="left"/>
      <protection locked="0"/>
    </xf>
    <xf numFmtId="166" fontId="78" fillId="10" borderId="1" xfId="5" applyNumberFormat="1" applyFont="1" applyFill="1" applyBorder="1" applyAlignment="1" applyProtection="1">
      <alignment horizontal="center" vertical="center"/>
      <protection locked="0"/>
    </xf>
    <xf numFmtId="166" fontId="78" fillId="10" borderId="1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1" xfId="5" applyNumberFormat="1" applyFont="1" applyFill="1" applyBorder="1" applyAlignment="1" applyProtection="1">
      <alignment horizontal="center" vertical="center"/>
      <protection locked="0"/>
    </xf>
    <xf numFmtId="2" fontId="78" fillId="10" borderId="1" xfId="6" applyNumberFormat="1" applyFont="1" applyFill="1" applyBorder="1" applyAlignment="1" applyProtection="1">
      <alignment horizontal="center" vertical="center" wrapText="1"/>
      <protection locked="0"/>
    </xf>
    <xf numFmtId="9" fontId="78" fillId="0" borderId="1" xfId="5" applyNumberFormat="1" applyFont="1" applyBorder="1" applyAlignment="1" applyProtection="1">
      <alignment horizontal="center" vertical="center"/>
      <protection locked="0"/>
    </xf>
    <xf numFmtId="9" fontId="78" fillId="0" borderId="33" xfId="5" applyNumberFormat="1" applyFont="1" applyBorder="1" applyAlignment="1" applyProtection="1">
      <alignment horizontal="center" vertical="center"/>
      <protection locked="0"/>
    </xf>
    <xf numFmtId="0" fontId="86" fillId="10" borderId="0" xfId="0" applyFont="1" applyFill="1" applyProtection="1">
      <protection locked="0"/>
    </xf>
    <xf numFmtId="0" fontId="78" fillId="10" borderId="49" xfId="5" applyNumberFormat="1" applyFont="1" applyFill="1" applyBorder="1" applyAlignment="1" applyProtection="1">
      <alignment horizontal="left" vertical="center" wrapText="1"/>
      <protection locked="0"/>
    </xf>
    <xf numFmtId="0" fontId="85" fillId="10" borderId="50" xfId="5" applyNumberFormat="1" applyFont="1" applyFill="1" applyBorder="1" applyAlignment="1" applyProtection="1">
      <alignment horizontal="left" vertical="center" wrapText="1"/>
      <protection locked="0"/>
    </xf>
    <xf numFmtId="0" fontId="78" fillId="10" borderId="46" xfId="5" applyNumberFormat="1" applyFont="1" applyFill="1" applyBorder="1" applyAlignment="1" applyProtection="1">
      <alignment horizontal="left" vertical="center" wrapText="1"/>
      <protection locked="0"/>
    </xf>
    <xf numFmtId="0" fontId="75" fillId="12" borderId="55" xfId="0" applyFont="1" applyFill="1" applyBorder="1" applyAlignment="1" applyProtection="1">
      <alignment vertical="center" wrapText="1"/>
      <protection locked="0"/>
    </xf>
    <xf numFmtId="166" fontId="78" fillId="10" borderId="34" xfId="5" applyNumberFormat="1" applyFont="1" applyFill="1" applyBorder="1" applyAlignment="1" applyProtection="1">
      <alignment horizontal="center" vertical="center"/>
      <protection locked="0"/>
    </xf>
    <xf numFmtId="166" fontId="78" fillId="10" borderId="34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34" xfId="5" applyNumberFormat="1" applyFont="1" applyFill="1" applyBorder="1" applyAlignment="1" applyProtection="1">
      <alignment horizontal="center" vertical="center"/>
      <protection locked="0"/>
    </xf>
    <xf numFmtId="2" fontId="78" fillId="10" borderId="34" xfId="6" applyNumberFormat="1" applyFont="1" applyFill="1" applyBorder="1" applyAlignment="1" applyProtection="1">
      <alignment horizontal="center" vertical="center" wrapText="1"/>
      <protection locked="0"/>
    </xf>
    <xf numFmtId="9" fontId="78" fillId="0" borderId="34" xfId="5" applyNumberFormat="1" applyFont="1" applyBorder="1" applyAlignment="1" applyProtection="1">
      <alignment horizontal="center" vertical="center"/>
      <protection locked="0"/>
    </xf>
    <xf numFmtId="9" fontId="78" fillId="0" borderId="35" xfId="5" applyNumberFormat="1" applyFont="1" applyBorder="1" applyAlignment="1" applyProtection="1">
      <alignment horizontal="center" vertical="center"/>
      <protection locked="0"/>
    </xf>
    <xf numFmtId="0" fontId="78" fillId="24" borderId="41" xfId="5" applyNumberFormat="1" applyFont="1" applyFill="1" applyBorder="1" applyAlignment="1" applyProtection="1">
      <alignment horizontal="left" vertical="center" wrapText="1"/>
      <protection locked="0"/>
    </xf>
    <xf numFmtId="166" fontId="78" fillId="24" borderId="36" xfId="5" applyNumberFormat="1" applyFont="1" applyFill="1" applyBorder="1" applyAlignment="1" applyProtection="1">
      <alignment horizontal="center" vertical="center"/>
      <protection locked="0"/>
    </xf>
    <xf numFmtId="166" fontId="78" fillId="24" borderId="36" xfId="6" applyNumberFormat="1" applyFont="1" applyFill="1" applyBorder="1" applyAlignment="1" applyProtection="1">
      <alignment horizontal="center" vertical="center" wrapText="1"/>
      <protection locked="0"/>
    </xf>
    <xf numFmtId="2" fontId="78" fillId="24" borderId="36" xfId="5" applyNumberFormat="1" applyFont="1" applyFill="1" applyBorder="1" applyAlignment="1" applyProtection="1">
      <alignment horizontal="center" vertical="center"/>
      <protection locked="0"/>
    </xf>
    <xf numFmtId="2" fontId="78" fillId="24" borderId="36" xfId="6" applyNumberFormat="1" applyFont="1" applyFill="1" applyBorder="1" applyAlignment="1" applyProtection="1">
      <alignment horizontal="center" vertical="center" wrapText="1"/>
      <protection locked="0"/>
    </xf>
    <xf numFmtId="9" fontId="78" fillId="24" borderId="36" xfId="5" applyNumberFormat="1" applyFont="1" applyFill="1" applyBorder="1" applyAlignment="1" applyProtection="1">
      <alignment horizontal="center" vertical="center"/>
      <protection locked="0"/>
    </xf>
    <xf numFmtId="9" fontId="78" fillId="24" borderId="37" xfId="5" applyNumberFormat="1" applyFont="1" applyFill="1" applyBorder="1" applyAlignment="1" applyProtection="1">
      <alignment horizontal="center" vertical="center"/>
      <protection locked="0"/>
    </xf>
    <xf numFmtId="0" fontId="85" fillId="10" borderId="49" xfId="5" applyNumberFormat="1" applyFont="1" applyFill="1" applyBorder="1" applyAlignment="1" applyProtection="1">
      <alignment horizontal="left" vertical="center" wrapText="1"/>
      <protection locked="0"/>
    </xf>
    <xf numFmtId="0" fontId="75" fillId="12" borderId="9" xfId="0" applyFont="1" applyFill="1" applyBorder="1" applyAlignment="1" applyProtection="1">
      <alignment vertical="center" wrapText="1"/>
      <protection locked="0"/>
    </xf>
    <xf numFmtId="9" fontId="78" fillId="0" borderId="14" xfId="5" applyNumberFormat="1" applyFont="1" applyBorder="1" applyAlignment="1" applyProtection="1">
      <alignment horizontal="center" vertical="center"/>
      <protection locked="0"/>
    </xf>
    <xf numFmtId="9" fontId="78" fillId="0" borderId="40" xfId="5" applyNumberFormat="1" applyFont="1" applyBorder="1" applyAlignment="1" applyProtection="1">
      <alignment horizontal="center" vertical="center"/>
      <protection locked="0"/>
    </xf>
    <xf numFmtId="0" fontId="75" fillId="12" borderId="23" xfId="0" applyFont="1" applyFill="1" applyBorder="1" applyAlignment="1" applyProtection="1">
      <alignment vertical="center" wrapText="1"/>
      <protection locked="0"/>
    </xf>
    <xf numFmtId="166" fontId="78" fillId="10" borderId="6" xfId="5" applyNumberFormat="1" applyFont="1" applyFill="1" applyBorder="1" applyAlignment="1" applyProtection="1">
      <alignment horizontal="center" vertical="center"/>
      <protection locked="0"/>
    </xf>
    <xf numFmtId="166" fontId="78" fillId="10" borderId="6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6" xfId="5" applyNumberFormat="1" applyFont="1" applyFill="1" applyBorder="1" applyAlignment="1" applyProtection="1">
      <alignment horizontal="center" vertical="center"/>
      <protection locked="0"/>
    </xf>
    <xf numFmtId="2" fontId="78" fillId="10" borderId="6" xfId="6" applyNumberFormat="1" applyFont="1" applyFill="1" applyBorder="1" applyAlignment="1" applyProtection="1">
      <alignment horizontal="center" vertical="center" wrapText="1"/>
      <protection locked="0"/>
    </xf>
    <xf numFmtId="9" fontId="78" fillId="0" borderId="6" xfId="5" applyNumberFormat="1" applyFont="1" applyBorder="1" applyAlignment="1" applyProtection="1">
      <alignment horizontal="center" vertical="center"/>
      <protection locked="0"/>
    </xf>
    <xf numFmtId="9" fontId="78" fillId="0" borderId="38" xfId="5" applyNumberFormat="1" applyFont="1" applyBorder="1" applyAlignment="1" applyProtection="1">
      <alignment horizontal="center" vertical="center"/>
      <protection locked="0"/>
    </xf>
    <xf numFmtId="0" fontId="75" fillId="12" borderId="54" xfId="0" applyFont="1" applyFill="1" applyBorder="1" applyAlignment="1" applyProtection="1">
      <alignment vertical="center" wrapText="1"/>
      <protection locked="0"/>
    </xf>
    <xf numFmtId="166" fontId="78" fillId="10" borderId="43" xfId="5" applyNumberFormat="1" applyFont="1" applyFill="1" applyBorder="1" applyAlignment="1" applyProtection="1">
      <alignment horizontal="center" vertical="center"/>
      <protection locked="0"/>
    </xf>
    <xf numFmtId="166" fontId="78" fillId="10" borderId="43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43" xfId="5" applyNumberFormat="1" applyFont="1" applyFill="1" applyBorder="1" applyAlignment="1" applyProtection="1">
      <alignment horizontal="center" vertical="center"/>
      <protection locked="0"/>
    </xf>
    <xf numFmtId="2" fontId="78" fillId="10" borderId="43" xfId="6" applyNumberFormat="1" applyFont="1" applyFill="1" applyBorder="1" applyAlignment="1" applyProtection="1">
      <alignment horizontal="center" vertical="center" wrapText="1"/>
      <protection locked="0"/>
    </xf>
    <xf numFmtId="9" fontId="78" fillId="0" borderId="43" xfId="5" applyNumberFormat="1" applyFont="1" applyBorder="1" applyAlignment="1" applyProtection="1">
      <alignment horizontal="center" vertical="center"/>
      <protection locked="0"/>
    </xf>
    <xf numFmtId="9" fontId="78" fillId="0" borderId="44" xfId="5" applyNumberFormat="1" applyFont="1" applyBorder="1" applyAlignment="1" applyProtection="1">
      <alignment horizontal="center" vertical="center"/>
      <protection locked="0"/>
    </xf>
    <xf numFmtId="0" fontId="85" fillId="24" borderId="46" xfId="5" applyNumberFormat="1" applyFont="1" applyFill="1" applyBorder="1" applyAlignment="1" applyProtection="1">
      <alignment horizontal="left" vertical="center" wrapText="1"/>
      <protection locked="0"/>
    </xf>
    <xf numFmtId="0" fontId="75" fillId="12" borderId="57" xfId="0" applyFont="1" applyFill="1" applyBorder="1" applyAlignment="1" applyProtection="1">
      <alignment vertical="center" wrapText="1"/>
      <protection locked="0"/>
    </xf>
    <xf numFmtId="166" fontId="78" fillId="0" borderId="45" xfId="5" applyNumberFormat="1" applyFont="1" applyBorder="1" applyAlignment="1" applyProtection="1">
      <alignment horizontal="center" vertical="center"/>
      <protection locked="0"/>
    </xf>
    <xf numFmtId="166" fontId="78" fillId="10" borderId="45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45" xfId="5" applyNumberFormat="1" applyFont="1" applyFill="1" applyBorder="1" applyAlignment="1" applyProtection="1">
      <alignment horizontal="center" vertical="center"/>
      <protection locked="0"/>
    </xf>
    <xf numFmtId="2" fontId="78" fillId="10" borderId="45" xfId="6" applyNumberFormat="1" applyFont="1" applyFill="1" applyBorder="1" applyAlignment="1" applyProtection="1">
      <alignment horizontal="center" vertical="center" wrapText="1"/>
      <protection locked="0"/>
    </xf>
    <xf numFmtId="9" fontId="78" fillId="0" borderId="45" xfId="5" applyNumberFormat="1" applyFont="1" applyBorder="1" applyAlignment="1" applyProtection="1">
      <alignment horizontal="center" vertical="center"/>
      <protection locked="0"/>
    </xf>
    <xf numFmtId="9" fontId="78" fillId="0" borderId="60" xfId="5" applyNumberFormat="1" applyFont="1" applyBorder="1" applyAlignment="1" applyProtection="1">
      <alignment horizontal="center" vertical="center"/>
      <protection locked="0"/>
    </xf>
    <xf numFmtId="0" fontId="85" fillId="10" borderId="49" xfId="5" applyNumberFormat="1" applyFont="1" applyFill="1" applyBorder="1" applyAlignment="1" applyProtection="1">
      <alignment horizontal="left" vertical="center"/>
      <protection locked="0"/>
    </xf>
    <xf numFmtId="0" fontId="74" fillId="0" borderId="9" xfId="0" applyFont="1" applyBorder="1" applyAlignment="1" applyProtection="1">
      <alignment vertical="center"/>
      <protection locked="0"/>
    </xf>
    <xf numFmtId="166" fontId="78" fillId="10" borderId="14" xfId="3" applyNumberFormat="1" applyFont="1" applyFill="1" applyBorder="1" applyAlignment="1" applyProtection="1">
      <alignment horizontal="center" vertical="center" wrapText="1"/>
      <protection locked="0"/>
    </xf>
    <xf numFmtId="2" fontId="78" fillId="10" borderId="14" xfId="2" applyNumberFormat="1" applyFont="1" applyFill="1" applyBorder="1" applyAlignment="1" applyProtection="1">
      <alignment horizontal="center" vertical="center"/>
      <protection locked="0"/>
    </xf>
    <xf numFmtId="0" fontId="78" fillId="10" borderId="49" xfId="5" applyNumberFormat="1" applyFont="1" applyFill="1" applyBorder="1" applyAlignment="1" applyProtection="1">
      <alignment horizontal="left" vertical="center"/>
      <protection locked="0"/>
    </xf>
    <xf numFmtId="0" fontId="74" fillId="0" borderId="21" xfId="0" applyFont="1" applyBorder="1" applyAlignment="1" applyProtection="1">
      <alignment vertical="center"/>
      <protection locked="0"/>
    </xf>
    <xf numFmtId="166" fontId="78" fillId="10" borderId="1" xfId="3" applyNumberFormat="1" applyFont="1" applyFill="1" applyBorder="1" applyAlignment="1" applyProtection="1">
      <alignment horizontal="center" vertical="center" wrapText="1"/>
      <protection locked="0"/>
    </xf>
    <xf numFmtId="2" fontId="78" fillId="10" borderId="1" xfId="2" applyNumberFormat="1" applyFont="1" applyFill="1" applyBorder="1" applyAlignment="1" applyProtection="1">
      <alignment horizontal="center" vertical="center"/>
      <protection locked="0"/>
    </xf>
    <xf numFmtId="0" fontId="76" fillId="0" borderId="21" xfId="3" applyFont="1" applyFill="1" applyBorder="1" applyAlignment="1">
      <alignment horizontal="left" vertical="center" indent="1"/>
    </xf>
    <xf numFmtId="0" fontId="78" fillId="24" borderId="49" xfId="5" applyNumberFormat="1" applyFont="1" applyFill="1" applyBorder="1" applyAlignment="1" applyProtection="1">
      <alignment horizontal="left" vertical="center" wrapText="1"/>
      <protection locked="0"/>
    </xf>
    <xf numFmtId="0" fontId="73" fillId="24" borderId="23" xfId="5" applyFont="1" applyFill="1" applyBorder="1" applyAlignment="1" applyProtection="1">
      <alignment horizontal="center" vertical="center" wrapText="1"/>
      <protection locked="0"/>
    </xf>
    <xf numFmtId="166" fontId="78" fillId="24" borderId="6" xfId="5" applyNumberFormat="1" applyFont="1" applyFill="1" applyBorder="1" applyAlignment="1" applyProtection="1">
      <alignment horizontal="center" vertical="center"/>
      <protection locked="0"/>
    </xf>
    <xf numFmtId="166" fontId="78" fillId="24" borderId="6" xfId="6" applyNumberFormat="1" applyFont="1" applyFill="1" applyBorder="1" applyAlignment="1" applyProtection="1">
      <alignment horizontal="center" vertical="center" wrapText="1"/>
      <protection locked="0"/>
    </xf>
    <xf numFmtId="2" fontId="78" fillId="24" borderId="6" xfId="5" applyNumberFormat="1" applyFont="1" applyFill="1" applyBorder="1" applyAlignment="1" applyProtection="1">
      <alignment horizontal="center" vertical="center"/>
      <protection locked="0"/>
    </xf>
    <xf numFmtId="2" fontId="78" fillId="24" borderId="6" xfId="6" applyNumberFormat="1" applyFont="1" applyFill="1" applyBorder="1" applyAlignment="1" applyProtection="1">
      <alignment horizontal="center" vertical="center" wrapText="1"/>
      <protection locked="0"/>
    </xf>
    <xf numFmtId="9" fontId="78" fillId="24" borderId="6" xfId="5" applyNumberFormat="1" applyFont="1" applyFill="1" applyBorder="1" applyAlignment="1" applyProtection="1">
      <alignment horizontal="center" vertical="center"/>
      <protection locked="0"/>
    </xf>
    <xf numFmtId="9" fontId="78" fillId="24" borderId="38" xfId="5" applyNumberFormat="1" applyFont="1" applyFill="1" applyBorder="1" applyAlignment="1" applyProtection="1">
      <alignment horizontal="center" vertical="center"/>
      <protection locked="0"/>
    </xf>
    <xf numFmtId="0" fontId="78" fillId="10" borderId="46" xfId="5" applyNumberFormat="1" applyFont="1" applyFill="1" applyBorder="1" applyAlignment="1" applyProtection="1">
      <alignment horizontal="left" vertical="center"/>
      <protection locked="0"/>
    </xf>
    <xf numFmtId="0" fontId="74" fillId="0" borderId="42" xfId="0" applyFont="1" applyBorder="1" applyAlignment="1" applyProtection="1">
      <alignment vertical="center"/>
      <protection locked="0"/>
    </xf>
    <xf numFmtId="166" fontId="78" fillId="10" borderId="36" xfId="3" applyNumberFormat="1" applyFont="1" applyFill="1" applyBorder="1" applyAlignment="1" applyProtection="1">
      <alignment horizontal="center" vertical="center" wrapText="1"/>
      <protection locked="0"/>
    </xf>
    <xf numFmtId="166" fontId="78" fillId="10" borderId="36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36" xfId="2" applyNumberFormat="1" applyFont="1" applyFill="1" applyBorder="1" applyAlignment="1" applyProtection="1">
      <alignment horizontal="center" vertical="center"/>
      <protection locked="0"/>
    </xf>
    <xf numFmtId="2" fontId="78" fillId="10" borderId="36" xfId="6" applyNumberFormat="1" applyFont="1" applyFill="1" applyBorder="1" applyAlignment="1" applyProtection="1">
      <alignment horizontal="center" vertical="center" wrapText="1"/>
      <protection locked="0"/>
    </xf>
    <xf numFmtId="9" fontId="78" fillId="0" borderId="36" xfId="5" applyNumberFormat="1" applyFont="1" applyBorder="1" applyAlignment="1" applyProtection="1">
      <alignment horizontal="center" vertical="center"/>
      <protection locked="0"/>
    </xf>
    <xf numFmtId="9" fontId="78" fillId="0" borderId="37" xfId="5" applyNumberFormat="1" applyFont="1" applyBorder="1" applyAlignment="1" applyProtection="1">
      <alignment horizontal="center" vertical="center"/>
      <protection locked="0"/>
    </xf>
    <xf numFmtId="0" fontId="76" fillId="0" borderId="42" xfId="3" applyFont="1" applyFill="1" applyBorder="1" applyAlignment="1">
      <alignment horizontal="left" vertical="center" indent="1"/>
    </xf>
    <xf numFmtId="166" fontId="78" fillId="10" borderId="36" xfId="5" applyNumberFormat="1" applyFont="1" applyFill="1" applyBorder="1" applyAlignment="1" applyProtection="1">
      <alignment horizontal="center" vertical="center"/>
      <protection locked="0"/>
    </xf>
    <xf numFmtId="2" fontId="78" fillId="10" borderId="36" xfId="5" applyNumberFormat="1" applyFont="1" applyFill="1" applyBorder="1" applyAlignment="1" applyProtection="1">
      <alignment horizontal="center" vertical="center"/>
      <protection locked="0"/>
    </xf>
    <xf numFmtId="0" fontId="78" fillId="10" borderId="48" xfId="5" applyNumberFormat="1" applyFont="1" applyFill="1" applyBorder="1" applyAlignment="1" applyProtection="1">
      <alignment horizontal="left" vertical="center" wrapText="1"/>
      <protection locked="0"/>
    </xf>
    <xf numFmtId="166" fontId="78" fillId="10" borderId="43" xfId="3" applyNumberFormat="1" applyFont="1" applyFill="1" applyBorder="1" applyAlignment="1" applyProtection="1">
      <alignment horizontal="center" vertical="center" wrapText="1"/>
      <protection locked="0"/>
    </xf>
    <xf numFmtId="2" fontId="78" fillId="10" borderId="43" xfId="2" applyNumberFormat="1" applyFont="1" applyFill="1" applyBorder="1" applyAlignment="1" applyProtection="1">
      <alignment horizontal="center" vertical="center"/>
      <protection locked="0"/>
    </xf>
    <xf numFmtId="0" fontId="78" fillId="0" borderId="43" xfId="5" applyFont="1" applyBorder="1" applyAlignment="1" applyProtection="1">
      <alignment vertical="center"/>
      <protection locked="0"/>
    </xf>
    <xf numFmtId="0" fontId="78" fillId="0" borderId="44" xfId="5" applyFont="1" applyBorder="1" applyAlignment="1" applyProtection="1">
      <alignment vertical="center"/>
      <protection locked="0"/>
    </xf>
    <xf numFmtId="0" fontId="75" fillId="12" borderId="56" xfId="0" applyFont="1" applyFill="1" applyBorder="1" applyAlignment="1" applyProtection="1">
      <alignment vertical="center" wrapText="1"/>
      <protection locked="0"/>
    </xf>
    <xf numFmtId="166" fontId="78" fillId="10" borderId="31" xfId="3" applyNumberFormat="1" applyFont="1" applyFill="1" applyBorder="1" applyAlignment="1" applyProtection="1">
      <alignment horizontal="center" vertical="center" wrapText="1"/>
      <protection locked="0"/>
    </xf>
    <xf numFmtId="166" fontId="78" fillId="10" borderId="31" xfId="5" applyNumberFormat="1" applyFont="1" applyFill="1" applyBorder="1" applyAlignment="1" applyProtection="1">
      <alignment horizontal="center" vertical="center"/>
      <protection locked="0"/>
    </xf>
    <xf numFmtId="2" fontId="78" fillId="10" borderId="31" xfId="2" applyNumberFormat="1" applyFont="1" applyFill="1" applyBorder="1" applyAlignment="1" applyProtection="1">
      <alignment horizontal="center" vertical="center"/>
      <protection locked="0"/>
    </xf>
    <xf numFmtId="2" fontId="78" fillId="10" borderId="31" xfId="6" applyNumberFormat="1" applyFont="1" applyFill="1" applyBorder="1" applyAlignment="1" applyProtection="1">
      <alignment horizontal="center" vertical="center" wrapText="1"/>
      <protection locked="0"/>
    </xf>
    <xf numFmtId="0" fontId="78" fillId="0" borderId="31" xfId="5" applyFont="1" applyBorder="1" applyAlignment="1" applyProtection="1">
      <alignment vertical="center"/>
      <protection locked="0"/>
    </xf>
    <xf numFmtId="0" fontId="78" fillId="0" borderId="32" xfId="5" applyFont="1" applyBorder="1" applyAlignment="1" applyProtection="1">
      <alignment vertical="center"/>
      <protection locked="0"/>
    </xf>
    <xf numFmtId="2" fontId="78" fillId="0" borderId="0" xfId="5" applyNumberFormat="1" applyFont="1" applyProtection="1">
      <protection locked="0"/>
    </xf>
    <xf numFmtId="0" fontId="75" fillId="0" borderId="21" xfId="0" applyFont="1" applyBorder="1" applyAlignment="1" applyProtection="1">
      <alignment vertical="center"/>
      <protection locked="0"/>
    </xf>
    <xf numFmtId="0" fontId="76" fillId="0" borderId="21" xfId="3" applyNumberFormat="1" applyFont="1" applyFill="1" applyBorder="1" applyAlignment="1">
      <alignment horizontal="left" vertical="center" wrapText="1" indent="1"/>
    </xf>
    <xf numFmtId="0" fontId="75" fillId="0" borderId="21" xfId="0" applyFont="1" applyFill="1" applyBorder="1" applyAlignment="1" applyProtection="1">
      <alignment vertical="center" wrapText="1"/>
      <protection locked="0"/>
    </xf>
    <xf numFmtId="0" fontId="87" fillId="10" borderId="0" xfId="6" applyFont="1" applyFill="1" applyBorder="1" applyAlignment="1" applyProtection="1">
      <alignment horizontal="center" vertical="center"/>
      <protection locked="0"/>
    </xf>
    <xf numFmtId="0" fontId="78" fillId="10" borderId="50" xfId="5" applyNumberFormat="1" applyFont="1" applyFill="1" applyBorder="1" applyAlignment="1" applyProtection="1">
      <alignment horizontal="left" vertical="center" wrapText="1"/>
      <protection locked="0"/>
    </xf>
    <xf numFmtId="0" fontId="75" fillId="12" borderId="21" xfId="0" applyFont="1" applyFill="1" applyBorder="1" applyAlignment="1" applyProtection="1">
      <alignment vertical="center" wrapText="1"/>
      <protection locked="0"/>
    </xf>
    <xf numFmtId="0" fontId="76" fillId="10" borderId="0" xfId="5" applyFont="1" applyFill="1" applyBorder="1" applyAlignment="1" applyProtection="1">
      <alignment horizontal="center" vertical="center" wrapText="1"/>
      <protection locked="0"/>
    </xf>
    <xf numFmtId="0" fontId="73" fillId="24" borderId="55" xfId="5" applyFont="1" applyFill="1" applyBorder="1" applyAlignment="1" applyProtection="1">
      <alignment horizontal="center" vertical="center" wrapText="1"/>
      <protection locked="0"/>
    </xf>
    <xf numFmtId="166" fontId="78" fillId="24" borderId="34" xfId="5" applyNumberFormat="1" applyFont="1" applyFill="1" applyBorder="1" applyAlignment="1" applyProtection="1">
      <alignment horizontal="center" vertical="center"/>
      <protection locked="0"/>
    </xf>
    <xf numFmtId="166" fontId="78" fillId="24" borderId="34" xfId="6" applyNumberFormat="1" applyFont="1" applyFill="1" applyBorder="1" applyAlignment="1" applyProtection="1">
      <alignment horizontal="center" vertical="center" wrapText="1"/>
      <protection locked="0"/>
    </xf>
    <xf numFmtId="2" fontId="78" fillId="24" borderId="34" xfId="5" applyNumberFormat="1" applyFont="1" applyFill="1" applyBorder="1" applyAlignment="1" applyProtection="1">
      <alignment horizontal="center" vertical="center"/>
      <protection locked="0"/>
    </xf>
    <xf numFmtId="2" fontId="78" fillId="24" borderId="34" xfId="6" applyNumberFormat="1" applyFont="1" applyFill="1" applyBorder="1" applyAlignment="1" applyProtection="1">
      <alignment horizontal="center" vertical="center" wrapText="1"/>
      <protection locked="0"/>
    </xf>
    <xf numFmtId="9" fontId="78" fillId="24" borderId="34" xfId="5" applyNumberFormat="1" applyFont="1" applyFill="1" applyBorder="1" applyAlignment="1" applyProtection="1">
      <alignment horizontal="center" vertical="center"/>
      <protection locked="0"/>
    </xf>
    <xf numFmtId="9" fontId="78" fillId="24" borderId="35" xfId="5" applyNumberFormat="1" applyFont="1" applyFill="1" applyBorder="1" applyAlignment="1" applyProtection="1">
      <alignment horizontal="center" vertical="center"/>
      <protection locked="0"/>
    </xf>
    <xf numFmtId="0" fontId="75" fillId="12" borderId="42" xfId="0" applyFont="1" applyFill="1" applyBorder="1" applyAlignment="1" applyProtection="1">
      <alignment vertical="center" wrapText="1"/>
      <protection locked="0"/>
    </xf>
    <xf numFmtId="166" fontId="78" fillId="0" borderId="36" xfId="5" applyNumberFormat="1" applyFont="1" applyBorder="1" applyAlignment="1" applyProtection="1">
      <alignment horizontal="center" vertical="center"/>
      <protection locked="0"/>
    </xf>
    <xf numFmtId="166" fontId="78" fillId="0" borderId="31" xfId="5" applyNumberFormat="1" applyFont="1" applyBorder="1" applyAlignment="1" applyProtection="1">
      <alignment horizontal="center" vertical="center"/>
      <protection locked="0"/>
    </xf>
    <xf numFmtId="166" fontId="78" fillId="10" borderId="31" xfId="6" applyNumberFormat="1" applyFont="1" applyFill="1" applyBorder="1" applyAlignment="1" applyProtection="1">
      <alignment horizontal="center" vertical="center" wrapText="1"/>
      <protection locked="0"/>
    </xf>
    <xf numFmtId="2" fontId="78" fillId="10" borderId="31" xfId="5" applyNumberFormat="1" applyFont="1" applyFill="1" applyBorder="1" applyAlignment="1" applyProtection="1">
      <alignment horizontal="center" vertical="center"/>
      <protection locked="0"/>
    </xf>
    <xf numFmtId="9" fontId="78" fillId="0" borderId="31" xfId="5" applyNumberFormat="1" applyFont="1" applyBorder="1" applyAlignment="1" applyProtection="1">
      <alignment horizontal="center" vertical="center"/>
      <protection locked="0"/>
    </xf>
    <xf numFmtId="9" fontId="78" fillId="0" borderId="32" xfId="5" applyNumberFormat="1" applyFont="1" applyBorder="1" applyAlignment="1" applyProtection="1">
      <alignment horizontal="center" vertical="center"/>
      <protection locked="0"/>
    </xf>
    <xf numFmtId="0" fontId="76" fillId="10" borderId="0" xfId="5" applyFont="1" applyFill="1" applyBorder="1" applyAlignment="1" applyProtection="1">
      <alignment vertical="center"/>
      <protection locked="0"/>
    </xf>
    <xf numFmtId="166" fontId="78" fillId="0" borderId="1" xfId="5" applyNumberFormat="1" applyFont="1" applyBorder="1" applyAlignment="1" applyProtection="1">
      <alignment horizontal="center" vertical="center"/>
      <protection locked="0"/>
    </xf>
    <xf numFmtId="0" fontId="75" fillId="10" borderId="21" xfId="0" applyFont="1" applyFill="1" applyBorder="1" applyAlignment="1" applyProtection="1">
      <alignment vertical="center" wrapText="1"/>
      <protection locked="0"/>
    </xf>
    <xf numFmtId="168" fontId="78" fillId="10" borderId="1" xfId="5" applyNumberFormat="1" applyFont="1" applyFill="1" applyBorder="1" applyAlignment="1" applyProtection="1">
      <alignment horizontal="center" vertical="center"/>
      <protection locked="0"/>
    </xf>
    <xf numFmtId="9" fontId="78" fillId="10" borderId="1" xfId="5" applyNumberFormat="1" applyFont="1" applyFill="1" applyBorder="1" applyAlignment="1" applyProtection="1">
      <alignment horizontal="center" vertical="center"/>
      <protection locked="0"/>
    </xf>
    <xf numFmtId="9" fontId="78" fillId="10" borderId="33" xfId="5" applyNumberFormat="1" applyFont="1" applyFill="1" applyBorder="1" applyAlignment="1" applyProtection="1">
      <alignment horizontal="center" vertical="center"/>
      <protection locked="0"/>
    </xf>
    <xf numFmtId="0" fontId="73" fillId="24" borderId="21" xfId="5" applyFont="1" applyFill="1" applyBorder="1" applyAlignment="1" applyProtection="1">
      <alignment horizontal="center" vertical="center" wrapText="1"/>
      <protection locked="0"/>
    </xf>
    <xf numFmtId="166" fontId="78" fillId="24" borderId="1" xfId="5" applyNumberFormat="1" applyFont="1" applyFill="1" applyBorder="1" applyAlignment="1" applyProtection="1">
      <alignment horizontal="center" vertical="center"/>
      <protection locked="0"/>
    </xf>
    <xf numFmtId="166" fontId="78" fillId="24" borderId="1" xfId="6" applyNumberFormat="1" applyFont="1" applyFill="1" applyBorder="1" applyAlignment="1" applyProtection="1">
      <alignment horizontal="center" vertical="center" wrapText="1"/>
      <protection locked="0"/>
    </xf>
    <xf numFmtId="2" fontId="78" fillId="24" borderId="1" xfId="5" applyNumberFormat="1" applyFont="1" applyFill="1" applyBorder="1" applyAlignment="1" applyProtection="1">
      <alignment horizontal="center" vertical="center"/>
      <protection locked="0"/>
    </xf>
    <xf numFmtId="2" fontId="78" fillId="24" borderId="1" xfId="6" applyNumberFormat="1" applyFont="1" applyFill="1" applyBorder="1" applyAlignment="1" applyProtection="1">
      <alignment horizontal="center" vertical="center" wrapText="1"/>
      <protection locked="0"/>
    </xf>
    <xf numFmtId="9" fontId="78" fillId="24" borderId="1" xfId="5" applyNumberFormat="1" applyFont="1" applyFill="1" applyBorder="1" applyAlignment="1" applyProtection="1">
      <alignment horizontal="center" vertical="center"/>
      <protection locked="0"/>
    </xf>
    <xf numFmtId="9" fontId="78" fillId="24" borderId="33" xfId="5" applyNumberFormat="1" applyFont="1" applyFill="1" applyBorder="1" applyAlignment="1" applyProtection="1">
      <alignment horizontal="center" vertical="center"/>
      <protection locked="0"/>
    </xf>
    <xf numFmtId="166" fontId="78" fillId="0" borderId="6" xfId="5" applyNumberFormat="1" applyFont="1" applyBorder="1" applyAlignment="1" applyProtection="1">
      <alignment horizontal="center" vertical="center"/>
      <protection locked="0"/>
    </xf>
    <xf numFmtId="166" fontId="78" fillId="0" borderId="36" xfId="3" applyNumberFormat="1" applyFont="1" applyFill="1" applyBorder="1" applyAlignment="1" applyProtection="1">
      <alignment horizontal="center" vertical="center" wrapText="1"/>
      <protection locked="0"/>
    </xf>
    <xf numFmtId="0" fontId="78" fillId="0" borderId="36" xfId="5" applyFont="1" applyBorder="1" applyAlignment="1" applyProtection="1">
      <alignment vertical="center"/>
      <protection locked="0"/>
    </xf>
    <xf numFmtId="0" fontId="78" fillId="0" borderId="37" xfId="5" applyFont="1" applyBorder="1" applyAlignment="1" applyProtection="1">
      <alignment vertical="center"/>
      <protection locked="0"/>
    </xf>
    <xf numFmtId="166" fontId="78" fillId="0" borderId="31" xfId="3" applyNumberFormat="1" applyFont="1" applyFill="1" applyBorder="1" applyAlignment="1" applyProtection="1">
      <alignment horizontal="center" vertical="center" wrapText="1"/>
      <protection locked="0"/>
    </xf>
    <xf numFmtId="166" fontId="78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78" fillId="0" borderId="1" xfId="5" applyFont="1" applyBorder="1" applyAlignment="1" applyProtection="1">
      <alignment vertical="center"/>
      <protection locked="0"/>
    </xf>
    <xf numFmtId="0" fontId="78" fillId="0" borderId="33" xfId="5" applyFont="1" applyBorder="1" applyAlignment="1" applyProtection="1">
      <alignment vertical="center"/>
      <protection locked="0"/>
    </xf>
    <xf numFmtId="166" fontId="78" fillId="0" borderId="34" xfId="3" applyNumberFormat="1" applyFont="1" applyFill="1" applyBorder="1" applyAlignment="1" applyProtection="1">
      <alignment horizontal="center" vertical="center" wrapText="1"/>
      <protection locked="0"/>
    </xf>
    <xf numFmtId="2" fontId="78" fillId="10" borderId="34" xfId="2" applyNumberFormat="1" applyFont="1" applyFill="1" applyBorder="1" applyAlignment="1" applyProtection="1">
      <alignment horizontal="center" vertical="center"/>
      <protection locked="0"/>
    </xf>
    <xf numFmtId="0" fontId="78" fillId="0" borderId="34" xfId="5" applyFont="1" applyBorder="1" applyAlignment="1" applyProtection="1">
      <alignment vertical="center"/>
      <protection locked="0"/>
    </xf>
    <xf numFmtId="0" fontId="78" fillId="0" borderId="35" xfId="5" applyFont="1" applyBorder="1" applyAlignment="1" applyProtection="1">
      <alignment vertical="center"/>
      <protection locked="0"/>
    </xf>
    <xf numFmtId="0" fontId="75" fillId="0" borderId="55" xfId="0" applyFont="1" applyBorder="1" applyAlignment="1" applyProtection="1">
      <alignment vertical="center"/>
      <protection locked="0"/>
    </xf>
    <xf numFmtId="0" fontId="78" fillId="10" borderId="34" xfId="3" applyFont="1" applyFill="1" applyBorder="1" applyAlignment="1" applyProtection="1">
      <alignment horizontal="center" vertical="center"/>
      <protection locked="0"/>
    </xf>
    <xf numFmtId="0" fontId="78" fillId="10" borderId="1" xfId="3" applyFont="1" applyFill="1" applyBorder="1" applyAlignment="1" applyProtection="1">
      <alignment horizontal="center" vertical="center"/>
      <protection locked="0"/>
    </xf>
    <xf numFmtId="0" fontId="78" fillId="10" borderId="13" xfId="5" applyNumberFormat="1" applyFont="1" applyFill="1" applyBorder="1" applyAlignment="1" applyProtection="1">
      <alignment horizontal="left" vertical="center" wrapText="1"/>
      <protection locked="0"/>
    </xf>
    <xf numFmtId="166" fontId="78" fillId="0" borderId="43" xfId="3" applyNumberFormat="1" applyFont="1" applyFill="1" applyBorder="1" applyAlignment="1" applyProtection="1">
      <alignment horizontal="center" vertical="center" wrapText="1"/>
      <protection locked="0"/>
    </xf>
    <xf numFmtId="0" fontId="78" fillId="10" borderId="43" xfId="3" applyFont="1" applyFill="1" applyBorder="1" applyAlignment="1" applyProtection="1">
      <alignment horizontal="center" vertical="center"/>
      <protection locked="0"/>
    </xf>
    <xf numFmtId="0" fontId="78" fillId="24" borderId="1" xfId="5" applyNumberFormat="1" applyFont="1" applyFill="1" applyBorder="1" applyAlignment="1" applyProtection="1">
      <alignment horizontal="left" vertical="center" wrapText="1"/>
      <protection locked="0"/>
    </xf>
    <xf numFmtId="166" fontId="78" fillId="24" borderId="1" xfId="3" applyNumberFormat="1" applyFont="1" applyFill="1" applyBorder="1" applyAlignment="1" applyProtection="1">
      <alignment horizontal="center" vertical="center" wrapText="1"/>
      <protection locked="0"/>
    </xf>
    <xf numFmtId="2" fontId="78" fillId="24" borderId="1" xfId="2" applyNumberFormat="1" applyFont="1" applyFill="1" applyBorder="1" applyAlignment="1" applyProtection="1">
      <alignment horizontal="center" vertical="center"/>
      <protection locked="0"/>
    </xf>
    <xf numFmtId="0" fontId="78" fillId="24" borderId="1" xfId="5" applyFont="1" applyFill="1" applyBorder="1" applyAlignment="1" applyProtection="1">
      <alignment vertical="center"/>
      <protection locked="0"/>
    </xf>
    <xf numFmtId="0" fontId="78" fillId="0" borderId="9" xfId="5" applyFont="1" applyBorder="1" applyProtection="1">
      <protection locked="0"/>
    </xf>
    <xf numFmtId="166" fontId="78" fillId="0" borderId="14" xfId="3" applyNumberFormat="1" applyFont="1" applyFill="1" applyBorder="1" applyAlignment="1" applyProtection="1">
      <alignment horizontal="center" vertical="center" wrapText="1"/>
      <protection locked="0"/>
    </xf>
    <xf numFmtId="2" fontId="78" fillId="0" borderId="14" xfId="2" applyNumberFormat="1" applyFont="1" applyFill="1" applyBorder="1" applyAlignment="1" applyProtection="1">
      <alignment horizontal="center" vertical="center"/>
      <protection locked="0"/>
    </xf>
    <xf numFmtId="0" fontId="78" fillId="0" borderId="14" xfId="3" applyFont="1" applyFill="1" applyBorder="1" applyAlignment="1" applyProtection="1">
      <alignment horizontal="center" vertical="center"/>
      <protection locked="0"/>
    </xf>
    <xf numFmtId="0" fontId="78" fillId="0" borderId="14" xfId="5" applyFont="1" applyBorder="1" applyAlignment="1" applyProtection="1">
      <alignment vertical="center"/>
      <protection locked="0"/>
    </xf>
    <xf numFmtId="0" fontId="78" fillId="0" borderId="40" xfId="5" applyFont="1" applyBorder="1" applyAlignment="1" applyProtection="1">
      <alignment vertical="center"/>
      <protection locked="0"/>
    </xf>
    <xf numFmtId="0" fontId="78" fillId="0" borderId="21" xfId="5" applyFont="1" applyBorder="1" applyProtection="1">
      <protection locked="0"/>
    </xf>
    <xf numFmtId="167" fontId="78" fillId="10" borderId="1" xfId="2" applyNumberFormat="1" applyFont="1" applyFill="1" applyBorder="1" applyAlignment="1" applyProtection="1">
      <alignment horizontal="center" vertical="center"/>
      <protection locked="0"/>
    </xf>
    <xf numFmtId="0" fontId="78" fillId="0" borderId="55" xfId="5" applyFont="1" applyBorder="1" applyProtection="1">
      <protection locked="0"/>
    </xf>
    <xf numFmtId="166" fontId="78" fillId="10" borderId="34" xfId="3" applyNumberFormat="1" applyFont="1" applyFill="1" applyBorder="1" applyAlignment="1" applyProtection="1">
      <alignment horizontal="center" vertical="center" wrapText="1"/>
      <protection locked="0"/>
    </xf>
    <xf numFmtId="0" fontId="78" fillId="10" borderId="53" xfId="5" applyNumberFormat="1" applyFont="1" applyFill="1" applyBorder="1" applyAlignment="1" applyProtection="1">
      <alignment horizontal="left" vertical="center" wrapText="1"/>
      <protection locked="0"/>
    </xf>
    <xf numFmtId="0" fontId="78" fillId="0" borderId="56" xfId="5" applyFont="1" applyBorder="1" applyProtection="1">
      <protection locked="0"/>
    </xf>
    <xf numFmtId="0" fontId="78" fillId="10" borderId="31" xfId="3" applyFont="1" applyFill="1" applyBorder="1" applyAlignment="1" applyProtection="1">
      <alignment horizontal="center" vertical="center"/>
      <protection locked="0"/>
    </xf>
    <xf numFmtId="0" fontId="78" fillId="10" borderId="52" xfId="5" applyNumberFormat="1" applyFont="1" applyFill="1" applyBorder="1" applyAlignment="1" applyProtection="1">
      <alignment horizontal="left" vertical="center" wrapText="1"/>
      <protection locked="0"/>
    </xf>
    <xf numFmtId="0" fontId="78" fillId="10" borderId="58" xfId="5" applyNumberFormat="1" applyFont="1" applyFill="1" applyBorder="1" applyAlignment="1" applyProtection="1">
      <alignment horizontal="left" vertical="center" wrapText="1"/>
      <protection locked="0"/>
    </xf>
    <xf numFmtId="0" fontId="78" fillId="10" borderId="1" xfId="3" applyFont="1" applyFill="1" applyBorder="1" applyAlignment="1" applyProtection="1">
      <alignment horizontal="center" vertical="center" wrapText="1"/>
      <protection locked="0"/>
    </xf>
    <xf numFmtId="0" fontId="78" fillId="10" borderId="53" xfId="5" applyNumberFormat="1" applyFont="1" applyFill="1" applyBorder="1" applyAlignment="1" applyProtection="1">
      <alignment horizontal="left" vertical="center"/>
      <protection locked="0"/>
    </xf>
    <xf numFmtId="0" fontId="74" fillId="0" borderId="55" xfId="0" applyFont="1" applyBorder="1" applyAlignment="1" applyProtection="1">
      <alignment vertical="center"/>
      <protection locked="0"/>
    </xf>
    <xf numFmtId="0" fontId="78" fillId="0" borderId="54" xfId="5" applyFont="1" applyBorder="1" applyProtection="1">
      <protection locked="0"/>
    </xf>
    <xf numFmtId="0" fontId="78" fillId="10" borderId="43" xfId="3" applyFont="1" applyFill="1" applyBorder="1" applyAlignment="1" applyProtection="1">
      <alignment horizontal="center" vertical="center" wrapText="1"/>
      <protection locked="0"/>
    </xf>
    <xf numFmtId="166" fontId="78" fillId="24" borderId="36" xfId="3" applyNumberFormat="1" applyFont="1" applyFill="1" applyBorder="1" applyAlignment="1" applyProtection="1">
      <alignment horizontal="center" vertical="center" wrapText="1"/>
      <protection locked="0"/>
    </xf>
    <xf numFmtId="0" fontId="78" fillId="24" borderId="36" xfId="3" applyFont="1" applyFill="1" applyBorder="1" applyAlignment="1" applyProtection="1">
      <alignment horizontal="center" vertical="center"/>
      <protection locked="0"/>
    </xf>
    <xf numFmtId="0" fontId="78" fillId="24" borderId="36" xfId="5" applyFont="1" applyFill="1" applyBorder="1" applyAlignment="1" applyProtection="1">
      <alignment vertical="center"/>
      <protection locked="0"/>
    </xf>
    <xf numFmtId="0" fontId="78" fillId="24" borderId="37" xfId="5" applyFont="1" applyFill="1" applyBorder="1" applyAlignment="1" applyProtection="1">
      <alignment vertical="center"/>
      <protection locked="0"/>
    </xf>
    <xf numFmtId="166" fontId="78" fillId="10" borderId="13" xfId="3" applyNumberFormat="1" applyFont="1" applyFill="1" applyBorder="1" applyAlignment="1" applyProtection="1">
      <alignment horizontal="center" vertical="center" wrapText="1"/>
      <protection locked="0"/>
    </xf>
    <xf numFmtId="166" fontId="78" fillId="10" borderId="13" xfId="5" applyNumberFormat="1" applyFont="1" applyFill="1" applyBorder="1" applyAlignment="1" applyProtection="1">
      <alignment horizontal="center" vertical="center"/>
      <protection locked="0"/>
    </xf>
    <xf numFmtId="2" fontId="78" fillId="10" borderId="13" xfId="2" applyNumberFormat="1" applyFont="1" applyFill="1" applyBorder="1" applyAlignment="1" applyProtection="1">
      <alignment horizontal="center" vertical="center"/>
      <protection locked="0"/>
    </xf>
    <xf numFmtId="0" fontId="78" fillId="10" borderId="13" xfId="3" applyFont="1" applyFill="1" applyBorder="1" applyAlignment="1" applyProtection="1">
      <alignment horizontal="center" vertical="center"/>
      <protection locked="0"/>
    </xf>
    <xf numFmtId="0" fontId="78" fillId="0" borderId="13" xfId="5" applyFont="1" applyBorder="1" applyAlignment="1" applyProtection="1">
      <alignment vertical="center"/>
      <protection locked="0"/>
    </xf>
    <xf numFmtId="0" fontId="78" fillId="0" borderId="47" xfId="5" applyFont="1" applyBorder="1" applyAlignment="1" applyProtection="1">
      <alignment vertical="center"/>
      <protection locked="0"/>
    </xf>
    <xf numFmtId="0" fontId="78" fillId="10" borderId="36" xfId="3" applyFont="1" applyFill="1" applyBorder="1" applyAlignment="1" applyProtection="1">
      <alignment horizontal="center" vertical="center"/>
      <protection locked="0"/>
    </xf>
    <xf numFmtId="0" fontId="85" fillId="10" borderId="51" xfId="5" applyNumberFormat="1" applyFont="1" applyFill="1" applyBorder="1" applyAlignment="1" applyProtection="1">
      <alignment horizontal="left" vertical="center" wrapText="1"/>
      <protection locked="0"/>
    </xf>
    <xf numFmtId="0" fontId="78" fillId="10" borderId="6" xfId="5" applyNumberFormat="1" applyFont="1" applyFill="1" applyBorder="1" applyAlignment="1" applyProtection="1">
      <alignment horizontal="left" vertical="center" wrapText="1"/>
      <protection locked="0"/>
    </xf>
    <xf numFmtId="0" fontId="77" fillId="12" borderId="54" xfId="0" applyFont="1" applyFill="1" applyBorder="1" applyAlignment="1" applyProtection="1">
      <alignment vertical="center" wrapText="1"/>
      <protection locked="0"/>
    </xf>
    <xf numFmtId="0" fontId="78" fillId="10" borderId="43" xfId="0" applyFont="1" applyFill="1" applyBorder="1" applyAlignment="1" applyProtection="1">
      <alignment horizontal="center" vertical="center" wrapText="1"/>
      <protection locked="0"/>
    </xf>
    <xf numFmtId="0" fontId="85" fillId="24" borderId="1" xfId="5" applyNumberFormat="1" applyFont="1" applyFill="1" applyBorder="1" applyAlignment="1" applyProtection="1">
      <alignment horizontal="left" vertical="center" wrapText="1"/>
      <protection locked="0"/>
    </xf>
    <xf numFmtId="0" fontId="78" fillId="24" borderId="1" xfId="3" applyFont="1" applyFill="1" applyBorder="1" applyAlignment="1" applyProtection="1">
      <alignment horizontal="center" vertical="center"/>
      <protection locked="0"/>
    </xf>
    <xf numFmtId="0" fontId="78" fillId="10" borderId="1" xfId="5" applyNumberFormat="1" applyFont="1" applyFill="1" applyBorder="1" applyAlignment="1" applyProtection="1">
      <alignment horizontal="left" vertical="center" wrapText="1"/>
      <protection locked="0"/>
    </xf>
    <xf numFmtId="0" fontId="76" fillId="0" borderId="21" xfId="3" applyFont="1" applyFill="1" applyBorder="1" applyAlignment="1">
      <alignment horizontal="left" vertical="center" wrapText="1" indent="1"/>
    </xf>
    <xf numFmtId="0" fontId="79" fillId="17" borderId="23" xfId="0" applyFont="1" applyFill="1" applyBorder="1" applyAlignment="1" applyProtection="1">
      <alignment vertical="center" wrapText="1"/>
      <protection locked="0"/>
    </xf>
    <xf numFmtId="166" fontId="78" fillId="10" borderId="6" xfId="3" applyNumberFormat="1" applyFont="1" applyFill="1" applyBorder="1" applyAlignment="1" applyProtection="1">
      <alignment horizontal="center" vertical="center" wrapText="1"/>
      <protection locked="0"/>
    </xf>
    <xf numFmtId="2" fontId="78" fillId="10" borderId="6" xfId="2" applyNumberFormat="1" applyFont="1" applyFill="1" applyBorder="1" applyAlignment="1" applyProtection="1">
      <alignment horizontal="center" vertical="center"/>
      <protection locked="0"/>
    </xf>
    <xf numFmtId="0" fontId="78" fillId="10" borderId="6" xfId="3" applyFont="1" applyFill="1" applyBorder="1" applyAlignment="1" applyProtection="1">
      <alignment horizontal="center" vertical="center"/>
      <protection locked="0"/>
    </xf>
    <xf numFmtId="0" fontId="78" fillId="0" borderId="6" xfId="5" applyFont="1" applyBorder="1" applyAlignment="1" applyProtection="1">
      <alignment vertical="center"/>
      <protection locked="0"/>
    </xf>
    <xf numFmtId="0" fontId="78" fillId="0" borderId="38" xfId="5" applyFont="1" applyBorder="1" applyAlignment="1" applyProtection="1">
      <alignment vertical="center"/>
      <protection locked="0"/>
    </xf>
    <xf numFmtId="2" fontId="78" fillId="24" borderId="36" xfId="2" applyNumberFormat="1" applyFont="1" applyFill="1" applyBorder="1" applyAlignment="1" applyProtection="1">
      <alignment horizontal="center" vertical="center"/>
      <protection locked="0"/>
    </xf>
    <xf numFmtId="166" fontId="78" fillId="0" borderId="13" xfId="3" applyNumberFormat="1" applyFont="1" applyFill="1" applyBorder="1" applyAlignment="1" applyProtection="1">
      <alignment horizontal="center" vertical="center" wrapText="1"/>
      <protection locked="0"/>
    </xf>
    <xf numFmtId="0" fontId="78" fillId="0" borderId="13" xfId="3" applyFont="1" applyFill="1" applyBorder="1" applyAlignment="1" applyProtection="1">
      <alignment horizontal="center" vertical="center"/>
      <protection locked="0"/>
    </xf>
    <xf numFmtId="0" fontId="85" fillId="10" borderId="13" xfId="5" applyNumberFormat="1" applyFont="1" applyFill="1" applyBorder="1" applyAlignment="1" applyProtection="1">
      <alignment horizontal="left" vertical="center" wrapText="1"/>
      <protection locked="0"/>
    </xf>
    <xf numFmtId="0" fontId="78" fillId="10" borderId="14" xfId="3" applyFont="1" applyFill="1" applyBorder="1" applyAlignment="1" applyProtection="1">
      <alignment horizontal="center" vertical="center"/>
      <protection locked="0"/>
    </xf>
    <xf numFmtId="0" fontId="78" fillId="10" borderId="14" xfId="5" applyNumberFormat="1" applyFont="1" applyFill="1" applyBorder="1" applyAlignment="1" applyProtection="1">
      <alignment horizontal="left" vertical="center" wrapText="1"/>
      <protection locked="0"/>
    </xf>
    <xf numFmtId="0" fontId="85" fillId="10" borderId="6" xfId="5" applyNumberFormat="1" applyFont="1" applyFill="1" applyBorder="1" applyAlignment="1" applyProtection="1">
      <alignment horizontal="left" vertical="center" wrapText="1"/>
      <protection locked="0"/>
    </xf>
    <xf numFmtId="0" fontId="81" fillId="12" borderId="21" xfId="0" applyFont="1" applyFill="1" applyBorder="1" applyAlignment="1" applyProtection="1">
      <alignment vertical="center" wrapText="1"/>
      <protection locked="0"/>
    </xf>
    <xf numFmtId="0" fontId="85" fillId="10" borderId="14" xfId="5" applyNumberFormat="1" applyFont="1" applyFill="1" applyBorder="1" applyAlignment="1" applyProtection="1">
      <alignment horizontal="left" vertical="center" wrapText="1"/>
      <protection locked="0"/>
    </xf>
    <xf numFmtId="0" fontId="82" fillId="12" borderId="55" xfId="0" applyFont="1" applyFill="1" applyBorder="1" applyAlignment="1" applyProtection="1">
      <alignment vertical="center" wrapText="1"/>
      <protection locked="0"/>
    </xf>
    <xf numFmtId="0" fontId="81" fillId="12" borderId="9" xfId="0" applyFont="1" applyFill="1" applyBorder="1" applyAlignment="1" applyProtection="1">
      <alignment vertical="center" wrapText="1"/>
      <protection locked="0"/>
    </xf>
    <xf numFmtId="0" fontId="83" fillId="0" borderId="21" xfId="0" applyFont="1" applyBorder="1" applyAlignment="1" applyProtection="1">
      <alignment vertical="center"/>
      <protection locked="0"/>
    </xf>
    <xf numFmtId="0" fontId="75" fillId="0" borderId="21" xfId="0" applyFont="1" applyBorder="1" applyAlignment="1" applyProtection="1">
      <alignment vertical="center" wrapText="1"/>
      <protection locked="0"/>
    </xf>
    <xf numFmtId="168" fontId="78" fillId="10" borderId="1" xfId="2" applyNumberFormat="1" applyFont="1" applyFill="1" applyBorder="1" applyAlignment="1" applyProtection="1">
      <alignment horizontal="center" vertical="center"/>
      <protection locked="0"/>
    </xf>
    <xf numFmtId="167" fontId="78" fillId="10" borderId="34" xfId="2" applyNumberFormat="1" applyFont="1" applyFill="1" applyBorder="1" applyAlignment="1" applyProtection="1">
      <alignment horizontal="center" vertical="center"/>
      <protection locked="0"/>
    </xf>
    <xf numFmtId="0" fontId="85" fillId="10" borderId="1" xfId="5" applyNumberFormat="1" applyFont="1" applyFill="1" applyBorder="1" applyAlignment="1" applyProtection="1">
      <alignment horizontal="left" vertical="center" wrapText="1"/>
      <protection locked="0"/>
    </xf>
    <xf numFmtId="168" fontId="78" fillId="10" borderId="34" xfId="2" applyNumberFormat="1" applyFont="1" applyFill="1" applyBorder="1" applyAlignment="1" applyProtection="1">
      <alignment horizontal="center" vertical="center"/>
      <protection locked="0"/>
    </xf>
    <xf numFmtId="0" fontId="82" fillId="12" borderId="42" xfId="0" applyFont="1" applyFill="1" applyBorder="1" applyAlignment="1" applyProtection="1">
      <alignment vertical="center" wrapText="1"/>
      <protection locked="0"/>
    </xf>
    <xf numFmtId="168" fontId="78" fillId="10" borderId="36" xfId="2" applyNumberFormat="1" applyFont="1" applyFill="1" applyBorder="1" applyAlignment="1" applyProtection="1">
      <alignment horizontal="center" vertical="center"/>
      <protection locked="0"/>
    </xf>
    <xf numFmtId="0" fontId="82" fillId="12" borderId="21" xfId="0" applyFont="1" applyFill="1" applyBorder="1" applyAlignment="1" applyProtection="1">
      <alignment vertical="center" wrapText="1"/>
      <protection locked="0"/>
    </xf>
    <xf numFmtId="0" fontId="76" fillId="0" borderId="21" xfId="3" applyFont="1" applyFill="1" applyBorder="1" applyAlignment="1" applyProtection="1">
      <alignment horizontal="left" vertical="center" wrapText="1" indent="1"/>
      <protection locked="0"/>
    </xf>
    <xf numFmtId="0" fontId="78" fillId="24" borderId="48" xfId="5" applyNumberFormat="1" applyFont="1" applyFill="1" applyBorder="1" applyAlignment="1" applyProtection="1">
      <alignment horizontal="left" vertical="center" wrapText="1"/>
      <protection locked="0"/>
    </xf>
    <xf numFmtId="0" fontId="73" fillId="24" borderId="54" xfId="5" applyFont="1" applyFill="1" applyBorder="1" applyAlignment="1" applyProtection="1">
      <alignment horizontal="center" vertical="center" wrapText="1"/>
      <protection locked="0"/>
    </xf>
    <xf numFmtId="166" fontId="78" fillId="24" borderId="43" xfId="5" applyNumberFormat="1" applyFont="1" applyFill="1" applyBorder="1" applyAlignment="1" applyProtection="1">
      <alignment horizontal="center" vertical="center"/>
      <protection locked="0"/>
    </xf>
    <xf numFmtId="2" fontId="78" fillId="24" borderId="43" xfId="5" applyNumberFormat="1" applyFont="1" applyFill="1" applyBorder="1" applyAlignment="1" applyProtection="1">
      <alignment horizontal="center" vertical="center"/>
      <protection locked="0"/>
    </xf>
    <xf numFmtId="0" fontId="78" fillId="24" borderId="43" xfId="3" applyFont="1" applyFill="1" applyBorder="1" applyAlignment="1" applyProtection="1">
      <alignment horizontal="center" vertical="center"/>
      <protection locked="0"/>
    </xf>
    <xf numFmtId="0" fontId="78" fillId="24" borderId="43" xfId="5" applyFont="1" applyFill="1" applyBorder="1" applyAlignment="1" applyProtection="1">
      <alignment vertical="center"/>
      <protection locked="0"/>
    </xf>
    <xf numFmtId="0" fontId="78" fillId="24" borderId="44" xfId="5" applyFont="1" applyFill="1" applyBorder="1" applyAlignment="1" applyProtection="1">
      <alignment vertical="center"/>
      <protection locked="0"/>
    </xf>
    <xf numFmtId="0" fontId="83" fillId="0" borderId="55" xfId="0" applyFont="1" applyBorder="1" applyAlignment="1" applyProtection="1">
      <alignment vertical="center"/>
      <protection locked="0"/>
    </xf>
    <xf numFmtId="0" fontId="75" fillId="0" borderId="56" xfId="0" applyFont="1" applyBorder="1" applyAlignment="1" applyProtection="1">
      <alignment vertical="center"/>
      <protection locked="0"/>
    </xf>
    <xf numFmtId="168" fontId="78" fillId="10" borderId="31" xfId="2" applyNumberFormat="1" applyFont="1" applyFill="1" applyBorder="1" applyAlignment="1" applyProtection="1">
      <alignment horizontal="center" vertical="center"/>
      <protection locked="0"/>
    </xf>
    <xf numFmtId="0" fontId="78" fillId="10" borderId="1" xfId="2" applyFont="1" applyFill="1" applyBorder="1" applyAlignment="1" applyProtection="1">
      <alignment horizontal="center" vertical="center"/>
      <protection locked="0"/>
    </xf>
    <xf numFmtId="0" fontId="78" fillId="10" borderId="31" xfId="2" applyFont="1" applyFill="1" applyBorder="1" applyAlignment="1" applyProtection="1">
      <alignment horizontal="center" vertical="center"/>
      <protection locked="0"/>
    </xf>
    <xf numFmtId="0" fontId="78" fillId="10" borderId="34" xfId="2" applyFont="1" applyFill="1" applyBorder="1" applyAlignment="1" applyProtection="1">
      <alignment horizontal="center" vertical="center"/>
      <protection locked="0"/>
    </xf>
    <xf numFmtId="2" fontId="78" fillId="0" borderId="1" xfId="5" applyNumberFormat="1" applyFont="1" applyBorder="1" applyAlignment="1" applyProtection="1">
      <alignment horizontal="center" vertical="center"/>
      <protection locked="0"/>
    </xf>
    <xf numFmtId="0" fontId="78" fillId="10" borderId="1" xfId="5" applyFont="1" applyFill="1" applyBorder="1" applyAlignment="1" applyProtection="1">
      <alignment horizontal="center" vertical="center"/>
      <protection locked="0"/>
    </xf>
    <xf numFmtId="0" fontId="81" fillId="12" borderId="31" xfId="0" applyFont="1" applyFill="1" applyBorder="1" applyAlignment="1" applyProtection="1">
      <alignment vertical="center" wrapText="1"/>
      <protection locked="0"/>
    </xf>
    <xf numFmtId="1" fontId="81" fillId="12" borderId="31" xfId="0" applyNumberFormat="1" applyFont="1" applyFill="1" applyBorder="1" applyAlignment="1" applyProtection="1">
      <alignment horizontal="center" vertical="center" wrapText="1"/>
      <protection locked="0"/>
    </xf>
    <xf numFmtId="166" fontId="81" fillId="0" borderId="31" xfId="3" applyNumberFormat="1" applyFont="1" applyFill="1" applyBorder="1" applyAlignment="1" applyProtection="1">
      <alignment horizontal="center" vertical="center" wrapText="1"/>
      <protection locked="0"/>
    </xf>
    <xf numFmtId="166" fontId="81" fillId="10" borderId="31" xfId="5" applyNumberFormat="1" applyFont="1" applyFill="1" applyBorder="1" applyAlignment="1" applyProtection="1">
      <alignment horizontal="center" vertical="center"/>
      <protection locked="0"/>
    </xf>
    <xf numFmtId="2" fontId="81" fillId="10" borderId="31" xfId="2" applyNumberFormat="1" applyFont="1" applyFill="1" applyBorder="1" applyAlignment="1" applyProtection="1">
      <alignment horizontal="center" vertical="center"/>
      <protection locked="0"/>
    </xf>
    <xf numFmtId="0" fontId="81" fillId="10" borderId="31" xfId="3" applyFont="1" applyFill="1" applyBorder="1" applyAlignment="1" applyProtection="1">
      <alignment horizontal="center" vertical="center" wrapText="1"/>
      <protection locked="0"/>
    </xf>
    <xf numFmtId="0" fontId="81" fillId="0" borderId="31" xfId="5" applyFont="1" applyBorder="1" applyAlignment="1" applyProtection="1">
      <alignment vertical="center"/>
      <protection locked="0"/>
    </xf>
    <xf numFmtId="164" fontId="81" fillId="0" borderId="31" xfId="0" applyNumberFormat="1" applyFont="1" applyFill="1" applyBorder="1" applyAlignment="1">
      <alignment vertical="center"/>
    </xf>
    <xf numFmtId="0" fontId="81" fillId="10" borderId="32" xfId="0" applyFont="1" applyFill="1" applyBorder="1" applyAlignment="1">
      <alignment vertical="center" wrapText="1"/>
    </xf>
    <xf numFmtId="0" fontId="81" fillId="0" borderId="34" xfId="0" applyFont="1" applyBorder="1" applyAlignment="1" applyProtection="1">
      <alignment vertical="center"/>
      <protection locked="0"/>
    </xf>
    <xf numFmtId="1" fontId="81" fillId="0" borderId="34" xfId="0" applyNumberFormat="1" applyFont="1" applyBorder="1" applyAlignment="1" applyProtection="1">
      <alignment horizontal="center" vertical="center"/>
      <protection locked="0"/>
    </xf>
    <xf numFmtId="166" fontId="81" fillId="0" borderId="34" xfId="3" applyNumberFormat="1" applyFont="1" applyFill="1" applyBorder="1" applyAlignment="1" applyProtection="1">
      <alignment horizontal="center" vertical="center" wrapText="1"/>
      <protection locked="0"/>
    </xf>
    <xf numFmtId="166" fontId="81" fillId="10" borderId="34" xfId="5" applyNumberFormat="1" applyFont="1" applyFill="1" applyBorder="1" applyAlignment="1" applyProtection="1">
      <alignment horizontal="center" vertical="center"/>
      <protection locked="0"/>
    </xf>
    <xf numFmtId="2" fontId="81" fillId="10" borderId="34" xfId="2" applyNumberFormat="1" applyFont="1" applyFill="1" applyBorder="1" applyAlignment="1" applyProtection="1">
      <alignment horizontal="center" vertical="center"/>
      <protection locked="0"/>
    </xf>
    <xf numFmtId="0" fontId="81" fillId="10" borderId="34" xfId="3" applyFont="1" applyFill="1" applyBorder="1" applyAlignment="1" applyProtection="1">
      <alignment horizontal="center" vertical="center"/>
      <protection locked="0"/>
    </xf>
    <xf numFmtId="0" fontId="81" fillId="0" borderId="34" xfId="5" applyFont="1" applyBorder="1" applyAlignment="1" applyProtection="1">
      <alignment vertical="center"/>
      <protection locked="0"/>
    </xf>
    <xf numFmtId="164" fontId="81" fillId="0" borderId="34" xfId="0" applyNumberFormat="1" applyFont="1" applyFill="1" applyBorder="1" applyAlignment="1">
      <alignment vertical="center"/>
    </xf>
    <xf numFmtId="0" fontId="81" fillId="10" borderId="35" xfId="0" applyFont="1" applyFill="1" applyBorder="1" applyAlignment="1">
      <alignment vertical="center" wrapText="1"/>
    </xf>
    <xf numFmtId="164" fontId="81" fillId="0" borderId="31" xfId="0" applyNumberFormat="1" applyFont="1" applyFill="1" applyBorder="1" applyAlignment="1">
      <alignment vertical="center" wrapText="1"/>
    </xf>
    <xf numFmtId="0" fontId="81" fillId="0" borderId="1" xfId="0" applyFont="1" applyBorder="1" applyAlignment="1" applyProtection="1">
      <alignment vertical="center"/>
      <protection locked="0"/>
    </xf>
    <xf numFmtId="1" fontId="81" fillId="0" borderId="1" xfId="0" applyNumberFormat="1" applyFont="1" applyBorder="1" applyAlignment="1" applyProtection="1">
      <alignment horizontal="center" vertical="center"/>
      <protection locked="0"/>
    </xf>
    <xf numFmtId="166" fontId="81" fillId="0" borderId="1" xfId="3" applyNumberFormat="1" applyFont="1" applyFill="1" applyBorder="1" applyAlignment="1" applyProtection="1">
      <alignment horizontal="center" vertical="center" wrapText="1"/>
      <protection locked="0"/>
    </xf>
    <xf numFmtId="166" fontId="81" fillId="10" borderId="1" xfId="5" applyNumberFormat="1" applyFont="1" applyFill="1" applyBorder="1" applyAlignment="1" applyProtection="1">
      <alignment horizontal="center" vertical="center"/>
      <protection locked="0"/>
    </xf>
    <xf numFmtId="2" fontId="81" fillId="10" borderId="1" xfId="2" applyNumberFormat="1" applyFont="1" applyFill="1" applyBorder="1" applyAlignment="1" applyProtection="1">
      <alignment horizontal="center" vertical="center"/>
      <protection locked="0"/>
    </xf>
    <xf numFmtId="0" fontId="81" fillId="10" borderId="1" xfId="3" applyFont="1" applyFill="1" applyBorder="1" applyAlignment="1" applyProtection="1">
      <alignment horizontal="center" vertical="center"/>
      <protection locked="0"/>
    </xf>
    <xf numFmtId="0" fontId="81" fillId="0" borderId="1" xfId="5" applyFont="1" applyBorder="1" applyAlignment="1" applyProtection="1">
      <alignment vertical="center"/>
      <protection locked="0"/>
    </xf>
    <xf numFmtId="164" fontId="81" fillId="0" borderId="1" xfId="0" applyNumberFormat="1" applyFont="1" applyFill="1" applyBorder="1" applyAlignment="1">
      <alignment vertical="center" wrapText="1"/>
    </xf>
    <xf numFmtId="0" fontId="81" fillId="10" borderId="33" xfId="0" applyFont="1" applyFill="1" applyBorder="1" applyAlignment="1">
      <alignment vertical="center" wrapText="1"/>
    </xf>
    <xf numFmtId="0" fontId="81" fillId="10" borderId="31" xfId="3" applyFont="1" applyFill="1" applyBorder="1" applyAlignment="1" applyProtection="1">
      <alignment horizontal="center" vertical="center"/>
      <protection locked="0"/>
    </xf>
    <xf numFmtId="164" fontId="81" fillId="0" borderId="31" xfId="0" applyNumberFormat="1" applyFont="1" applyFill="1" applyBorder="1" applyAlignment="1">
      <alignment horizontal="center" vertical="center" wrapText="1"/>
    </xf>
    <xf numFmtId="0" fontId="81" fillId="0" borderId="32" xfId="5" applyFont="1" applyBorder="1" applyAlignment="1" applyProtection="1">
      <alignment vertical="center" wrapText="1"/>
      <protection locked="0"/>
    </xf>
    <xf numFmtId="0" fontId="81" fillId="12" borderId="14" xfId="0" applyFont="1" applyFill="1" applyBorder="1" applyAlignment="1" applyProtection="1">
      <alignment vertical="center" wrapText="1"/>
      <protection locked="0"/>
    </xf>
    <xf numFmtId="1" fontId="81" fillId="12" borderId="14" xfId="0" applyNumberFormat="1" applyFont="1" applyFill="1" applyBorder="1" applyAlignment="1" applyProtection="1">
      <alignment horizontal="center" vertical="center" wrapText="1"/>
      <protection locked="0"/>
    </xf>
    <xf numFmtId="166" fontId="81" fillId="10" borderId="14" xfId="3" applyNumberFormat="1" applyFont="1" applyFill="1" applyBorder="1" applyAlignment="1" applyProtection="1">
      <alignment horizontal="center" vertical="center" wrapText="1"/>
      <protection locked="0"/>
    </xf>
    <xf numFmtId="166" fontId="81" fillId="10" borderId="14" xfId="5" applyNumberFormat="1" applyFont="1" applyFill="1" applyBorder="1" applyAlignment="1" applyProtection="1">
      <alignment horizontal="center" vertical="center"/>
      <protection locked="0"/>
    </xf>
    <xf numFmtId="2" fontId="81" fillId="10" borderId="14" xfId="2" applyNumberFormat="1" applyFont="1" applyFill="1" applyBorder="1" applyAlignment="1" applyProtection="1">
      <alignment horizontal="center" vertical="center"/>
      <protection locked="0"/>
    </xf>
    <xf numFmtId="0" fontId="81" fillId="10" borderId="14" xfId="3" applyFont="1" applyFill="1" applyBorder="1" applyAlignment="1" applyProtection="1">
      <alignment horizontal="center" vertical="center"/>
      <protection locked="0"/>
    </xf>
    <xf numFmtId="0" fontId="81" fillId="0" borderId="14" xfId="5" applyFont="1" applyBorder="1" applyAlignment="1" applyProtection="1">
      <alignment vertical="center"/>
      <protection locked="0"/>
    </xf>
    <xf numFmtId="164" fontId="81" fillId="0" borderId="14" xfId="0" applyNumberFormat="1" applyFont="1" applyFill="1" applyBorder="1" applyAlignment="1">
      <alignment horizontal="center" vertical="center" wrapText="1"/>
    </xf>
    <xf numFmtId="0" fontId="81" fillId="0" borderId="40" xfId="5" applyFont="1" applyBorder="1" applyAlignment="1" applyProtection="1">
      <alignment vertical="center" wrapText="1"/>
      <protection locked="0"/>
    </xf>
    <xf numFmtId="166" fontId="81" fillId="10" borderId="1" xfId="3" applyNumberFormat="1" applyFont="1" applyFill="1" applyBorder="1" applyAlignment="1" applyProtection="1">
      <alignment horizontal="center" vertical="center" wrapText="1"/>
      <protection locked="0"/>
    </xf>
    <xf numFmtId="164" fontId="81" fillId="0" borderId="1" xfId="0" applyNumberFormat="1" applyFont="1" applyFill="1" applyBorder="1" applyAlignment="1">
      <alignment horizontal="center" vertical="center"/>
    </xf>
    <xf numFmtId="0" fontId="36" fillId="0" borderId="1" xfId="5" applyFont="1" applyBorder="1" applyAlignment="1" applyProtection="1">
      <alignment vertical="center" wrapText="1"/>
      <protection locked="0"/>
    </xf>
    <xf numFmtId="0" fontId="82" fillId="9" borderId="46" xfId="5" applyFont="1" applyFill="1" applyBorder="1" applyAlignment="1" applyProtection="1">
      <alignment horizontal="center" vertical="center" wrapText="1"/>
      <protection locked="0"/>
    </xf>
    <xf numFmtId="166" fontId="78" fillId="10" borderId="1" xfId="5" applyNumberFormat="1" applyFont="1" applyFill="1" applyBorder="1" applyAlignment="1" applyProtection="1">
      <alignment horizontal="left" vertical="center"/>
      <protection locked="0"/>
    </xf>
    <xf numFmtId="0" fontId="78" fillId="0" borderId="1" xfId="5" applyFont="1" applyBorder="1" applyAlignment="1" applyProtection="1">
      <alignment horizontal="left"/>
    </xf>
    <xf numFmtId="0" fontId="78" fillId="10" borderId="1" xfId="0" applyFont="1" applyFill="1" applyBorder="1" applyAlignment="1" applyProtection="1">
      <alignment horizontal="center"/>
    </xf>
    <xf numFmtId="0" fontId="78" fillId="0" borderId="1" xfId="5" applyFont="1" applyBorder="1" applyAlignment="1" applyProtection="1">
      <alignment horizontal="center" vertical="center" wrapText="1"/>
      <protection locked="0"/>
    </xf>
    <xf numFmtId="0" fontId="78" fillId="0" borderId="1" xfId="3" applyFont="1" applyFill="1" applyBorder="1" applyAlignment="1">
      <alignment horizontal="left" vertical="center" wrapText="1" indent="1"/>
    </xf>
    <xf numFmtId="0" fontId="84" fillId="22" borderId="14" xfId="5" applyFont="1" applyFill="1" applyBorder="1" applyAlignment="1" applyProtection="1">
      <alignment horizontal="center" vertical="center"/>
      <protection locked="0"/>
    </xf>
    <xf numFmtId="0" fontId="55" fillId="10" borderId="1" xfId="5" applyFont="1" applyFill="1" applyBorder="1" applyAlignment="1" applyProtection="1">
      <alignment horizontal="center" vertical="center" wrapText="1"/>
      <protection locked="0"/>
    </xf>
    <xf numFmtId="164" fontId="3" fillId="3" borderId="1" xfId="0" applyNumberFormat="1" applyFont="1" applyFill="1" applyBorder="1" applyAlignment="1">
      <alignment horizontal="center" vertical="center"/>
    </xf>
    <xf numFmtId="164" fontId="15" fillId="0" borderId="11" xfId="0" applyNumberFormat="1" applyFont="1" applyFill="1" applyBorder="1" applyAlignment="1">
      <alignment horizontal="left" vertical="center" indent="1"/>
    </xf>
    <xf numFmtId="164" fontId="15" fillId="0" borderId="21" xfId="0" applyNumberFormat="1" applyFont="1" applyFill="1" applyBorder="1" applyAlignment="1">
      <alignment horizontal="left" vertical="center" indent="1"/>
    </xf>
    <xf numFmtId="164" fontId="15" fillId="0" borderId="12" xfId="0" applyNumberFormat="1" applyFont="1" applyFill="1" applyBorder="1" applyAlignment="1">
      <alignment horizontal="left" vertical="center" indent="1"/>
    </xf>
    <xf numFmtId="164" fontId="15" fillId="8" borderId="11" xfId="0" applyNumberFormat="1" applyFont="1" applyFill="1" applyBorder="1" applyAlignment="1">
      <alignment horizontal="left" vertical="center" indent="1"/>
    </xf>
    <xf numFmtId="164" fontId="15" fillId="8" borderId="21" xfId="0" applyNumberFormat="1" applyFont="1" applyFill="1" applyBorder="1" applyAlignment="1">
      <alignment horizontal="left" vertical="center" indent="1"/>
    </xf>
    <xf numFmtId="164" fontId="15" fillId="8" borderId="12" xfId="0" applyNumberFormat="1" applyFont="1" applyFill="1" applyBorder="1" applyAlignment="1">
      <alignment horizontal="left" vertical="center" indent="1"/>
    </xf>
    <xf numFmtId="164" fontId="15" fillId="0" borderId="22" xfId="0" applyNumberFormat="1" applyFont="1" applyFill="1" applyBorder="1" applyAlignment="1">
      <alignment horizontal="left" vertical="center" indent="1"/>
    </xf>
    <xf numFmtId="164" fontId="15" fillId="0" borderId="23" xfId="0" applyNumberFormat="1" applyFont="1" applyFill="1" applyBorder="1" applyAlignment="1">
      <alignment horizontal="left" vertical="center" indent="1"/>
    </xf>
    <xf numFmtId="164" fontId="15" fillId="0" borderId="24" xfId="0" applyNumberFormat="1" applyFont="1" applyFill="1" applyBorder="1" applyAlignment="1">
      <alignment horizontal="left" vertical="center" indent="1"/>
    </xf>
    <xf numFmtId="164" fontId="28" fillId="7" borderId="11" xfId="3" applyNumberFormat="1" applyFont="1" applyFill="1" applyBorder="1" applyAlignment="1">
      <alignment horizontal="center" vertical="center" wrapText="1"/>
    </xf>
    <xf numFmtId="164" fontId="28" fillId="7" borderId="21" xfId="3" applyNumberFormat="1" applyFont="1" applyFill="1" applyBorder="1" applyAlignment="1">
      <alignment horizontal="center" vertical="center" wrapText="1"/>
    </xf>
    <xf numFmtId="164" fontId="28" fillId="7" borderId="12" xfId="3" applyNumberFormat="1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6" borderId="21" xfId="3" applyFont="1" applyFill="1" applyBorder="1" applyAlignment="1">
      <alignment horizontal="center" vertical="center"/>
    </xf>
    <xf numFmtId="0" fontId="3" fillId="6" borderId="12" xfId="3" applyFont="1" applyFill="1" applyBorder="1" applyAlignment="1">
      <alignment horizontal="center" vertical="center"/>
    </xf>
    <xf numFmtId="49" fontId="4" fillId="0" borderId="22" xfId="3" applyNumberFormat="1" applyFont="1" applyFill="1" applyBorder="1" applyAlignment="1">
      <alignment horizontal="center" vertical="center" wrapText="1"/>
    </xf>
    <xf numFmtId="49" fontId="4" fillId="0" borderId="10" xfId="3" applyNumberFormat="1" applyFont="1" applyFill="1" applyBorder="1" applyAlignment="1">
      <alignment horizontal="center" vertical="center" wrapText="1"/>
    </xf>
    <xf numFmtId="49" fontId="4" fillId="0" borderId="8" xfId="3" applyNumberFormat="1" applyFont="1" applyFill="1" applyBorder="1" applyAlignment="1">
      <alignment horizontal="center" vertical="center" wrapText="1"/>
    </xf>
    <xf numFmtId="0" fontId="3" fillId="5" borderId="1" xfId="3" applyFont="1" applyFill="1" applyBorder="1" applyAlignment="1">
      <alignment horizontal="center" vertical="center"/>
    </xf>
    <xf numFmtId="164" fontId="3" fillId="0" borderId="6" xfId="3" applyNumberFormat="1" applyFont="1" applyFill="1" applyBorder="1" applyAlignment="1">
      <alignment horizontal="center" vertical="center" wrapText="1"/>
    </xf>
    <xf numFmtId="164" fontId="4" fillId="0" borderId="14" xfId="3" applyNumberFormat="1" applyFont="1" applyFill="1" applyBorder="1" applyAlignment="1">
      <alignment horizontal="center" vertical="center"/>
    </xf>
    <xf numFmtId="164" fontId="3" fillId="0" borderId="13" xfId="3" applyNumberFormat="1" applyFont="1" applyFill="1" applyBorder="1" applyAlignment="1">
      <alignment horizontal="center" vertical="center" wrapText="1"/>
    </xf>
    <xf numFmtId="164" fontId="3" fillId="0" borderId="14" xfId="3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13" xfId="3" applyNumberFormat="1" applyFont="1" applyFill="1" applyBorder="1" applyAlignment="1">
      <alignment horizontal="center" vertical="center"/>
    </xf>
    <xf numFmtId="164" fontId="3" fillId="0" borderId="14" xfId="3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15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164" fontId="3" fillId="3" borderId="17" xfId="0" applyNumberFormat="1" applyFont="1" applyFill="1" applyBorder="1" applyAlignment="1">
      <alignment horizontal="center" vertical="center"/>
    </xf>
    <xf numFmtId="0" fontId="3" fillId="5" borderId="6" xfId="3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left" vertical="center" indent="1"/>
    </xf>
    <xf numFmtId="0" fontId="4" fillId="0" borderId="6" xfId="0" applyFont="1" applyFill="1" applyBorder="1" applyAlignment="1">
      <alignment horizontal="center" textRotation="90"/>
    </xf>
    <xf numFmtId="0" fontId="4" fillId="0" borderId="13" xfId="0" applyFont="1" applyFill="1" applyBorder="1" applyAlignment="1">
      <alignment horizontal="center" textRotation="90"/>
    </xf>
    <xf numFmtId="0" fontId="4" fillId="0" borderId="14" xfId="0" applyFont="1" applyFill="1" applyBorder="1" applyAlignment="1">
      <alignment horizontal="center" textRotation="90"/>
    </xf>
    <xf numFmtId="0" fontId="44" fillId="19" borderId="11" xfId="3" applyFont="1" applyFill="1" applyBorder="1" applyAlignment="1">
      <alignment horizontal="center" vertical="center"/>
    </xf>
    <xf numFmtId="0" fontId="44" fillId="19" borderId="21" xfId="3" applyFont="1" applyFill="1" applyBorder="1" applyAlignment="1">
      <alignment horizontal="center" vertical="center"/>
    </xf>
    <xf numFmtId="0" fontId="44" fillId="19" borderId="12" xfId="3" applyFont="1" applyFill="1" applyBorder="1" applyAlignment="1">
      <alignment horizontal="center" vertical="center"/>
    </xf>
    <xf numFmtId="0" fontId="3" fillId="6" borderId="11" xfId="3" applyFont="1" applyFill="1" applyBorder="1" applyAlignment="1">
      <alignment horizontal="center" vertical="center"/>
    </xf>
    <xf numFmtId="0" fontId="44" fillId="6" borderId="11" xfId="3" applyFont="1" applyFill="1" applyBorder="1" applyAlignment="1">
      <alignment horizontal="center" vertical="center"/>
    </xf>
    <xf numFmtId="0" fontId="44" fillId="6" borderId="21" xfId="3" applyFont="1" applyFill="1" applyBorder="1" applyAlignment="1">
      <alignment horizontal="center" vertical="center"/>
    </xf>
    <xf numFmtId="0" fontId="44" fillId="6" borderId="12" xfId="3" applyFont="1" applyFill="1" applyBorder="1" applyAlignment="1">
      <alignment horizontal="center" vertical="center"/>
    </xf>
    <xf numFmtId="0" fontId="44" fillId="16" borderId="11" xfId="3" applyFont="1" applyFill="1" applyBorder="1" applyAlignment="1">
      <alignment horizontal="center" vertical="center"/>
    </xf>
    <xf numFmtId="0" fontId="44" fillId="16" borderId="21" xfId="3" applyFont="1" applyFill="1" applyBorder="1" applyAlignment="1">
      <alignment horizontal="center" vertical="center"/>
    </xf>
    <xf numFmtId="0" fontId="44" fillId="16" borderId="12" xfId="3" applyFont="1" applyFill="1" applyBorder="1" applyAlignment="1">
      <alignment horizontal="center" vertical="center"/>
    </xf>
    <xf numFmtId="164" fontId="44" fillId="13" borderId="11" xfId="3" applyNumberFormat="1" applyFont="1" applyFill="1" applyBorder="1" applyAlignment="1">
      <alignment horizontal="center" vertical="center" wrapText="1"/>
    </xf>
    <xf numFmtId="164" fontId="44" fillId="13" borderId="21" xfId="3" applyNumberFormat="1" applyFont="1" applyFill="1" applyBorder="1" applyAlignment="1">
      <alignment horizontal="center" vertical="center" wrapText="1"/>
    </xf>
    <xf numFmtId="164" fontId="44" fillId="13" borderId="12" xfId="3" applyNumberFormat="1" applyFont="1" applyFill="1" applyBorder="1" applyAlignment="1">
      <alignment horizontal="center" vertical="center" wrapText="1"/>
    </xf>
    <xf numFmtId="0" fontId="44" fillId="15" borderId="11" xfId="3" applyFont="1" applyFill="1" applyBorder="1" applyAlignment="1">
      <alignment horizontal="center" vertical="center"/>
    </xf>
    <xf numFmtId="0" fontId="44" fillId="15" borderId="21" xfId="3" applyFont="1" applyFill="1" applyBorder="1" applyAlignment="1">
      <alignment horizontal="center" vertical="center"/>
    </xf>
    <xf numFmtId="0" fontId="44" fillId="15" borderId="12" xfId="3" applyFont="1" applyFill="1" applyBorder="1" applyAlignment="1">
      <alignment horizontal="center" vertical="center"/>
    </xf>
    <xf numFmtId="164" fontId="28" fillId="14" borderId="11" xfId="3" applyNumberFormat="1" applyFont="1" applyFill="1" applyBorder="1" applyAlignment="1">
      <alignment horizontal="center" vertical="center" wrapText="1"/>
    </xf>
    <xf numFmtId="164" fontId="28" fillId="14" borderId="21" xfId="3" applyNumberFormat="1" applyFont="1" applyFill="1" applyBorder="1" applyAlignment="1">
      <alignment horizontal="center" vertical="center" wrapText="1"/>
    </xf>
    <xf numFmtId="164" fontId="28" fillId="14" borderId="12" xfId="3" applyNumberFormat="1" applyFont="1" applyFill="1" applyBorder="1" applyAlignment="1">
      <alignment horizontal="center" vertical="center" wrapText="1"/>
    </xf>
    <xf numFmtId="0" fontId="3" fillId="6" borderId="6" xfId="3" applyFont="1" applyFill="1" applyBorder="1" applyAlignment="1">
      <alignment horizontal="center" vertical="center"/>
    </xf>
    <xf numFmtId="164" fontId="2" fillId="0" borderId="21" xfId="0" applyNumberFormat="1" applyFont="1" applyFill="1" applyBorder="1" applyAlignment="1">
      <alignment horizontal="left" vertical="center" indent="1"/>
    </xf>
    <xf numFmtId="164" fontId="2" fillId="0" borderId="12" xfId="0" applyNumberFormat="1" applyFont="1" applyFill="1" applyBorder="1" applyAlignment="1">
      <alignment horizontal="left" vertical="center" indent="1"/>
    </xf>
    <xf numFmtId="164" fontId="2" fillId="0" borderId="22" xfId="0" applyNumberFormat="1" applyFont="1" applyFill="1" applyBorder="1" applyAlignment="1">
      <alignment horizontal="left" vertical="center" indent="1"/>
    </xf>
    <xf numFmtId="164" fontId="2" fillId="0" borderId="23" xfId="0" applyNumberFormat="1" applyFont="1" applyFill="1" applyBorder="1" applyAlignment="1">
      <alignment horizontal="left" vertical="center" indent="1"/>
    </xf>
    <xf numFmtId="164" fontId="2" fillId="0" borderId="24" xfId="0" applyNumberFormat="1" applyFont="1" applyFill="1" applyBorder="1" applyAlignment="1">
      <alignment horizontal="left" vertical="center" indent="1"/>
    </xf>
    <xf numFmtId="14" fontId="4" fillId="0" borderId="6" xfId="0" applyNumberFormat="1" applyFont="1" applyBorder="1" applyAlignment="1">
      <alignment horizontal="center" vertical="center" wrapText="1"/>
    </xf>
    <xf numFmtId="0" fontId="3" fillId="6" borderId="23" xfId="3" applyFont="1" applyFill="1" applyBorder="1" applyAlignment="1">
      <alignment horizontal="center" vertical="center"/>
    </xf>
    <xf numFmtId="0" fontId="3" fillId="6" borderId="0" xfId="3" applyFont="1" applyFill="1" applyBorder="1" applyAlignment="1">
      <alignment horizontal="center" vertical="center"/>
    </xf>
    <xf numFmtId="0" fontId="3" fillId="6" borderId="39" xfId="3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6" borderId="9" xfId="3" applyFont="1" applyFill="1" applyBorder="1" applyAlignment="1">
      <alignment horizontal="center" vertical="center"/>
    </xf>
    <xf numFmtId="0" fontId="3" fillId="6" borderId="17" xfId="3" applyFont="1" applyFill="1" applyBorder="1" applyAlignment="1">
      <alignment horizontal="center" vertical="center"/>
    </xf>
  </cellXfs>
  <cellStyles count="7">
    <cellStyle name="Calcul 2" xfId="6"/>
    <cellStyle name="Normal" xfId="0" builtinId="0"/>
    <cellStyle name="Normal 2" xfId="5"/>
    <cellStyle name="Normal_Essai suivi des consignations" xfId="1"/>
    <cellStyle name="Normal_PTC" xfId="2"/>
    <cellStyle name="Normal_PTC (J)" xfId="3"/>
    <cellStyle name="Normal_PTC-Chooz 225-63KV  ind C" xfId="4"/>
  </cellStyles>
  <dxfs count="4">
    <dxf>
      <font>
        <b/>
        <i val="0"/>
        <condense val="0"/>
        <extend val="0"/>
        <color indexed="12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4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0000FF"/>
      <color rgb="FFCCECFF"/>
      <color rgb="FFFFFFCC"/>
      <color rgb="FFFFFFFF"/>
      <color rgb="FF663300"/>
      <color rgb="FFFF9900"/>
      <color rgb="FFCC00FF"/>
      <color rgb="FFFF9933"/>
      <color rgb="FFCC6600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fr-FR" sz="1600" b="1"/>
              <a:t>AVRIL</a:t>
            </a:r>
          </a:p>
        </c:rich>
      </c:tx>
      <c:layout>
        <c:manualLayout>
          <c:xMode val="edge"/>
          <c:yMode val="edge"/>
          <c:x val="2.0227540907282543E-2"/>
          <c:y val="1.76017601760176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4601894800114436"/>
          <c:y val="2.942976572372898E-2"/>
          <c:w val="0.61357449904968775"/>
          <c:h val="0.8809459783584493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PGO!$E$1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PGO!$C$3:$C$213</c:f>
              <c:strCache>
                <c:ptCount val="211"/>
                <c:pt idx="0">
                  <c:v>Ouverture de chantier EETD</c:v>
                </c:pt>
                <c:pt idx="1">
                  <c:v>Installation de la base de vie et pose de balisage EETD</c:v>
                </c:pt>
                <c:pt idx="2">
                  <c:v>Prise de cote des tendues HT pour vérification coupe Lignes et BO EETD</c:v>
                </c:pt>
                <c:pt idx="3">
                  <c:v>Repérage des cheminements et installations EETD</c:v>
                </c:pt>
                <c:pt idx="4">
                  <c:v>Réalisation de piste, caniveau type A, traversée de piste pour accès au container EETD</c:v>
                </c:pt>
                <c:pt idx="7">
                  <c:v>Point de contrôle Ferraillage piste EETD / CDIL</c:v>
                </c:pt>
                <c:pt idx="8">
                  <c:v>Réalisation du ferraillage piste (façonnage et mise en place) EETD</c:v>
                </c:pt>
                <c:pt idx="9">
                  <c:v>Réalisation du coffrage piste EETD</c:v>
                </c:pt>
                <c:pt idx="11">
                  <c:v>Coulage béton de la piste EETD</c:v>
                </c:pt>
                <c:pt idx="13">
                  <c:v>Réalisation du massif (durée à confirmer) CIRCET</c:v>
                </c:pt>
                <c:pt idx="14">
                  <c:v>Préparation MALT du pylône FHP (durée à confirmer) CIRCET</c:v>
                </c:pt>
                <c:pt idx="15">
                  <c:v>Installation de chantier, mise en place du balisage PIAZZA / CIRCET / RTE</c:v>
                </c:pt>
                <c:pt idx="16">
                  <c:v>Escavation du massif et mise en place de la grille de fond de fouille PIAZZA / CIRCET / RTE</c:v>
                </c:pt>
                <c:pt idx="17">
                  <c:v>Coulage du gros béton PIAZZA</c:v>
                </c:pt>
                <c:pt idx="19">
                  <c:v>Pose du pylône FHP (durée à confirmer) CIRCET</c:v>
                </c:pt>
                <c:pt idx="20">
                  <c:v>Mise en place du férraillage  PIAZZA / CIRCET / RTE / QUALICONSULT</c:v>
                </c:pt>
                <c:pt idx="22">
                  <c:v>Réception des câbles BT EETD</c:v>
                </c:pt>
                <c:pt idx="23">
                  <c:v>Déroulage des LEX EETD</c:v>
                </c:pt>
                <c:pt idx="24">
                  <c:v>Raccordement au réseau de terre du poste EETD</c:v>
                </c:pt>
                <c:pt idx="25">
                  <c:v>Coulage du massif PIAZZA</c:v>
                </c:pt>
                <c:pt idx="26">
                  <c:v>Réalisation de la terre triangulée, mise en place des caniveaux bétons type B et des fourreaux PIAZZA </c:v>
                </c:pt>
                <c:pt idx="27">
                  <c:v>Ouverture, passage du câble 75mm² et fermeture de tranchée pour raccordement du circuit de terre du pylône au réseau de terre du poste PIAZZA</c:v>
                </c:pt>
                <c:pt idx="28">
                  <c:v>Point de contrôle coulage de la piste béton EETD / CDIL</c:v>
                </c:pt>
                <c:pt idx="29">
                  <c:v>Réalisation de tranchée de câble BT, câble de MALT EETD</c:v>
                </c:pt>
                <c:pt idx="31">
                  <c:v>Point de contrôle fond de fouille EETD / CDIL</c:v>
                </c:pt>
                <c:pt idx="32">
                  <c:v>Réalisation massif coffret présence EETD</c:v>
                </c:pt>
                <c:pt idx="33">
                  <c:v>Point de contrôle Ferraillage EETD / CDIL</c:v>
                </c:pt>
                <c:pt idx="34">
                  <c:v>Réalisation du fond de fouille EETD</c:v>
                </c:pt>
                <c:pt idx="35">
                  <c:v>Réalisation du ferraillage (façonnage et mise en place) EETD</c:v>
                </c:pt>
                <c:pt idx="36">
                  <c:v>Point de contrôle coulage de la dalle béton EETD / CDIL</c:v>
                </c:pt>
                <c:pt idx="38">
                  <c:v>Réalisation du coffrage EETD</c:v>
                </c:pt>
                <c:pt idx="39">
                  <c:v>Coulage béton de la dalle EETD</c:v>
                </c:pt>
                <c:pt idx="40">
                  <c:v>Remblais EETD</c:v>
                </c:pt>
                <c:pt idx="41">
                  <c:v>Réception des coffrets Interlocks des SA, SL et ST EETD</c:v>
                </c:pt>
                <c:pt idx="42">
                  <c:v>Réception des coffrets UI, U PVH, TT barres,  TR et  présence, EETD</c:v>
                </c:pt>
                <c:pt idx="43">
                  <c:v>Préparation + MALT coffrets Interlocks EETD / CDIL</c:v>
                </c:pt>
                <c:pt idx="44">
                  <c:v>Préparation + MALT coffrets UI, U PVH, TT barres,  TR et présence EETD / CDIL</c:v>
                </c:pt>
                <c:pt idx="46">
                  <c:v>Réception des coffrets SS 1.12 et 1.23 EETD</c:v>
                </c:pt>
                <c:pt idx="47">
                  <c:v>Préparation + MALT coffrets SS EETD / CDIL</c:v>
                </c:pt>
                <c:pt idx="48">
                  <c:v>Consignation du Transformateur TR311 pour raccordement du nouveau coffret TR TSA Y118 (Basculement sur source 2 TSA112) ENEDIS</c:v>
                </c:pt>
                <c:pt idx="49">
                  <c:v>Raccordement coffret TR TSA Y118 EETD / ENEDIS / PEXI</c:v>
                </c:pt>
                <c:pt idx="50">
                  <c:v>Consignation du Transformateur TR312 pour raccordement du nouveau coffret TR TSA Y112 (Basculement sur source 1 TSA118) ENEDIS</c:v>
                </c:pt>
                <c:pt idx="51">
                  <c:v>Raccordement coffret TR TSA Y112 EETD / ENEDIS / PEXI</c:v>
                </c:pt>
                <c:pt idx="52">
                  <c:v>Raccordement des LEX sur les nouveaux coffrets EETD</c:v>
                </c:pt>
                <c:pt idx="54">
                  <c:v>Installation du bornier d'échange RPT/RPD dans le local ENEDIS EETD</c:v>
                </c:pt>
                <c:pt idx="55">
                  <c:v>Mise en place de nacelle et de la grue INFRAMET / CANTINIAU / CIRCET / RTE</c:v>
                </c:pt>
                <c:pt idx="56">
                  <c:v>Amené du pylône pré-assemblé sur camion et assemblage du pylône INFRAMET / CANTINIAU / CIRCET / RTE</c:v>
                </c:pt>
                <c:pt idx="57">
                  <c:v>Pose liaisons échanges RPT/RPD + raccordement EETD</c:v>
                </c:pt>
                <c:pt idx="58">
                  <c:v>Mise en place du réseau de terre, travaux de finiton INFRAMET</c:v>
                </c:pt>
                <c:pt idx="59">
                  <c:v> Mesure de terre et Raccordement de la terre du poste au réseau du pylône CIRCET /RTE / EIFFAGE</c:v>
                </c:pt>
                <c:pt idx="60">
                  <c:v>Modification des Tranches (borniers d'échanges RPT/RPD) - Etude par EETD ENEDIS</c:v>
                </c:pt>
                <c:pt idx="66">
                  <c:v>Livraison du container Electre EETD</c:v>
                </c:pt>
                <c:pt idx="67">
                  <c:v>Contrôle état CO : intérieur/extérieur EETD</c:v>
                </c:pt>
                <c:pt idx="68">
                  <c:v>Déchargement et mise en place du CO comprenant les armoires CCN (TG, CBO, Lignes), UA 48V et UA alternatif EETD</c:v>
                </c:pt>
                <c:pt idx="69">
                  <c:v>Validation mise en place du CO EETD</c:v>
                </c:pt>
                <c:pt idx="70">
                  <c:v>Délivrance AT sur CO EETD</c:v>
                </c:pt>
                <c:pt idx="71">
                  <c:v>Point de convocation : Mise à la terre container, chemins de câbles, coffrets EETD / CDIL</c:v>
                </c:pt>
                <c:pt idx="72">
                  <c:v>Lettre de décharge de l'ensemble du CCN EETD</c:v>
                </c:pt>
                <c:pt idx="73">
                  <c:v>Remise d'ouvrage GET / CDIL</c:v>
                </c:pt>
                <c:pt idx="74">
                  <c:v>Raccordement des LEX EETD</c:v>
                </c:pt>
                <c:pt idx="75">
                  <c:v>Déroulage des liaisons 3*95+1*35mm² EETD</c:v>
                </c:pt>
                <c:pt idx="76">
                  <c:v>Raccordement câbles BT intérieurs EETD</c:v>
                </c:pt>
                <c:pt idx="77">
                  <c:v>Lettre de décharge de l'ensemble des services auxillaires (mise à disposition) EETD</c:v>
                </c:pt>
                <c:pt idx="78">
                  <c:v>Raccordement du nouveau coffret TR TSAY118 (DJ TR Ouvert Condamné Ouvert) EETD</c:v>
                </c:pt>
                <c:pt idx="79">
                  <c:v>Vérification de discordance de Phases puis décondamnation et fermeture du disjoncteur DJ-TR du nouveau coffret EETD / PEXI</c:v>
                </c:pt>
                <c:pt idx="80">
                  <c:v>Raccordement du nouveau coffret TR TSAY112 (DJ TR Ouvert Condamné Ouvert) EETD</c:v>
                </c:pt>
                <c:pt idx="81">
                  <c:v>Vérification de discordance de Phases puis décondamnation et fermeture du disjoncteur DJ-TR du nouveau coffret PEXI</c:v>
                </c:pt>
                <c:pt idx="82">
                  <c:v>Pose liaisons échanges RPT/RPD + raccordement EETD</c:v>
                </c:pt>
                <c:pt idx="83">
                  <c:v>Test de la nouvelle permutation automatique du container PEXI</c:v>
                </c:pt>
                <c:pt idx="84">
                  <c:v>Mise en exploitation par GdP/EETD de la nouvelle permutation automatique et des nouvelles colonnes alternatives. EETD / PEXI</c:v>
                </c:pt>
                <c:pt idx="85">
                  <c:v>Pose de la baie FHP dans container Electre (durée à confirmer) CIRCET</c:v>
                </c:pt>
                <c:pt idx="86">
                  <c:v>Modification des Tranches (borniers d'échanges RPT/RPD) - Etude par EETD ENEDIS</c:v>
                </c:pt>
                <c:pt idx="88">
                  <c:v>Contrôle de polarités des tranches EETD</c:v>
                </c:pt>
                <c:pt idx="89">
                  <c:v>Contrôle et essais du fond de poste EETD</c:v>
                </c:pt>
                <c:pt idx="90">
                  <c:v>Dépose des boucles de MALT, pose de 2 RDCT EETD</c:v>
                </c:pt>
                <c:pt idx="91">
                  <c:v>Remplacement clôture grillagée par palplanches béton (durée à confirmer) CLOTURE</c:v>
                </c:pt>
                <c:pt idx="96">
                  <c:v>Mise en place de l'ODU sur le pylône, des équipements dans le BI et passage des coaxiaux dans les caniveaux + réseau de terre CIRCET</c:v>
                </c:pt>
                <c:pt idx="97">
                  <c:v>Essais alarme secours EMASI / ENEDIS</c:v>
                </c:pt>
                <c:pt idx="99">
                  <c:v>Mesure radio, pointage et paramétrage de la liaison CIRCET</c:v>
                </c:pt>
                <c:pt idx="101">
                  <c:v>Mise en route fond de poste EETD-ICE</c:v>
                </c:pt>
                <c:pt idx="103">
                  <c:v>Mise en exploitation EETD-ICE</c:v>
                </c:pt>
                <c:pt idx="105">
                  <c:v>Chargement base de données ARP + PEXI + Switch EMASI</c:v>
                </c:pt>
                <c:pt idx="106">
                  <c:v>Raccordement TCD+Adressage IP dans le PO EMASI</c:v>
                </c:pt>
                <c:pt idx="107">
                  <c:v>Passage de la TG en local PEXI / ENEDIS</c:v>
                </c:pt>
                <c:pt idx="108">
                  <c:v>Intégration ARP/PEXI : TG, S.AUX, CBO, Famars 1, Famars 2 EMASI / CASTER / PEXI</c:v>
                </c:pt>
                <c:pt idx="109">
                  <c:v>Passage à l'état migré (S.AUX &amp; TG) EMASI / CASTER / PEXI</c:v>
                </c:pt>
                <c:pt idx="110">
                  <c:v>Validation bornier d'échange RPT / RPD (après la mise en route fond de poste) EETD</c:v>
                </c:pt>
                <c:pt idx="111">
                  <c:v>Remplacement coffret présence (FT 08-04) + raccordement EETD</c:v>
                </c:pt>
                <c:pt idx="112">
                  <c:v>Chargement du PEXI (TG) et modifications PA EETD</c:v>
                </c:pt>
                <c:pt idx="113">
                  <c:v>Raccordement des LEX EETD</c:v>
                </c:pt>
                <c:pt idx="114">
                  <c:v>Contrôles A1, A3, A4 (tranche générale) EETD</c:v>
                </c:pt>
                <c:pt idx="115">
                  <c:v>Essais TG (Contrôle C) EETD</c:v>
                </c:pt>
                <c:pt idx="116">
                  <c:v>Remise CONT EETD / EMASI</c:v>
                </c:pt>
                <c:pt idx="117">
                  <c:v>Contrôle RTE EMASI</c:v>
                </c:pt>
                <c:pt idx="118">
                  <c:v>Mise en exploitation TG EMASI / PEXI</c:v>
                </c:pt>
                <c:pt idx="119">
                  <c:v>   Essai téléalarme sur Electre EMASI</c:v>
                </c:pt>
                <c:pt idx="120">
                  <c:v>   Dépose de la baie ORS du BI : TCD (PAS 21) EETD / EMASI</c:v>
                </c:pt>
                <c:pt idx="122">
                  <c:v>Passage à l'état migré (CBO) EMASI / CASTER / PEXI</c:v>
                </c:pt>
                <c:pt idx="123">
                  <c:v>VATn+MALT-CC puis pose balisage (démarrage réel des travaux le mardi matin) EETD</c:v>
                </c:pt>
                <c:pt idx="124">
                  <c:v>Passage à l'état migré EMASI / CASTER / PEXI</c:v>
                </c:pt>
                <c:pt idx="125">
                  <c:v>VATn+MALT-CC puis pose balisage (démarrage réel des travaux le mardi matin) EETD</c:v>
                </c:pt>
                <c:pt idx="126">
                  <c:v>Test de rajout TAC (MVS + BD TAC +TAC déjà intégrée en 2017 à Famars) EMASI / PEXI</c:v>
                </c:pt>
                <c:pt idx="127">
                  <c:v>Echanges RPT/RPD transfo 312 EETD / ENEDIS / EMASI</c:v>
                </c:pt>
                <c:pt idx="128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129">
                  <c:v>Raccordement coffret TT EETD</c:v>
                </c:pt>
                <c:pt idx="130">
                  <c:v>Remplacement coffret commande SS1.23 (48V=CC) EETD</c:v>
                </c:pt>
                <c:pt idx="131">
                  <c:v>   Mise hors exploitation des tranches PEXI / EMASI / CDIL</c:v>
                </c:pt>
                <c:pt idx="132">
                  <c:v>Remise CONT EETD / EMASI</c:v>
                </c:pt>
                <c:pt idx="133">
                  <c:v>Contrôles A1, A3, A4 (CBO) EETD</c:v>
                </c:pt>
                <c:pt idx="134">
                  <c:v>Contrôles A2 (contrôle des réducteurs de mesures) EETD</c:v>
                </c:pt>
                <c:pt idx="135">
                  <c:v>Raccordement des LEX EETD</c:v>
                </c:pt>
                <c:pt idx="136">
                  <c:v>Raccordement coffret UI EETD</c:v>
                </c:pt>
                <c:pt idx="137">
                  <c:v>Essais Chrono du DJ avant modifications EETD</c:v>
                </c:pt>
                <c:pt idx="138">
                  <c:v>Passage en 48V du DJ EETD</c:v>
                </c:pt>
                <c:pt idx="139">
                  <c:v>Raccordement coffrets Interlocks des SL-ST et SA EETD</c:v>
                </c:pt>
                <c:pt idx="140">
                  <c:v> Autorisation de dépose des tranches sauf TG CDIL/ EETD</c:v>
                </c:pt>
                <c:pt idx="141">
                  <c:v>Dépose des anciennes LEX EETD</c:v>
                </c:pt>
                <c:pt idx="142">
                  <c:v>Essais CBO contrôles B, B2, C et D2.2 EETD</c:v>
                </c:pt>
                <c:pt idx="143">
                  <c:v>Réception circuit UB (vérifications du retour fusion fusibles) EETD / EMASI</c:v>
                </c:pt>
                <c:pt idx="144">
                  <c:v>Contrôle RTE EMASI / PEXI</c:v>
                </c:pt>
                <c:pt idx="145">
                  <c:v>Essais Chrono du DJ modifié EETD</c:v>
                </c:pt>
                <c:pt idx="146">
                  <c:v>Remise CONT EETD / EMASI</c:v>
                </c:pt>
                <c:pt idx="147">
                  <c:v>Contrôles A1, A3, A4 EETD</c:v>
                </c:pt>
                <c:pt idx="148">
                  <c:v>Contrôles A2 (contrôle des réducteurs de mesures) EETD</c:v>
                </c:pt>
                <c:pt idx="149">
                  <c:v>Essais ligne contrôles C, D2.1, D2.4, D2.6, D2.7, D3 EETD</c:v>
                </c:pt>
                <c:pt idx="150">
                  <c:v>Contrôle RTE EMASI / PEXI</c:v>
                </c:pt>
                <c:pt idx="151">
                  <c:v>Isolement des polarités de la tranche pour dépose EMASI</c:v>
                </c:pt>
                <c:pt idx="152">
                  <c:v>Dépose du câble intertranche EETD / EMASI</c:v>
                </c:pt>
                <c:pt idx="153">
                  <c:v>Suppression du jarretiérage au répartiteur et des polarités TCM EMASI / PEXI</c:v>
                </c:pt>
                <c:pt idx="154">
                  <c:v>Déclaration de conformité CBO PEXI</c:v>
                </c:pt>
                <c:pt idx="155">
                  <c:v>Déconsignation barres sections 2 et 3 PEXI</c:v>
                </c:pt>
                <c:pt idx="156">
                  <c:v>Mise en exploitation section 2 + section 3 + CBO sous ELECTRE PEXI</c:v>
                </c:pt>
                <c:pt idx="157">
                  <c:v>Déclaration de conformité ligne PEXI</c:v>
                </c:pt>
                <c:pt idx="158">
                  <c:v>Déconsignation Ligne PEXI</c:v>
                </c:pt>
                <c:pt idx="159">
                  <c:v>Mise en exploitation ligne FARMARS 2 sous ELECTRE PEXI</c:v>
                </c:pt>
                <c:pt idx="160">
                  <c:v>Dépose de la tranche ARIANE et de son châssis EETD</c:v>
                </c:pt>
                <c:pt idx="161">
                  <c:v>Sécurisation des câbles UA 3*95+1*35mm² : Comblement du caniveau type B par cailloux EETD</c:v>
                </c:pt>
                <c:pt idx="162">
                  <c:v>Travaux de dépose et remise à disposition du site EETD</c:v>
                </c:pt>
                <c:pt idx="163">
                  <c:v>Remplacement des dalles détériorées EETD</c:v>
                </c:pt>
                <c:pt idx="164">
                  <c:v>Obturation des trémies et traitement anti-nuisible EETD</c:v>
                </c:pt>
                <c:pt idx="166">
                  <c:v>VATn+MALT-CC puis pose balisage (démarrage réel des travaux le mardi matin) EETD</c:v>
                </c:pt>
                <c:pt idx="167">
                  <c:v>Passage à l'état migré EMASI / CASTER / PEXI</c:v>
                </c:pt>
                <c:pt idx="168">
                  <c:v>VATn+MALT-CC puis pose balisage (démarrage réel des travaux le mardi matin) EETD</c:v>
                </c:pt>
                <c:pt idx="169">
                  <c:v>Test de rajout TAC (MVS + BD TAC +TAC déjà intégrée en 2017 à Famars) EMASI / PEXI</c:v>
                </c:pt>
                <c:pt idx="170">
                  <c:v>Echanges RPT/RPD transfo 312 EETD / ENEDIS / EMASI</c:v>
                </c:pt>
                <c:pt idx="171">
                  <c:v>Pose TT barre phase 0 et raccordement EETD</c:v>
                </c:pt>
                <c:pt idx="172">
                  <c:v>Raccordement coffret TT EETD</c:v>
                </c:pt>
                <c:pt idx="173">
                  <c:v>Raccordement coffret commande SS1.12 (Passage en 48V) EETD</c:v>
                </c:pt>
                <c:pt idx="174">
                  <c:v>Raccordement des LEX EETD</c:v>
                </c:pt>
                <c:pt idx="175">
                  <c:v>Raccordement coffret UI EETD</c:v>
                </c:pt>
                <c:pt idx="176">
                  <c:v>Essais Chrono du DJ avant modifications EETD</c:v>
                </c:pt>
                <c:pt idx="177">
                  <c:v>Passage en 48V du DJ EETD</c:v>
                </c:pt>
                <c:pt idx="178">
                  <c:v>Réception définitive des travaux (date à valider par le CDIL) CDIL / PEXI / EETD</c:v>
                </c:pt>
                <c:pt idx="179">
                  <c:v>Remise CONT EETD / EMASI</c:v>
                </c:pt>
                <c:pt idx="180">
                  <c:v>Contrôles A1, A3, A4 (CBO) EETD</c:v>
                </c:pt>
                <c:pt idx="181">
                  <c:v>Contrôles A2 (contrôle des réducteurs de mesures) EETD</c:v>
                </c:pt>
                <c:pt idx="182">
                  <c:v>Essais CBO contrôles B, B2, C et D2.2 EETD</c:v>
                </c:pt>
                <c:pt idx="183">
                  <c:v>Isolement des polarités de la tranche pour dépose EMASI</c:v>
                </c:pt>
                <c:pt idx="184">
                  <c:v>Dépose du câble intertranche EETD / EMASI</c:v>
                </c:pt>
                <c:pt idx="185">
                  <c:v>Essais Chrono du DJ modifié EETD</c:v>
                </c:pt>
                <c:pt idx="186">
                  <c:v>Raccordement coffrets Interlocks des SL-ST et SA EETD</c:v>
                </c:pt>
                <c:pt idx="187">
                  <c:v>Remise CONT EETD / EMASI</c:v>
                </c:pt>
                <c:pt idx="188">
                  <c:v>Contrôles A1, A3, A4 EETD</c:v>
                </c:pt>
                <c:pt idx="189">
                  <c:v>Isolement des polarités de la tranche pour dépose EMASI</c:v>
                </c:pt>
                <c:pt idx="190">
                  <c:v>Réception circuit UB (vérifications du retour fusion fusibles) EETD / EMASI</c:v>
                </c:pt>
                <c:pt idx="191">
                  <c:v>Contrôle RTE EMASI / PEXI</c:v>
                </c:pt>
                <c:pt idx="192">
                  <c:v>Suppression du jarretiérage au répartiteur et des polarités TCM EMASI / PEXI</c:v>
                </c:pt>
                <c:pt idx="193">
                  <c:v>Dépose de la tranche ARIANE et de son châssis EETD</c:v>
                </c:pt>
                <c:pt idx="194">
                  <c:v>Contrôles A2 (contrôle des réducteurs de mesures) EETD</c:v>
                </c:pt>
                <c:pt idx="195">
                  <c:v>Essais ligne  contrôles C, D2.1, D2.4, D2.6, D2.7, D3 EETD</c:v>
                </c:pt>
                <c:pt idx="196">
                  <c:v>Contrôle RTE EMASI / PEXI</c:v>
                </c:pt>
                <c:pt idx="197">
                  <c:v>Dépose du câble intertranche EETD / EMASI</c:v>
                </c:pt>
                <c:pt idx="198">
                  <c:v>Suppression du jarretiérage au répartiteur et des polarités TCM EMASI / PEXI</c:v>
                </c:pt>
                <c:pt idx="199">
                  <c:v>Déclaration de conformité CBO PEXI</c:v>
                </c:pt>
                <c:pt idx="200">
                  <c:v>Déconsignation barres section 1 PEXI</c:v>
                </c:pt>
                <c:pt idx="201">
                  <c:v>Mise en exploitation section 1 sous ELECTRE PEXI</c:v>
                </c:pt>
                <c:pt idx="202">
                  <c:v>Déclaration de conformité ligne PEXI</c:v>
                </c:pt>
                <c:pt idx="203">
                  <c:v>Déconsignation Ligne PEXI</c:v>
                </c:pt>
                <c:pt idx="204">
                  <c:v>Mise en exploitation ligne FARMARS 1 sous ELECTRE PEXI</c:v>
                </c:pt>
                <c:pt idx="205">
                  <c:v>Dépose de la tranche ARIANE et de son châssis EETD</c:v>
                </c:pt>
                <c:pt idx="206">
                  <c:v>Recette du pylône </c:v>
                </c:pt>
                <c:pt idx="207">
                  <c:v>Recette des équipements </c:v>
                </c:pt>
                <c:pt idx="208">
                  <c:v>Recette du bond </c:v>
                </c:pt>
                <c:pt idx="209">
                  <c:v>Recette de la liaison </c:v>
                </c:pt>
                <c:pt idx="210">
                  <c:v>Pronocé de la VABF de la liaison / Réception provisoire </c:v>
                </c:pt>
              </c:strCache>
            </c:strRef>
          </c:cat>
          <c:val>
            <c:numRef>
              <c:f>PGO!$E$2:$E$26</c:f>
              <c:numCache>
                <c:formatCode>dd/mm/yy;@</c:formatCode>
                <c:ptCount val="25"/>
                <c:pt idx="1">
                  <c:v>43193</c:v>
                </c:pt>
                <c:pt idx="2">
                  <c:v>43193</c:v>
                </c:pt>
                <c:pt idx="3">
                  <c:v>43194</c:v>
                </c:pt>
                <c:pt idx="4">
                  <c:v>43195</c:v>
                </c:pt>
                <c:pt idx="5">
                  <c:v>43196</c:v>
                </c:pt>
                <c:pt idx="8">
                  <c:v>43206</c:v>
                </c:pt>
                <c:pt idx="9">
                  <c:v>43208</c:v>
                </c:pt>
                <c:pt idx="10">
                  <c:v>43212</c:v>
                </c:pt>
                <c:pt idx="12">
                  <c:v>43213</c:v>
                </c:pt>
                <c:pt idx="14">
                  <c:v>43222</c:v>
                </c:pt>
                <c:pt idx="15">
                  <c:v>43222</c:v>
                </c:pt>
                <c:pt idx="16">
                  <c:v>43222</c:v>
                </c:pt>
                <c:pt idx="17">
                  <c:v>43222</c:v>
                </c:pt>
                <c:pt idx="18">
                  <c:v>43224</c:v>
                </c:pt>
                <c:pt idx="20">
                  <c:v>43234</c:v>
                </c:pt>
                <c:pt idx="21">
                  <c:v>43234</c:v>
                </c:pt>
                <c:pt idx="23">
                  <c:v>43234</c:v>
                </c:pt>
                <c:pt idx="24">
                  <c:v>43234</c:v>
                </c:pt>
              </c:numCache>
            </c:numRef>
          </c:val>
        </c:ser>
        <c:ser>
          <c:idx val="1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FFCC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FFFFCC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FFFFCC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FFFFCC"/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rgbClr val="FFFFCC"/>
              </a:solidFill>
              <a:ln>
                <a:noFill/>
              </a:ln>
              <a:effectLst/>
            </c:spPr>
          </c:dPt>
          <c:cat>
            <c:strRef>
              <c:f>PGO!$C$3:$C$213</c:f>
              <c:strCache>
                <c:ptCount val="211"/>
                <c:pt idx="0">
                  <c:v>Ouverture de chantier EETD</c:v>
                </c:pt>
                <c:pt idx="1">
                  <c:v>Installation de la base de vie et pose de balisage EETD</c:v>
                </c:pt>
                <c:pt idx="2">
                  <c:v>Prise de cote des tendues HT pour vérification coupe Lignes et BO EETD</c:v>
                </c:pt>
                <c:pt idx="3">
                  <c:v>Repérage des cheminements et installations EETD</c:v>
                </c:pt>
                <c:pt idx="4">
                  <c:v>Réalisation de piste, caniveau type A, traversée de piste pour accès au container EETD</c:v>
                </c:pt>
                <c:pt idx="7">
                  <c:v>Point de contrôle Ferraillage piste EETD / CDIL</c:v>
                </c:pt>
                <c:pt idx="8">
                  <c:v>Réalisation du ferraillage piste (façonnage et mise en place) EETD</c:v>
                </c:pt>
                <c:pt idx="9">
                  <c:v>Réalisation du coffrage piste EETD</c:v>
                </c:pt>
                <c:pt idx="11">
                  <c:v>Coulage béton de la piste EETD</c:v>
                </c:pt>
                <c:pt idx="13">
                  <c:v>Réalisation du massif (durée à confirmer) CIRCET</c:v>
                </c:pt>
                <c:pt idx="14">
                  <c:v>Préparation MALT du pylône FHP (durée à confirmer) CIRCET</c:v>
                </c:pt>
                <c:pt idx="15">
                  <c:v>Installation de chantier, mise en place du balisage PIAZZA / CIRCET / RTE</c:v>
                </c:pt>
                <c:pt idx="16">
                  <c:v>Escavation du massif et mise en place de la grille de fond de fouille PIAZZA / CIRCET / RTE</c:v>
                </c:pt>
                <c:pt idx="17">
                  <c:v>Coulage du gros béton PIAZZA</c:v>
                </c:pt>
                <c:pt idx="19">
                  <c:v>Pose du pylône FHP (durée à confirmer) CIRCET</c:v>
                </c:pt>
                <c:pt idx="20">
                  <c:v>Mise en place du férraillage  PIAZZA / CIRCET / RTE / QUALICONSULT</c:v>
                </c:pt>
                <c:pt idx="22">
                  <c:v>Réception des câbles BT EETD</c:v>
                </c:pt>
                <c:pt idx="23">
                  <c:v>Déroulage des LEX EETD</c:v>
                </c:pt>
                <c:pt idx="24">
                  <c:v>Raccordement au réseau de terre du poste EETD</c:v>
                </c:pt>
                <c:pt idx="25">
                  <c:v>Coulage du massif PIAZZA</c:v>
                </c:pt>
                <c:pt idx="26">
                  <c:v>Réalisation de la terre triangulée, mise en place des caniveaux bétons type B et des fourreaux PIAZZA </c:v>
                </c:pt>
                <c:pt idx="27">
                  <c:v>Ouverture, passage du câble 75mm² et fermeture de tranchée pour raccordement du circuit de terre du pylône au réseau de terre du poste PIAZZA</c:v>
                </c:pt>
                <c:pt idx="28">
                  <c:v>Point de contrôle coulage de la piste béton EETD / CDIL</c:v>
                </c:pt>
                <c:pt idx="29">
                  <c:v>Réalisation de tranchée de câble BT, câble de MALT EETD</c:v>
                </c:pt>
                <c:pt idx="31">
                  <c:v>Point de contrôle fond de fouille EETD / CDIL</c:v>
                </c:pt>
                <c:pt idx="32">
                  <c:v>Réalisation massif coffret présence EETD</c:v>
                </c:pt>
                <c:pt idx="33">
                  <c:v>Point de contrôle Ferraillage EETD / CDIL</c:v>
                </c:pt>
                <c:pt idx="34">
                  <c:v>Réalisation du fond de fouille EETD</c:v>
                </c:pt>
                <c:pt idx="35">
                  <c:v>Réalisation du ferraillage (façonnage et mise en place) EETD</c:v>
                </c:pt>
                <c:pt idx="36">
                  <c:v>Point de contrôle coulage de la dalle béton EETD / CDIL</c:v>
                </c:pt>
                <c:pt idx="38">
                  <c:v>Réalisation du coffrage EETD</c:v>
                </c:pt>
                <c:pt idx="39">
                  <c:v>Coulage béton de la dalle EETD</c:v>
                </c:pt>
                <c:pt idx="40">
                  <c:v>Remblais EETD</c:v>
                </c:pt>
                <c:pt idx="41">
                  <c:v>Réception des coffrets Interlocks des SA, SL et ST EETD</c:v>
                </c:pt>
                <c:pt idx="42">
                  <c:v>Réception des coffrets UI, U PVH, TT barres,  TR et  présence, EETD</c:v>
                </c:pt>
                <c:pt idx="43">
                  <c:v>Préparation + MALT coffrets Interlocks EETD / CDIL</c:v>
                </c:pt>
                <c:pt idx="44">
                  <c:v>Préparation + MALT coffrets UI, U PVH, TT barres,  TR et présence EETD / CDIL</c:v>
                </c:pt>
                <c:pt idx="46">
                  <c:v>Réception des coffrets SS 1.12 et 1.23 EETD</c:v>
                </c:pt>
                <c:pt idx="47">
                  <c:v>Préparation + MALT coffrets SS EETD / CDIL</c:v>
                </c:pt>
                <c:pt idx="48">
                  <c:v>Consignation du Transformateur TR311 pour raccordement du nouveau coffret TR TSA Y118 (Basculement sur source 2 TSA112) ENEDIS</c:v>
                </c:pt>
                <c:pt idx="49">
                  <c:v>Raccordement coffret TR TSA Y118 EETD / ENEDIS / PEXI</c:v>
                </c:pt>
                <c:pt idx="50">
                  <c:v>Consignation du Transformateur TR312 pour raccordement du nouveau coffret TR TSA Y112 (Basculement sur source 1 TSA118) ENEDIS</c:v>
                </c:pt>
                <c:pt idx="51">
                  <c:v>Raccordement coffret TR TSA Y112 EETD / ENEDIS / PEXI</c:v>
                </c:pt>
                <c:pt idx="52">
                  <c:v>Raccordement des LEX sur les nouveaux coffrets EETD</c:v>
                </c:pt>
                <c:pt idx="54">
                  <c:v>Installation du bornier d'échange RPT/RPD dans le local ENEDIS EETD</c:v>
                </c:pt>
                <c:pt idx="55">
                  <c:v>Mise en place de nacelle et de la grue INFRAMET / CANTINIAU / CIRCET / RTE</c:v>
                </c:pt>
                <c:pt idx="56">
                  <c:v>Amené du pylône pré-assemblé sur camion et assemblage du pylône INFRAMET / CANTINIAU / CIRCET / RTE</c:v>
                </c:pt>
                <c:pt idx="57">
                  <c:v>Pose liaisons échanges RPT/RPD + raccordement EETD</c:v>
                </c:pt>
                <c:pt idx="58">
                  <c:v>Mise en place du réseau de terre, travaux de finiton INFRAMET</c:v>
                </c:pt>
                <c:pt idx="59">
                  <c:v> Mesure de terre et Raccordement de la terre du poste au réseau du pylône CIRCET /RTE / EIFFAGE</c:v>
                </c:pt>
                <c:pt idx="60">
                  <c:v>Modification des Tranches (borniers d'échanges RPT/RPD) - Etude par EETD ENEDIS</c:v>
                </c:pt>
                <c:pt idx="66">
                  <c:v>Livraison du container Electre EETD</c:v>
                </c:pt>
                <c:pt idx="67">
                  <c:v>Contrôle état CO : intérieur/extérieur EETD</c:v>
                </c:pt>
                <c:pt idx="68">
                  <c:v>Déchargement et mise en place du CO comprenant les armoires CCN (TG, CBO, Lignes), UA 48V et UA alternatif EETD</c:v>
                </c:pt>
                <c:pt idx="69">
                  <c:v>Validation mise en place du CO EETD</c:v>
                </c:pt>
                <c:pt idx="70">
                  <c:v>Délivrance AT sur CO EETD</c:v>
                </c:pt>
                <c:pt idx="71">
                  <c:v>Point de convocation : Mise à la terre container, chemins de câbles, coffrets EETD / CDIL</c:v>
                </c:pt>
                <c:pt idx="72">
                  <c:v>Lettre de décharge de l'ensemble du CCN EETD</c:v>
                </c:pt>
                <c:pt idx="73">
                  <c:v>Remise d'ouvrage GET / CDIL</c:v>
                </c:pt>
                <c:pt idx="74">
                  <c:v>Raccordement des LEX EETD</c:v>
                </c:pt>
                <c:pt idx="75">
                  <c:v>Déroulage des liaisons 3*95+1*35mm² EETD</c:v>
                </c:pt>
                <c:pt idx="76">
                  <c:v>Raccordement câbles BT intérieurs EETD</c:v>
                </c:pt>
                <c:pt idx="77">
                  <c:v>Lettre de décharge de l'ensemble des services auxillaires (mise à disposition) EETD</c:v>
                </c:pt>
                <c:pt idx="78">
                  <c:v>Raccordement du nouveau coffret TR TSAY118 (DJ TR Ouvert Condamné Ouvert) EETD</c:v>
                </c:pt>
                <c:pt idx="79">
                  <c:v>Vérification de discordance de Phases puis décondamnation et fermeture du disjoncteur DJ-TR du nouveau coffret EETD / PEXI</c:v>
                </c:pt>
                <c:pt idx="80">
                  <c:v>Raccordement du nouveau coffret TR TSAY112 (DJ TR Ouvert Condamné Ouvert) EETD</c:v>
                </c:pt>
                <c:pt idx="81">
                  <c:v>Vérification de discordance de Phases puis décondamnation et fermeture du disjoncteur DJ-TR du nouveau coffret PEXI</c:v>
                </c:pt>
                <c:pt idx="82">
                  <c:v>Pose liaisons échanges RPT/RPD + raccordement EETD</c:v>
                </c:pt>
                <c:pt idx="83">
                  <c:v>Test de la nouvelle permutation automatique du container PEXI</c:v>
                </c:pt>
                <c:pt idx="84">
                  <c:v>Mise en exploitation par GdP/EETD de la nouvelle permutation automatique et des nouvelles colonnes alternatives. EETD / PEXI</c:v>
                </c:pt>
                <c:pt idx="85">
                  <c:v>Pose de la baie FHP dans container Electre (durée à confirmer) CIRCET</c:v>
                </c:pt>
                <c:pt idx="86">
                  <c:v>Modification des Tranches (borniers d'échanges RPT/RPD) - Etude par EETD ENEDIS</c:v>
                </c:pt>
                <c:pt idx="88">
                  <c:v>Contrôle de polarités des tranches EETD</c:v>
                </c:pt>
                <c:pt idx="89">
                  <c:v>Contrôle et essais du fond de poste EETD</c:v>
                </c:pt>
                <c:pt idx="90">
                  <c:v>Dépose des boucles de MALT, pose de 2 RDCT EETD</c:v>
                </c:pt>
                <c:pt idx="91">
                  <c:v>Remplacement clôture grillagée par palplanches béton (durée à confirmer) CLOTURE</c:v>
                </c:pt>
                <c:pt idx="96">
                  <c:v>Mise en place de l'ODU sur le pylône, des équipements dans le BI et passage des coaxiaux dans les caniveaux + réseau de terre CIRCET</c:v>
                </c:pt>
                <c:pt idx="97">
                  <c:v>Essais alarme secours EMASI / ENEDIS</c:v>
                </c:pt>
                <c:pt idx="99">
                  <c:v>Mesure radio, pointage et paramétrage de la liaison CIRCET</c:v>
                </c:pt>
                <c:pt idx="101">
                  <c:v>Mise en route fond de poste EETD-ICE</c:v>
                </c:pt>
                <c:pt idx="103">
                  <c:v>Mise en exploitation EETD-ICE</c:v>
                </c:pt>
                <c:pt idx="105">
                  <c:v>Chargement base de données ARP + PEXI + Switch EMASI</c:v>
                </c:pt>
                <c:pt idx="106">
                  <c:v>Raccordement TCD+Adressage IP dans le PO EMASI</c:v>
                </c:pt>
                <c:pt idx="107">
                  <c:v>Passage de la TG en local PEXI / ENEDIS</c:v>
                </c:pt>
                <c:pt idx="108">
                  <c:v>Intégration ARP/PEXI : TG, S.AUX, CBO, Famars 1, Famars 2 EMASI / CASTER / PEXI</c:v>
                </c:pt>
                <c:pt idx="109">
                  <c:v>Passage à l'état migré (S.AUX &amp; TG) EMASI / CASTER / PEXI</c:v>
                </c:pt>
                <c:pt idx="110">
                  <c:v>Validation bornier d'échange RPT / RPD (après la mise en route fond de poste) EETD</c:v>
                </c:pt>
                <c:pt idx="111">
                  <c:v>Remplacement coffret présence (FT 08-04) + raccordement EETD</c:v>
                </c:pt>
                <c:pt idx="112">
                  <c:v>Chargement du PEXI (TG) et modifications PA EETD</c:v>
                </c:pt>
                <c:pt idx="113">
                  <c:v>Raccordement des LEX EETD</c:v>
                </c:pt>
                <c:pt idx="114">
                  <c:v>Contrôles A1, A3, A4 (tranche générale) EETD</c:v>
                </c:pt>
                <c:pt idx="115">
                  <c:v>Essais TG (Contrôle C) EETD</c:v>
                </c:pt>
                <c:pt idx="116">
                  <c:v>Remise CONT EETD / EMASI</c:v>
                </c:pt>
                <c:pt idx="117">
                  <c:v>Contrôle RTE EMASI</c:v>
                </c:pt>
                <c:pt idx="118">
                  <c:v>Mise en exploitation TG EMASI / PEXI</c:v>
                </c:pt>
                <c:pt idx="119">
                  <c:v>   Essai téléalarme sur Electre EMASI</c:v>
                </c:pt>
                <c:pt idx="120">
                  <c:v>   Dépose de la baie ORS du BI : TCD (PAS 21) EETD / EMASI</c:v>
                </c:pt>
                <c:pt idx="122">
                  <c:v>Passage à l'état migré (CBO) EMASI / CASTER / PEXI</c:v>
                </c:pt>
                <c:pt idx="123">
                  <c:v>VATn+MALT-CC puis pose balisage (démarrage réel des travaux le mardi matin) EETD</c:v>
                </c:pt>
                <c:pt idx="124">
                  <c:v>Passage à l'état migré EMASI / CASTER / PEXI</c:v>
                </c:pt>
                <c:pt idx="125">
                  <c:v>VATn+MALT-CC puis pose balisage (démarrage réel des travaux le mardi matin) EETD</c:v>
                </c:pt>
                <c:pt idx="126">
                  <c:v>Test de rajout TAC (MVS + BD TAC +TAC déjà intégrée en 2017 à Famars) EMASI / PEXI</c:v>
                </c:pt>
                <c:pt idx="127">
                  <c:v>Echanges RPT/RPD transfo 312 EETD / ENEDIS / EMASI</c:v>
                </c:pt>
                <c:pt idx="128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129">
                  <c:v>Raccordement coffret TT EETD</c:v>
                </c:pt>
                <c:pt idx="130">
                  <c:v>Remplacement coffret commande SS1.23 (48V=CC) EETD</c:v>
                </c:pt>
                <c:pt idx="131">
                  <c:v>   Mise hors exploitation des tranches PEXI / EMASI / CDIL</c:v>
                </c:pt>
                <c:pt idx="132">
                  <c:v>Remise CONT EETD / EMASI</c:v>
                </c:pt>
                <c:pt idx="133">
                  <c:v>Contrôles A1, A3, A4 (CBO) EETD</c:v>
                </c:pt>
                <c:pt idx="134">
                  <c:v>Contrôles A2 (contrôle des réducteurs de mesures) EETD</c:v>
                </c:pt>
                <c:pt idx="135">
                  <c:v>Raccordement des LEX EETD</c:v>
                </c:pt>
                <c:pt idx="136">
                  <c:v>Raccordement coffret UI EETD</c:v>
                </c:pt>
                <c:pt idx="137">
                  <c:v>Essais Chrono du DJ avant modifications EETD</c:v>
                </c:pt>
                <c:pt idx="138">
                  <c:v>Passage en 48V du DJ EETD</c:v>
                </c:pt>
                <c:pt idx="139">
                  <c:v>Raccordement coffrets Interlocks des SL-ST et SA EETD</c:v>
                </c:pt>
                <c:pt idx="140">
                  <c:v> Autorisation de dépose des tranches sauf TG CDIL/ EETD</c:v>
                </c:pt>
                <c:pt idx="141">
                  <c:v>Dépose des anciennes LEX EETD</c:v>
                </c:pt>
                <c:pt idx="142">
                  <c:v>Essais CBO contrôles B, B2, C et D2.2 EETD</c:v>
                </c:pt>
                <c:pt idx="143">
                  <c:v>Réception circuit UB (vérifications du retour fusion fusibles) EETD / EMASI</c:v>
                </c:pt>
                <c:pt idx="144">
                  <c:v>Contrôle RTE EMASI / PEXI</c:v>
                </c:pt>
                <c:pt idx="145">
                  <c:v>Essais Chrono du DJ modifié EETD</c:v>
                </c:pt>
                <c:pt idx="146">
                  <c:v>Remise CONT EETD / EMASI</c:v>
                </c:pt>
                <c:pt idx="147">
                  <c:v>Contrôles A1, A3, A4 EETD</c:v>
                </c:pt>
                <c:pt idx="148">
                  <c:v>Contrôles A2 (contrôle des réducteurs de mesures) EETD</c:v>
                </c:pt>
                <c:pt idx="149">
                  <c:v>Essais ligne contrôles C, D2.1, D2.4, D2.6, D2.7, D3 EETD</c:v>
                </c:pt>
                <c:pt idx="150">
                  <c:v>Contrôle RTE EMASI / PEXI</c:v>
                </c:pt>
                <c:pt idx="151">
                  <c:v>Isolement des polarités de la tranche pour dépose EMASI</c:v>
                </c:pt>
                <c:pt idx="152">
                  <c:v>Dépose du câble intertranche EETD / EMASI</c:v>
                </c:pt>
                <c:pt idx="153">
                  <c:v>Suppression du jarretiérage au répartiteur et des polarités TCM EMASI / PEXI</c:v>
                </c:pt>
                <c:pt idx="154">
                  <c:v>Déclaration de conformité CBO PEXI</c:v>
                </c:pt>
                <c:pt idx="155">
                  <c:v>Déconsignation barres sections 2 et 3 PEXI</c:v>
                </c:pt>
                <c:pt idx="156">
                  <c:v>Mise en exploitation section 2 + section 3 + CBO sous ELECTRE PEXI</c:v>
                </c:pt>
                <c:pt idx="157">
                  <c:v>Déclaration de conformité ligne PEXI</c:v>
                </c:pt>
                <c:pt idx="158">
                  <c:v>Déconsignation Ligne PEXI</c:v>
                </c:pt>
                <c:pt idx="159">
                  <c:v>Mise en exploitation ligne FARMARS 2 sous ELECTRE PEXI</c:v>
                </c:pt>
                <c:pt idx="160">
                  <c:v>Dépose de la tranche ARIANE et de son châssis EETD</c:v>
                </c:pt>
                <c:pt idx="161">
                  <c:v>Sécurisation des câbles UA 3*95+1*35mm² : Comblement du caniveau type B par cailloux EETD</c:v>
                </c:pt>
                <c:pt idx="162">
                  <c:v>Travaux de dépose et remise à disposition du site EETD</c:v>
                </c:pt>
                <c:pt idx="163">
                  <c:v>Remplacement des dalles détériorées EETD</c:v>
                </c:pt>
                <c:pt idx="164">
                  <c:v>Obturation des trémies et traitement anti-nuisible EETD</c:v>
                </c:pt>
                <c:pt idx="166">
                  <c:v>VATn+MALT-CC puis pose balisage (démarrage réel des travaux le mardi matin) EETD</c:v>
                </c:pt>
                <c:pt idx="167">
                  <c:v>Passage à l'état migré EMASI / CASTER / PEXI</c:v>
                </c:pt>
                <c:pt idx="168">
                  <c:v>VATn+MALT-CC puis pose balisage (démarrage réel des travaux le mardi matin) EETD</c:v>
                </c:pt>
                <c:pt idx="169">
                  <c:v>Test de rajout TAC (MVS + BD TAC +TAC déjà intégrée en 2017 à Famars) EMASI / PEXI</c:v>
                </c:pt>
                <c:pt idx="170">
                  <c:v>Echanges RPT/RPD transfo 312 EETD / ENEDIS / EMASI</c:v>
                </c:pt>
                <c:pt idx="171">
                  <c:v>Pose TT barre phase 0 et raccordement EETD</c:v>
                </c:pt>
                <c:pt idx="172">
                  <c:v>Raccordement coffret TT EETD</c:v>
                </c:pt>
                <c:pt idx="173">
                  <c:v>Raccordement coffret commande SS1.12 (Passage en 48V) EETD</c:v>
                </c:pt>
                <c:pt idx="174">
                  <c:v>Raccordement des LEX EETD</c:v>
                </c:pt>
                <c:pt idx="175">
                  <c:v>Raccordement coffret UI EETD</c:v>
                </c:pt>
                <c:pt idx="176">
                  <c:v>Essais Chrono du DJ avant modifications EETD</c:v>
                </c:pt>
                <c:pt idx="177">
                  <c:v>Passage en 48V du DJ EETD</c:v>
                </c:pt>
                <c:pt idx="178">
                  <c:v>Réception définitive des travaux (date à valider par le CDIL) CDIL / PEXI / EETD</c:v>
                </c:pt>
                <c:pt idx="179">
                  <c:v>Remise CONT EETD / EMASI</c:v>
                </c:pt>
                <c:pt idx="180">
                  <c:v>Contrôles A1, A3, A4 (CBO) EETD</c:v>
                </c:pt>
                <c:pt idx="181">
                  <c:v>Contrôles A2 (contrôle des réducteurs de mesures) EETD</c:v>
                </c:pt>
                <c:pt idx="182">
                  <c:v>Essais CBO contrôles B, B2, C et D2.2 EETD</c:v>
                </c:pt>
                <c:pt idx="183">
                  <c:v>Isolement des polarités de la tranche pour dépose EMASI</c:v>
                </c:pt>
                <c:pt idx="184">
                  <c:v>Dépose du câble intertranche EETD / EMASI</c:v>
                </c:pt>
                <c:pt idx="185">
                  <c:v>Essais Chrono du DJ modifié EETD</c:v>
                </c:pt>
                <c:pt idx="186">
                  <c:v>Raccordement coffrets Interlocks des SL-ST et SA EETD</c:v>
                </c:pt>
                <c:pt idx="187">
                  <c:v>Remise CONT EETD / EMASI</c:v>
                </c:pt>
                <c:pt idx="188">
                  <c:v>Contrôles A1, A3, A4 EETD</c:v>
                </c:pt>
                <c:pt idx="189">
                  <c:v>Isolement des polarités de la tranche pour dépose EMASI</c:v>
                </c:pt>
                <c:pt idx="190">
                  <c:v>Réception circuit UB (vérifications du retour fusion fusibles) EETD / EMASI</c:v>
                </c:pt>
                <c:pt idx="191">
                  <c:v>Contrôle RTE EMASI / PEXI</c:v>
                </c:pt>
                <c:pt idx="192">
                  <c:v>Suppression du jarretiérage au répartiteur et des polarités TCM EMASI / PEXI</c:v>
                </c:pt>
                <c:pt idx="193">
                  <c:v>Dépose de la tranche ARIANE et de son châssis EETD</c:v>
                </c:pt>
                <c:pt idx="194">
                  <c:v>Contrôles A2 (contrôle des réducteurs de mesures) EETD</c:v>
                </c:pt>
                <c:pt idx="195">
                  <c:v>Essais ligne  contrôles C, D2.1, D2.4, D2.6, D2.7, D3 EETD</c:v>
                </c:pt>
                <c:pt idx="196">
                  <c:v>Contrôle RTE EMASI / PEXI</c:v>
                </c:pt>
                <c:pt idx="197">
                  <c:v>Dépose du câble intertranche EETD / EMASI</c:v>
                </c:pt>
                <c:pt idx="198">
                  <c:v>Suppression du jarretiérage au répartiteur et des polarités TCM EMASI / PEXI</c:v>
                </c:pt>
                <c:pt idx="199">
                  <c:v>Déclaration de conformité CBO PEXI</c:v>
                </c:pt>
                <c:pt idx="200">
                  <c:v>Déconsignation barres section 1 PEXI</c:v>
                </c:pt>
                <c:pt idx="201">
                  <c:v>Mise en exploitation section 1 sous ELECTRE PEXI</c:v>
                </c:pt>
                <c:pt idx="202">
                  <c:v>Déclaration de conformité ligne PEXI</c:v>
                </c:pt>
                <c:pt idx="203">
                  <c:v>Déconsignation Ligne PEXI</c:v>
                </c:pt>
                <c:pt idx="204">
                  <c:v>Mise en exploitation ligne FARMARS 1 sous ELECTRE PEXI</c:v>
                </c:pt>
                <c:pt idx="205">
                  <c:v>Dépose de la tranche ARIANE et de son châssis EETD</c:v>
                </c:pt>
                <c:pt idx="206">
                  <c:v>Recette du pylône </c:v>
                </c:pt>
                <c:pt idx="207">
                  <c:v>Recette des équipements </c:v>
                </c:pt>
                <c:pt idx="208">
                  <c:v>Recette du bond </c:v>
                </c:pt>
                <c:pt idx="209">
                  <c:v>Recette de la liaison </c:v>
                </c:pt>
                <c:pt idx="210">
                  <c:v>Pronocé de la VABF de la liaison / Réception provisoire </c:v>
                </c:pt>
              </c:strCache>
            </c:strRef>
          </c:cat>
          <c:val>
            <c:numRef>
              <c:f>PGO!$G$2:$G$26</c:f>
              <c:numCache>
                <c:formatCode>0.00</c:formatCode>
                <c:ptCount val="25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2">
                  <c:v>1</c:v>
                </c:pt>
                <c:pt idx="14">
                  <c:v>5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20">
                  <c:v>2</c:v>
                </c:pt>
                <c:pt idx="21">
                  <c:v>4</c:v>
                </c:pt>
                <c:pt idx="23">
                  <c:v>0</c:v>
                </c:pt>
                <c:pt idx="24">
                  <c:v>10</c:v>
                </c:pt>
              </c:numCache>
            </c:numRef>
          </c:val>
        </c:ser>
        <c:ser>
          <c:idx val="2"/>
          <c:order val="2"/>
          <c:tx>
            <c:strRef>
              <c:f>PGO!$H$1</c:f>
              <c:strCache>
                <c:ptCount val="1"/>
                <c:pt idx="0">
                  <c:v>Entreprise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PGO!$C$3:$C$213</c:f>
              <c:strCache>
                <c:ptCount val="211"/>
                <c:pt idx="0">
                  <c:v>Ouverture de chantier EETD</c:v>
                </c:pt>
                <c:pt idx="1">
                  <c:v>Installation de la base de vie et pose de balisage EETD</c:v>
                </c:pt>
                <c:pt idx="2">
                  <c:v>Prise de cote des tendues HT pour vérification coupe Lignes et BO EETD</c:v>
                </c:pt>
                <c:pt idx="3">
                  <c:v>Repérage des cheminements et installations EETD</c:v>
                </c:pt>
                <c:pt idx="4">
                  <c:v>Réalisation de piste, caniveau type A, traversée de piste pour accès au container EETD</c:v>
                </c:pt>
                <c:pt idx="7">
                  <c:v>Point de contrôle Ferraillage piste EETD / CDIL</c:v>
                </c:pt>
                <c:pt idx="8">
                  <c:v>Réalisation du ferraillage piste (façonnage et mise en place) EETD</c:v>
                </c:pt>
                <c:pt idx="9">
                  <c:v>Réalisation du coffrage piste EETD</c:v>
                </c:pt>
                <c:pt idx="11">
                  <c:v>Coulage béton de la piste EETD</c:v>
                </c:pt>
                <c:pt idx="13">
                  <c:v>Réalisation du massif (durée à confirmer) CIRCET</c:v>
                </c:pt>
                <c:pt idx="14">
                  <c:v>Préparation MALT du pylône FHP (durée à confirmer) CIRCET</c:v>
                </c:pt>
                <c:pt idx="15">
                  <c:v>Installation de chantier, mise en place du balisage PIAZZA / CIRCET / RTE</c:v>
                </c:pt>
                <c:pt idx="16">
                  <c:v>Escavation du massif et mise en place de la grille de fond de fouille PIAZZA / CIRCET / RTE</c:v>
                </c:pt>
                <c:pt idx="17">
                  <c:v>Coulage du gros béton PIAZZA</c:v>
                </c:pt>
                <c:pt idx="19">
                  <c:v>Pose du pylône FHP (durée à confirmer) CIRCET</c:v>
                </c:pt>
                <c:pt idx="20">
                  <c:v>Mise en place du férraillage  PIAZZA / CIRCET / RTE / QUALICONSULT</c:v>
                </c:pt>
                <c:pt idx="22">
                  <c:v>Réception des câbles BT EETD</c:v>
                </c:pt>
                <c:pt idx="23">
                  <c:v>Déroulage des LEX EETD</c:v>
                </c:pt>
                <c:pt idx="24">
                  <c:v>Raccordement au réseau de terre du poste EETD</c:v>
                </c:pt>
                <c:pt idx="25">
                  <c:v>Coulage du massif PIAZZA</c:v>
                </c:pt>
                <c:pt idx="26">
                  <c:v>Réalisation de la terre triangulée, mise en place des caniveaux bétons type B et des fourreaux PIAZZA </c:v>
                </c:pt>
                <c:pt idx="27">
                  <c:v>Ouverture, passage du câble 75mm² et fermeture de tranchée pour raccordement du circuit de terre du pylône au réseau de terre du poste PIAZZA</c:v>
                </c:pt>
                <c:pt idx="28">
                  <c:v>Point de contrôle coulage de la piste béton EETD / CDIL</c:v>
                </c:pt>
                <c:pt idx="29">
                  <c:v>Réalisation de tranchée de câble BT, câble de MALT EETD</c:v>
                </c:pt>
                <c:pt idx="31">
                  <c:v>Point de contrôle fond de fouille EETD / CDIL</c:v>
                </c:pt>
                <c:pt idx="32">
                  <c:v>Réalisation massif coffret présence EETD</c:v>
                </c:pt>
                <c:pt idx="33">
                  <c:v>Point de contrôle Ferraillage EETD / CDIL</c:v>
                </c:pt>
                <c:pt idx="34">
                  <c:v>Réalisation du fond de fouille EETD</c:v>
                </c:pt>
                <c:pt idx="35">
                  <c:v>Réalisation du ferraillage (façonnage et mise en place) EETD</c:v>
                </c:pt>
                <c:pt idx="36">
                  <c:v>Point de contrôle coulage de la dalle béton EETD / CDIL</c:v>
                </c:pt>
                <c:pt idx="38">
                  <c:v>Réalisation du coffrage EETD</c:v>
                </c:pt>
                <c:pt idx="39">
                  <c:v>Coulage béton de la dalle EETD</c:v>
                </c:pt>
                <c:pt idx="40">
                  <c:v>Remblais EETD</c:v>
                </c:pt>
                <c:pt idx="41">
                  <c:v>Réception des coffrets Interlocks des SA, SL et ST EETD</c:v>
                </c:pt>
                <c:pt idx="42">
                  <c:v>Réception des coffrets UI, U PVH, TT barres,  TR et  présence, EETD</c:v>
                </c:pt>
                <c:pt idx="43">
                  <c:v>Préparation + MALT coffrets Interlocks EETD / CDIL</c:v>
                </c:pt>
                <c:pt idx="44">
                  <c:v>Préparation + MALT coffrets UI, U PVH, TT barres,  TR et présence EETD / CDIL</c:v>
                </c:pt>
                <c:pt idx="46">
                  <c:v>Réception des coffrets SS 1.12 et 1.23 EETD</c:v>
                </c:pt>
                <c:pt idx="47">
                  <c:v>Préparation + MALT coffrets SS EETD / CDIL</c:v>
                </c:pt>
                <c:pt idx="48">
                  <c:v>Consignation du Transformateur TR311 pour raccordement du nouveau coffret TR TSA Y118 (Basculement sur source 2 TSA112) ENEDIS</c:v>
                </c:pt>
                <c:pt idx="49">
                  <c:v>Raccordement coffret TR TSA Y118 EETD / ENEDIS / PEXI</c:v>
                </c:pt>
                <c:pt idx="50">
                  <c:v>Consignation du Transformateur TR312 pour raccordement du nouveau coffret TR TSA Y112 (Basculement sur source 1 TSA118) ENEDIS</c:v>
                </c:pt>
                <c:pt idx="51">
                  <c:v>Raccordement coffret TR TSA Y112 EETD / ENEDIS / PEXI</c:v>
                </c:pt>
                <c:pt idx="52">
                  <c:v>Raccordement des LEX sur les nouveaux coffrets EETD</c:v>
                </c:pt>
                <c:pt idx="54">
                  <c:v>Installation du bornier d'échange RPT/RPD dans le local ENEDIS EETD</c:v>
                </c:pt>
                <c:pt idx="55">
                  <c:v>Mise en place de nacelle et de la grue INFRAMET / CANTINIAU / CIRCET / RTE</c:v>
                </c:pt>
                <c:pt idx="56">
                  <c:v>Amené du pylône pré-assemblé sur camion et assemblage du pylône INFRAMET / CANTINIAU / CIRCET / RTE</c:v>
                </c:pt>
                <c:pt idx="57">
                  <c:v>Pose liaisons échanges RPT/RPD + raccordement EETD</c:v>
                </c:pt>
                <c:pt idx="58">
                  <c:v>Mise en place du réseau de terre, travaux de finiton INFRAMET</c:v>
                </c:pt>
                <c:pt idx="59">
                  <c:v> Mesure de terre et Raccordement de la terre du poste au réseau du pylône CIRCET /RTE / EIFFAGE</c:v>
                </c:pt>
                <c:pt idx="60">
                  <c:v>Modification des Tranches (borniers d'échanges RPT/RPD) - Etude par EETD ENEDIS</c:v>
                </c:pt>
                <c:pt idx="66">
                  <c:v>Livraison du container Electre EETD</c:v>
                </c:pt>
                <c:pt idx="67">
                  <c:v>Contrôle état CO : intérieur/extérieur EETD</c:v>
                </c:pt>
                <c:pt idx="68">
                  <c:v>Déchargement et mise en place du CO comprenant les armoires CCN (TG, CBO, Lignes), UA 48V et UA alternatif EETD</c:v>
                </c:pt>
                <c:pt idx="69">
                  <c:v>Validation mise en place du CO EETD</c:v>
                </c:pt>
                <c:pt idx="70">
                  <c:v>Délivrance AT sur CO EETD</c:v>
                </c:pt>
                <c:pt idx="71">
                  <c:v>Point de convocation : Mise à la terre container, chemins de câbles, coffrets EETD / CDIL</c:v>
                </c:pt>
                <c:pt idx="72">
                  <c:v>Lettre de décharge de l'ensemble du CCN EETD</c:v>
                </c:pt>
                <c:pt idx="73">
                  <c:v>Remise d'ouvrage GET / CDIL</c:v>
                </c:pt>
                <c:pt idx="74">
                  <c:v>Raccordement des LEX EETD</c:v>
                </c:pt>
                <c:pt idx="75">
                  <c:v>Déroulage des liaisons 3*95+1*35mm² EETD</c:v>
                </c:pt>
                <c:pt idx="76">
                  <c:v>Raccordement câbles BT intérieurs EETD</c:v>
                </c:pt>
                <c:pt idx="77">
                  <c:v>Lettre de décharge de l'ensemble des services auxillaires (mise à disposition) EETD</c:v>
                </c:pt>
                <c:pt idx="78">
                  <c:v>Raccordement du nouveau coffret TR TSAY118 (DJ TR Ouvert Condamné Ouvert) EETD</c:v>
                </c:pt>
                <c:pt idx="79">
                  <c:v>Vérification de discordance de Phases puis décondamnation et fermeture du disjoncteur DJ-TR du nouveau coffret EETD / PEXI</c:v>
                </c:pt>
                <c:pt idx="80">
                  <c:v>Raccordement du nouveau coffret TR TSAY112 (DJ TR Ouvert Condamné Ouvert) EETD</c:v>
                </c:pt>
                <c:pt idx="81">
                  <c:v>Vérification de discordance de Phases puis décondamnation et fermeture du disjoncteur DJ-TR du nouveau coffret PEXI</c:v>
                </c:pt>
                <c:pt idx="82">
                  <c:v>Pose liaisons échanges RPT/RPD + raccordement EETD</c:v>
                </c:pt>
                <c:pt idx="83">
                  <c:v>Test de la nouvelle permutation automatique du container PEXI</c:v>
                </c:pt>
                <c:pt idx="84">
                  <c:v>Mise en exploitation par GdP/EETD de la nouvelle permutation automatique et des nouvelles colonnes alternatives. EETD / PEXI</c:v>
                </c:pt>
                <c:pt idx="85">
                  <c:v>Pose de la baie FHP dans container Electre (durée à confirmer) CIRCET</c:v>
                </c:pt>
                <c:pt idx="86">
                  <c:v>Modification des Tranches (borniers d'échanges RPT/RPD) - Etude par EETD ENEDIS</c:v>
                </c:pt>
                <c:pt idx="88">
                  <c:v>Contrôle de polarités des tranches EETD</c:v>
                </c:pt>
                <c:pt idx="89">
                  <c:v>Contrôle et essais du fond de poste EETD</c:v>
                </c:pt>
                <c:pt idx="90">
                  <c:v>Dépose des boucles de MALT, pose de 2 RDCT EETD</c:v>
                </c:pt>
                <c:pt idx="91">
                  <c:v>Remplacement clôture grillagée par palplanches béton (durée à confirmer) CLOTURE</c:v>
                </c:pt>
                <c:pt idx="96">
                  <c:v>Mise en place de l'ODU sur le pylône, des équipements dans le BI et passage des coaxiaux dans les caniveaux + réseau de terre CIRCET</c:v>
                </c:pt>
                <c:pt idx="97">
                  <c:v>Essais alarme secours EMASI / ENEDIS</c:v>
                </c:pt>
                <c:pt idx="99">
                  <c:v>Mesure radio, pointage et paramétrage de la liaison CIRCET</c:v>
                </c:pt>
                <c:pt idx="101">
                  <c:v>Mise en route fond de poste EETD-ICE</c:v>
                </c:pt>
                <c:pt idx="103">
                  <c:v>Mise en exploitation EETD-ICE</c:v>
                </c:pt>
                <c:pt idx="105">
                  <c:v>Chargement base de données ARP + PEXI + Switch EMASI</c:v>
                </c:pt>
                <c:pt idx="106">
                  <c:v>Raccordement TCD+Adressage IP dans le PO EMASI</c:v>
                </c:pt>
                <c:pt idx="107">
                  <c:v>Passage de la TG en local PEXI / ENEDIS</c:v>
                </c:pt>
                <c:pt idx="108">
                  <c:v>Intégration ARP/PEXI : TG, S.AUX, CBO, Famars 1, Famars 2 EMASI / CASTER / PEXI</c:v>
                </c:pt>
                <c:pt idx="109">
                  <c:v>Passage à l'état migré (S.AUX &amp; TG) EMASI / CASTER / PEXI</c:v>
                </c:pt>
                <c:pt idx="110">
                  <c:v>Validation bornier d'échange RPT / RPD (après la mise en route fond de poste) EETD</c:v>
                </c:pt>
                <c:pt idx="111">
                  <c:v>Remplacement coffret présence (FT 08-04) + raccordement EETD</c:v>
                </c:pt>
                <c:pt idx="112">
                  <c:v>Chargement du PEXI (TG) et modifications PA EETD</c:v>
                </c:pt>
                <c:pt idx="113">
                  <c:v>Raccordement des LEX EETD</c:v>
                </c:pt>
                <c:pt idx="114">
                  <c:v>Contrôles A1, A3, A4 (tranche générale) EETD</c:v>
                </c:pt>
                <c:pt idx="115">
                  <c:v>Essais TG (Contrôle C) EETD</c:v>
                </c:pt>
                <c:pt idx="116">
                  <c:v>Remise CONT EETD / EMASI</c:v>
                </c:pt>
                <c:pt idx="117">
                  <c:v>Contrôle RTE EMASI</c:v>
                </c:pt>
                <c:pt idx="118">
                  <c:v>Mise en exploitation TG EMASI / PEXI</c:v>
                </c:pt>
                <c:pt idx="119">
                  <c:v>   Essai téléalarme sur Electre EMASI</c:v>
                </c:pt>
                <c:pt idx="120">
                  <c:v>   Dépose de la baie ORS du BI : TCD (PAS 21) EETD / EMASI</c:v>
                </c:pt>
                <c:pt idx="122">
                  <c:v>Passage à l'état migré (CBO) EMASI / CASTER / PEXI</c:v>
                </c:pt>
                <c:pt idx="123">
                  <c:v>VATn+MALT-CC puis pose balisage (démarrage réel des travaux le mardi matin) EETD</c:v>
                </c:pt>
                <c:pt idx="124">
                  <c:v>Passage à l'état migré EMASI / CASTER / PEXI</c:v>
                </c:pt>
                <c:pt idx="125">
                  <c:v>VATn+MALT-CC puis pose balisage (démarrage réel des travaux le mardi matin) EETD</c:v>
                </c:pt>
                <c:pt idx="126">
                  <c:v>Test de rajout TAC (MVS + BD TAC +TAC déjà intégrée en 2017 à Famars) EMASI / PEXI</c:v>
                </c:pt>
                <c:pt idx="127">
                  <c:v>Echanges RPT/RPD transfo 312 EETD / ENEDIS / EMASI</c:v>
                </c:pt>
                <c:pt idx="128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129">
                  <c:v>Raccordement coffret TT EETD</c:v>
                </c:pt>
                <c:pt idx="130">
                  <c:v>Remplacement coffret commande SS1.23 (48V=CC) EETD</c:v>
                </c:pt>
                <c:pt idx="131">
                  <c:v>   Mise hors exploitation des tranches PEXI / EMASI / CDIL</c:v>
                </c:pt>
                <c:pt idx="132">
                  <c:v>Remise CONT EETD / EMASI</c:v>
                </c:pt>
                <c:pt idx="133">
                  <c:v>Contrôles A1, A3, A4 (CBO) EETD</c:v>
                </c:pt>
                <c:pt idx="134">
                  <c:v>Contrôles A2 (contrôle des réducteurs de mesures) EETD</c:v>
                </c:pt>
                <c:pt idx="135">
                  <c:v>Raccordement des LEX EETD</c:v>
                </c:pt>
                <c:pt idx="136">
                  <c:v>Raccordement coffret UI EETD</c:v>
                </c:pt>
                <c:pt idx="137">
                  <c:v>Essais Chrono du DJ avant modifications EETD</c:v>
                </c:pt>
                <c:pt idx="138">
                  <c:v>Passage en 48V du DJ EETD</c:v>
                </c:pt>
                <c:pt idx="139">
                  <c:v>Raccordement coffrets Interlocks des SL-ST et SA EETD</c:v>
                </c:pt>
                <c:pt idx="140">
                  <c:v> Autorisation de dépose des tranches sauf TG CDIL/ EETD</c:v>
                </c:pt>
                <c:pt idx="141">
                  <c:v>Dépose des anciennes LEX EETD</c:v>
                </c:pt>
                <c:pt idx="142">
                  <c:v>Essais CBO contrôles B, B2, C et D2.2 EETD</c:v>
                </c:pt>
                <c:pt idx="143">
                  <c:v>Réception circuit UB (vérifications du retour fusion fusibles) EETD / EMASI</c:v>
                </c:pt>
                <c:pt idx="144">
                  <c:v>Contrôle RTE EMASI / PEXI</c:v>
                </c:pt>
                <c:pt idx="145">
                  <c:v>Essais Chrono du DJ modifié EETD</c:v>
                </c:pt>
                <c:pt idx="146">
                  <c:v>Remise CONT EETD / EMASI</c:v>
                </c:pt>
                <c:pt idx="147">
                  <c:v>Contrôles A1, A3, A4 EETD</c:v>
                </c:pt>
                <c:pt idx="148">
                  <c:v>Contrôles A2 (contrôle des réducteurs de mesures) EETD</c:v>
                </c:pt>
                <c:pt idx="149">
                  <c:v>Essais ligne contrôles C, D2.1, D2.4, D2.6, D2.7, D3 EETD</c:v>
                </c:pt>
                <c:pt idx="150">
                  <c:v>Contrôle RTE EMASI / PEXI</c:v>
                </c:pt>
                <c:pt idx="151">
                  <c:v>Isolement des polarités de la tranche pour dépose EMASI</c:v>
                </c:pt>
                <c:pt idx="152">
                  <c:v>Dépose du câble intertranche EETD / EMASI</c:v>
                </c:pt>
                <c:pt idx="153">
                  <c:v>Suppression du jarretiérage au répartiteur et des polarités TCM EMASI / PEXI</c:v>
                </c:pt>
                <c:pt idx="154">
                  <c:v>Déclaration de conformité CBO PEXI</c:v>
                </c:pt>
                <c:pt idx="155">
                  <c:v>Déconsignation barres sections 2 et 3 PEXI</c:v>
                </c:pt>
                <c:pt idx="156">
                  <c:v>Mise en exploitation section 2 + section 3 + CBO sous ELECTRE PEXI</c:v>
                </c:pt>
                <c:pt idx="157">
                  <c:v>Déclaration de conformité ligne PEXI</c:v>
                </c:pt>
                <c:pt idx="158">
                  <c:v>Déconsignation Ligne PEXI</c:v>
                </c:pt>
                <c:pt idx="159">
                  <c:v>Mise en exploitation ligne FARMARS 2 sous ELECTRE PEXI</c:v>
                </c:pt>
                <c:pt idx="160">
                  <c:v>Dépose de la tranche ARIANE et de son châssis EETD</c:v>
                </c:pt>
                <c:pt idx="161">
                  <c:v>Sécurisation des câbles UA 3*95+1*35mm² : Comblement du caniveau type B par cailloux EETD</c:v>
                </c:pt>
                <c:pt idx="162">
                  <c:v>Travaux de dépose et remise à disposition du site EETD</c:v>
                </c:pt>
                <c:pt idx="163">
                  <c:v>Remplacement des dalles détériorées EETD</c:v>
                </c:pt>
                <c:pt idx="164">
                  <c:v>Obturation des trémies et traitement anti-nuisible EETD</c:v>
                </c:pt>
                <c:pt idx="166">
                  <c:v>VATn+MALT-CC puis pose balisage (démarrage réel des travaux le mardi matin) EETD</c:v>
                </c:pt>
                <c:pt idx="167">
                  <c:v>Passage à l'état migré EMASI / CASTER / PEXI</c:v>
                </c:pt>
                <c:pt idx="168">
                  <c:v>VATn+MALT-CC puis pose balisage (démarrage réel des travaux le mardi matin) EETD</c:v>
                </c:pt>
                <c:pt idx="169">
                  <c:v>Test de rajout TAC (MVS + BD TAC +TAC déjà intégrée en 2017 à Famars) EMASI / PEXI</c:v>
                </c:pt>
                <c:pt idx="170">
                  <c:v>Echanges RPT/RPD transfo 312 EETD / ENEDIS / EMASI</c:v>
                </c:pt>
                <c:pt idx="171">
                  <c:v>Pose TT barre phase 0 et raccordement EETD</c:v>
                </c:pt>
                <c:pt idx="172">
                  <c:v>Raccordement coffret TT EETD</c:v>
                </c:pt>
                <c:pt idx="173">
                  <c:v>Raccordement coffret commande SS1.12 (Passage en 48V) EETD</c:v>
                </c:pt>
                <c:pt idx="174">
                  <c:v>Raccordement des LEX EETD</c:v>
                </c:pt>
                <c:pt idx="175">
                  <c:v>Raccordement coffret UI EETD</c:v>
                </c:pt>
                <c:pt idx="176">
                  <c:v>Essais Chrono du DJ avant modifications EETD</c:v>
                </c:pt>
                <c:pt idx="177">
                  <c:v>Passage en 48V du DJ EETD</c:v>
                </c:pt>
                <c:pt idx="178">
                  <c:v>Réception définitive des travaux (date à valider par le CDIL) CDIL / PEXI / EETD</c:v>
                </c:pt>
                <c:pt idx="179">
                  <c:v>Remise CONT EETD / EMASI</c:v>
                </c:pt>
                <c:pt idx="180">
                  <c:v>Contrôles A1, A3, A4 (CBO) EETD</c:v>
                </c:pt>
                <c:pt idx="181">
                  <c:v>Contrôles A2 (contrôle des réducteurs de mesures) EETD</c:v>
                </c:pt>
                <c:pt idx="182">
                  <c:v>Essais CBO contrôles B, B2, C et D2.2 EETD</c:v>
                </c:pt>
                <c:pt idx="183">
                  <c:v>Isolement des polarités de la tranche pour dépose EMASI</c:v>
                </c:pt>
                <c:pt idx="184">
                  <c:v>Dépose du câble intertranche EETD / EMASI</c:v>
                </c:pt>
                <c:pt idx="185">
                  <c:v>Essais Chrono du DJ modifié EETD</c:v>
                </c:pt>
                <c:pt idx="186">
                  <c:v>Raccordement coffrets Interlocks des SL-ST et SA EETD</c:v>
                </c:pt>
                <c:pt idx="187">
                  <c:v>Remise CONT EETD / EMASI</c:v>
                </c:pt>
                <c:pt idx="188">
                  <c:v>Contrôles A1, A3, A4 EETD</c:v>
                </c:pt>
                <c:pt idx="189">
                  <c:v>Isolement des polarités de la tranche pour dépose EMASI</c:v>
                </c:pt>
                <c:pt idx="190">
                  <c:v>Réception circuit UB (vérifications du retour fusion fusibles) EETD / EMASI</c:v>
                </c:pt>
                <c:pt idx="191">
                  <c:v>Contrôle RTE EMASI / PEXI</c:v>
                </c:pt>
                <c:pt idx="192">
                  <c:v>Suppression du jarretiérage au répartiteur et des polarités TCM EMASI / PEXI</c:v>
                </c:pt>
                <c:pt idx="193">
                  <c:v>Dépose de la tranche ARIANE et de son châssis EETD</c:v>
                </c:pt>
                <c:pt idx="194">
                  <c:v>Contrôles A2 (contrôle des réducteurs de mesures) EETD</c:v>
                </c:pt>
                <c:pt idx="195">
                  <c:v>Essais ligne  contrôles C, D2.1, D2.4, D2.6, D2.7, D3 EETD</c:v>
                </c:pt>
                <c:pt idx="196">
                  <c:v>Contrôle RTE EMASI / PEXI</c:v>
                </c:pt>
                <c:pt idx="197">
                  <c:v>Dépose du câble intertranche EETD / EMASI</c:v>
                </c:pt>
                <c:pt idx="198">
                  <c:v>Suppression du jarretiérage au répartiteur et des polarités TCM EMASI / PEXI</c:v>
                </c:pt>
                <c:pt idx="199">
                  <c:v>Déclaration de conformité CBO PEXI</c:v>
                </c:pt>
                <c:pt idx="200">
                  <c:v>Déconsignation barres section 1 PEXI</c:v>
                </c:pt>
                <c:pt idx="201">
                  <c:v>Mise en exploitation section 1 sous ELECTRE PEXI</c:v>
                </c:pt>
                <c:pt idx="202">
                  <c:v>Déclaration de conformité ligne PEXI</c:v>
                </c:pt>
                <c:pt idx="203">
                  <c:v>Déconsignation Ligne PEXI</c:v>
                </c:pt>
                <c:pt idx="204">
                  <c:v>Mise en exploitation ligne FARMARS 1 sous ELECTRE PEXI</c:v>
                </c:pt>
                <c:pt idx="205">
                  <c:v>Dépose de la tranche ARIANE et de son châssis EETD</c:v>
                </c:pt>
                <c:pt idx="206">
                  <c:v>Recette du pylône </c:v>
                </c:pt>
                <c:pt idx="207">
                  <c:v>Recette des équipements </c:v>
                </c:pt>
                <c:pt idx="208">
                  <c:v>Recette du bond </c:v>
                </c:pt>
                <c:pt idx="209">
                  <c:v>Recette de la liaison </c:v>
                </c:pt>
                <c:pt idx="210">
                  <c:v>Pronocé de la VABF de la liaison / Réception provisoire </c:v>
                </c:pt>
              </c:strCache>
            </c:strRef>
          </c:cat>
          <c:val>
            <c:numRef>
              <c:f>PGO!$H$3:$H$213</c:f>
              <c:numCache>
                <c:formatCode>0.00</c:formatCode>
                <c:ptCount val="2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6">
                  <c:v>0</c:v>
                </c:pt>
                <c:pt idx="47">
                  <c:v>0</c:v>
                </c:pt>
                <c:pt idx="48" formatCode="General">
                  <c:v>0</c:v>
                </c:pt>
                <c:pt idx="49" formatCode="General">
                  <c:v>0</c:v>
                </c:pt>
                <c:pt idx="50" formatCode="General">
                  <c:v>0</c:v>
                </c:pt>
                <c:pt idx="51" formatCode="General">
                  <c:v>0</c:v>
                </c:pt>
                <c:pt idx="52">
                  <c:v>0</c:v>
                </c:pt>
                <c:pt idx="54" formatCode="General">
                  <c:v>0</c:v>
                </c:pt>
                <c:pt idx="55">
                  <c:v>0</c:v>
                </c:pt>
                <c:pt idx="56">
                  <c:v>0</c:v>
                </c:pt>
                <c:pt idx="57" formatCode="General">
                  <c:v>0</c:v>
                </c:pt>
                <c:pt idx="58">
                  <c:v>0</c:v>
                </c:pt>
                <c:pt idx="59">
                  <c:v>0</c:v>
                </c:pt>
                <c:pt idx="60" formatCode="General">
                  <c:v>0</c:v>
                </c:pt>
                <c:pt idx="66" formatCode="General">
                  <c:v>0</c:v>
                </c:pt>
                <c:pt idx="67" formatCode="General">
                  <c:v>0</c:v>
                </c:pt>
                <c:pt idx="68" formatCode="General">
                  <c:v>0</c:v>
                </c:pt>
                <c:pt idx="69" formatCode="General">
                  <c:v>0</c:v>
                </c:pt>
                <c:pt idx="70" formatCode="General">
                  <c:v>0</c:v>
                </c:pt>
                <c:pt idx="71" formatCode="General">
                  <c:v>0</c:v>
                </c:pt>
                <c:pt idx="72" formatCode="General">
                  <c:v>0</c:v>
                </c:pt>
                <c:pt idx="73" formatCode="General">
                  <c:v>0</c:v>
                </c:pt>
                <c:pt idx="74" formatCode="General">
                  <c:v>0</c:v>
                </c:pt>
                <c:pt idx="75" formatCode="General">
                  <c:v>0</c:v>
                </c:pt>
                <c:pt idx="76" formatCode="General">
                  <c:v>0</c:v>
                </c:pt>
                <c:pt idx="77" formatCode="General">
                  <c:v>0</c:v>
                </c:pt>
                <c:pt idx="78" formatCode="General">
                  <c:v>0</c:v>
                </c:pt>
                <c:pt idx="79" formatCode="General">
                  <c:v>0</c:v>
                </c:pt>
                <c:pt idx="80" formatCode="General">
                  <c:v>0</c:v>
                </c:pt>
                <c:pt idx="81" formatCode="General">
                  <c:v>0</c:v>
                </c:pt>
                <c:pt idx="82" formatCode="General">
                  <c:v>0</c:v>
                </c:pt>
                <c:pt idx="83" formatCode="General">
                  <c:v>0</c:v>
                </c:pt>
                <c:pt idx="84" formatCode="General">
                  <c:v>0</c:v>
                </c:pt>
                <c:pt idx="85">
                  <c:v>0</c:v>
                </c:pt>
                <c:pt idx="86" formatCode="General">
                  <c:v>0</c:v>
                </c:pt>
                <c:pt idx="88" formatCode="General">
                  <c:v>0</c:v>
                </c:pt>
                <c:pt idx="89" formatCode="General">
                  <c:v>0</c:v>
                </c:pt>
                <c:pt idx="90">
                  <c:v>0</c:v>
                </c:pt>
                <c:pt idx="91" formatCode="General">
                  <c:v>0</c:v>
                </c:pt>
                <c:pt idx="96" formatCode="General">
                  <c:v>0</c:v>
                </c:pt>
                <c:pt idx="97" formatCode="General">
                  <c:v>0</c:v>
                </c:pt>
                <c:pt idx="99" formatCode="General">
                  <c:v>0</c:v>
                </c:pt>
                <c:pt idx="101" formatCode="General">
                  <c:v>0</c:v>
                </c:pt>
                <c:pt idx="103" formatCode="General">
                  <c:v>0</c:v>
                </c:pt>
                <c:pt idx="105" formatCode="General">
                  <c:v>0</c:v>
                </c:pt>
                <c:pt idx="106" formatCode="General">
                  <c:v>0</c:v>
                </c:pt>
                <c:pt idx="107" formatCode="General">
                  <c:v>0</c:v>
                </c:pt>
                <c:pt idx="108" formatCode="General">
                  <c:v>0</c:v>
                </c:pt>
                <c:pt idx="109" formatCode="General">
                  <c:v>0</c:v>
                </c:pt>
                <c:pt idx="110" formatCode="General">
                  <c:v>0</c:v>
                </c:pt>
                <c:pt idx="111" formatCode="General">
                  <c:v>0</c:v>
                </c:pt>
                <c:pt idx="112" formatCode="General">
                  <c:v>0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0</c:v>
                </c:pt>
                <c:pt idx="152" formatCode="General">
                  <c:v>0</c:v>
                </c:pt>
                <c:pt idx="153" formatCode="General">
                  <c:v>0</c:v>
                </c:pt>
                <c:pt idx="154" formatCode="General">
                  <c:v>0</c:v>
                </c:pt>
                <c:pt idx="155" formatCode="General">
                  <c:v>0</c:v>
                </c:pt>
                <c:pt idx="156" formatCode="General">
                  <c:v>0</c:v>
                </c:pt>
                <c:pt idx="157" formatCode="General">
                  <c:v>0</c:v>
                </c:pt>
                <c:pt idx="158" formatCode="General">
                  <c:v>0</c:v>
                </c:pt>
                <c:pt idx="159" formatCode="General">
                  <c:v>0</c:v>
                </c:pt>
                <c:pt idx="160" formatCode="General">
                  <c:v>0</c:v>
                </c:pt>
                <c:pt idx="161" formatCode="General">
                  <c:v>0</c:v>
                </c:pt>
                <c:pt idx="162" formatCode="General">
                  <c:v>0</c:v>
                </c:pt>
                <c:pt idx="163" formatCode="General">
                  <c:v>0</c:v>
                </c:pt>
                <c:pt idx="164" formatCode="General">
                  <c:v>0</c:v>
                </c:pt>
                <c:pt idx="166" formatCode="General">
                  <c:v>0</c:v>
                </c:pt>
                <c:pt idx="167" formatCode="General">
                  <c:v>0</c:v>
                </c:pt>
                <c:pt idx="168" formatCode="General">
                  <c:v>0</c:v>
                </c:pt>
                <c:pt idx="169" formatCode="General">
                  <c:v>0</c:v>
                </c:pt>
                <c:pt idx="170" formatCode="General">
                  <c:v>0</c:v>
                </c:pt>
                <c:pt idx="171" formatCode="General">
                  <c:v>0</c:v>
                </c:pt>
                <c:pt idx="172" formatCode="General">
                  <c:v>0</c:v>
                </c:pt>
                <c:pt idx="173" formatCode="General">
                  <c:v>0</c:v>
                </c:pt>
                <c:pt idx="174" formatCode="General">
                  <c:v>0</c:v>
                </c:pt>
                <c:pt idx="175" formatCode="General">
                  <c:v>0</c:v>
                </c:pt>
                <c:pt idx="176" formatCode="General">
                  <c:v>0</c:v>
                </c:pt>
                <c:pt idx="177" formatCode="General">
                  <c:v>0</c:v>
                </c:pt>
                <c:pt idx="178" formatCode="General">
                  <c:v>0</c:v>
                </c:pt>
                <c:pt idx="179" formatCode="General">
                  <c:v>0</c:v>
                </c:pt>
                <c:pt idx="180" formatCode="General">
                  <c:v>0</c:v>
                </c:pt>
                <c:pt idx="181" formatCode="General">
                  <c:v>0</c:v>
                </c:pt>
                <c:pt idx="182" formatCode="General">
                  <c:v>0</c:v>
                </c:pt>
                <c:pt idx="183" formatCode="General">
                  <c:v>0</c:v>
                </c:pt>
                <c:pt idx="184" formatCode="General">
                  <c:v>0</c:v>
                </c:pt>
                <c:pt idx="185" formatCode="General">
                  <c:v>0</c:v>
                </c:pt>
                <c:pt idx="186" formatCode="General">
                  <c:v>0</c:v>
                </c:pt>
                <c:pt idx="187" formatCode="General">
                  <c:v>0</c:v>
                </c:pt>
                <c:pt idx="188" formatCode="General">
                  <c:v>0</c:v>
                </c:pt>
                <c:pt idx="189" formatCode="General">
                  <c:v>0</c:v>
                </c:pt>
                <c:pt idx="190" formatCode="General">
                  <c:v>0</c:v>
                </c:pt>
                <c:pt idx="191" formatCode="General">
                  <c:v>0</c:v>
                </c:pt>
                <c:pt idx="192" formatCode="General">
                  <c:v>0</c:v>
                </c:pt>
                <c:pt idx="193" formatCode="General">
                  <c:v>0</c:v>
                </c:pt>
                <c:pt idx="194" formatCode="General">
                  <c:v>0</c:v>
                </c:pt>
                <c:pt idx="195" formatCode="General">
                  <c:v>0</c:v>
                </c:pt>
                <c:pt idx="196" formatCode="General">
                  <c:v>0</c:v>
                </c:pt>
                <c:pt idx="197" formatCode="General">
                  <c:v>0</c:v>
                </c:pt>
                <c:pt idx="198" formatCode="General">
                  <c:v>0</c:v>
                </c:pt>
                <c:pt idx="199" formatCode="General">
                  <c:v>0</c:v>
                </c:pt>
                <c:pt idx="200" formatCode="General">
                  <c:v>0</c:v>
                </c:pt>
                <c:pt idx="201" formatCode="General">
                  <c:v>0</c:v>
                </c:pt>
                <c:pt idx="202" formatCode="General">
                  <c:v>0</c:v>
                </c:pt>
                <c:pt idx="203" formatCode="General">
                  <c:v>0</c:v>
                </c:pt>
                <c:pt idx="204" formatCode="General">
                  <c:v>0</c:v>
                </c:pt>
                <c:pt idx="205" formatCode="General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025784496"/>
        <c:axId val="1025786064"/>
      </c:barChart>
      <c:catAx>
        <c:axId val="10257844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86064"/>
        <c:crosses val="autoZero"/>
        <c:auto val="1"/>
        <c:lblAlgn val="ctr"/>
        <c:lblOffset val="100"/>
        <c:noMultiLvlLbl val="0"/>
      </c:catAx>
      <c:valAx>
        <c:axId val="1025786064"/>
        <c:scaling>
          <c:orientation val="minMax"/>
          <c:max val="43221"/>
          <c:min val="4319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84496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 baseline="0"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 paperSize="8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/>
              <a:t>MAI</a:t>
            </a:r>
          </a:p>
        </c:rich>
      </c:tx>
      <c:layout>
        <c:manualLayout>
          <c:xMode val="edge"/>
          <c:yMode val="edge"/>
          <c:x val="3.9460972047754726E-3"/>
          <c:y val="1.56599524987312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PGO!$C$4:$C$58</c:f>
              <c:strCache>
                <c:ptCount val="55"/>
                <c:pt idx="0">
                  <c:v>Installation de la base de vie et pose de balisage EETD</c:v>
                </c:pt>
                <c:pt idx="1">
                  <c:v>Prise de cote des tendues HT pour vérification coupe Lignes et BO EETD</c:v>
                </c:pt>
                <c:pt idx="2">
                  <c:v>Repérage des cheminements et installations EETD</c:v>
                </c:pt>
                <c:pt idx="3">
                  <c:v>Réalisation de piste, caniveau type A, traversée de piste pour accès au container EETD</c:v>
                </c:pt>
                <c:pt idx="6">
                  <c:v>Point de contrôle Ferraillage piste EETD / CDIL</c:v>
                </c:pt>
                <c:pt idx="7">
                  <c:v>Réalisation du ferraillage piste (façonnage et mise en place) EETD</c:v>
                </c:pt>
                <c:pt idx="8">
                  <c:v>Réalisation du coffrage piste EETD</c:v>
                </c:pt>
                <c:pt idx="10">
                  <c:v>Coulage béton de la piste EETD</c:v>
                </c:pt>
                <c:pt idx="12">
                  <c:v>Réalisation du massif (durée à confirmer) CIRCET</c:v>
                </c:pt>
                <c:pt idx="13">
                  <c:v>Préparation MALT du pylône FHP (durée à confirmer) CIRCET</c:v>
                </c:pt>
                <c:pt idx="14">
                  <c:v>Installation de chantier, mise en place du balisage PIAZZA / CIRCET / RTE</c:v>
                </c:pt>
                <c:pt idx="15">
                  <c:v>Escavation du massif et mise en place de la grille de fond de fouille PIAZZA / CIRCET / RTE</c:v>
                </c:pt>
                <c:pt idx="16">
                  <c:v>Coulage du gros béton PIAZZA</c:v>
                </c:pt>
                <c:pt idx="18">
                  <c:v>Pose du pylône FHP (durée à confirmer) CIRCET</c:v>
                </c:pt>
                <c:pt idx="19">
                  <c:v>Mise en place du férraillage  PIAZZA / CIRCET / RTE / QUALICONSULT</c:v>
                </c:pt>
                <c:pt idx="21">
                  <c:v>Réception des câbles BT EETD</c:v>
                </c:pt>
                <c:pt idx="22">
                  <c:v>Déroulage des LEX EETD</c:v>
                </c:pt>
                <c:pt idx="23">
                  <c:v>Raccordement au réseau de terre du poste EETD</c:v>
                </c:pt>
                <c:pt idx="24">
                  <c:v>Coulage du massif PIAZZA</c:v>
                </c:pt>
                <c:pt idx="25">
                  <c:v>Réalisation de la terre triangulée, mise en place des caniveaux bétons type B et des fourreaux PIAZZA </c:v>
                </c:pt>
                <c:pt idx="26">
                  <c:v>Ouverture, passage du câble 75mm² et fermeture de tranchée pour raccordement du circuit de terre du pylône au réseau de terre du poste PIAZZA</c:v>
                </c:pt>
                <c:pt idx="27">
                  <c:v>Point de contrôle coulage de la piste béton EETD / CDIL</c:v>
                </c:pt>
                <c:pt idx="28">
                  <c:v>Réalisation de tranchée de câble BT, câble de MALT EETD</c:v>
                </c:pt>
                <c:pt idx="30">
                  <c:v>Point de contrôle fond de fouille EETD / CDIL</c:v>
                </c:pt>
                <c:pt idx="31">
                  <c:v>Réalisation massif coffret présence EETD</c:v>
                </c:pt>
                <c:pt idx="32">
                  <c:v>Point de contrôle Ferraillage EETD / CDIL</c:v>
                </c:pt>
                <c:pt idx="33">
                  <c:v>Réalisation du fond de fouille EETD</c:v>
                </c:pt>
                <c:pt idx="34">
                  <c:v>Réalisation du ferraillage (façonnage et mise en place) EETD</c:v>
                </c:pt>
                <c:pt idx="35">
                  <c:v>Point de contrôle coulage de la dalle béton EETD / CDIL</c:v>
                </c:pt>
                <c:pt idx="37">
                  <c:v>Réalisation du coffrage EETD</c:v>
                </c:pt>
                <c:pt idx="38">
                  <c:v>Coulage béton de la dalle EETD</c:v>
                </c:pt>
                <c:pt idx="39">
                  <c:v>Remblais EETD</c:v>
                </c:pt>
                <c:pt idx="40">
                  <c:v>Réception des coffrets Interlocks des SA, SL et ST EETD</c:v>
                </c:pt>
                <c:pt idx="41">
                  <c:v>Réception des coffrets UI, U PVH, TT barres,  TR et  présence, EETD</c:v>
                </c:pt>
                <c:pt idx="42">
                  <c:v>Préparation + MALT coffrets Interlocks EETD / CDIL</c:v>
                </c:pt>
                <c:pt idx="43">
                  <c:v>Préparation + MALT coffrets UI, U PVH, TT barres,  TR et présence EETD / CDIL</c:v>
                </c:pt>
                <c:pt idx="45">
                  <c:v>Réception des coffrets SS 1.12 et 1.23 EETD</c:v>
                </c:pt>
                <c:pt idx="46">
                  <c:v>Préparation + MALT coffrets SS EETD / CDIL</c:v>
                </c:pt>
                <c:pt idx="47">
                  <c:v>Consignation du Transformateur TR311 pour raccordement du nouveau coffret TR TSA Y118 (Basculement sur source 2 TSA112) ENEDIS</c:v>
                </c:pt>
                <c:pt idx="48">
                  <c:v>Raccordement coffret TR TSA Y118 EETD / ENEDIS / PEXI</c:v>
                </c:pt>
                <c:pt idx="49">
                  <c:v>Consignation du Transformateur TR312 pour raccordement du nouveau coffret TR TSA Y112 (Basculement sur source 1 TSA118) ENEDIS</c:v>
                </c:pt>
                <c:pt idx="50">
                  <c:v>Raccordement coffret TR TSA Y112 EETD / ENEDIS / PEXI</c:v>
                </c:pt>
                <c:pt idx="51">
                  <c:v>Raccordement des LEX sur les nouveaux coffrets EETD</c:v>
                </c:pt>
                <c:pt idx="53">
                  <c:v>Installation du bornier d'échange RPT/RPD dans le local ENEDIS EETD</c:v>
                </c:pt>
                <c:pt idx="54">
                  <c:v>Mise en place de nacelle et de la grue INFRAMET / CANTINIAU / CIRCET / RTE</c:v>
                </c:pt>
              </c:strCache>
            </c:strRef>
          </c:cat>
          <c:val>
            <c:numRef>
              <c:f>PGO!$E$4:$E$58</c:f>
              <c:numCache>
                <c:formatCode>dd/mm/yy;@</c:formatCode>
                <c:ptCount val="55"/>
                <c:pt idx="0">
                  <c:v>43193</c:v>
                </c:pt>
                <c:pt idx="1">
                  <c:v>43194</c:v>
                </c:pt>
                <c:pt idx="2">
                  <c:v>43195</c:v>
                </c:pt>
                <c:pt idx="3">
                  <c:v>43196</c:v>
                </c:pt>
                <c:pt idx="6">
                  <c:v>43206</c:v>
                </c:pt>
                <c:pt idx="7">
                  <c:v>43208</c:v>
                </c:pt>
                <c:pt idx="8">
                  <c:v>43212</c:v>
                </c:pt>
                <c:pt idx="10">
                  <c:v>43213</c:v>
                </c:pt>
                <c:pt idx="12">
                  <c:v>43222</c:v>
                </c:pt>
                <c:pt idx="13">
                  <c:v>43222</c:v>
                </c:pt>
                <c:pt idx="14">
                  <c:v>43222</c:v>
                </c:pt>
                <c:pt idx="15">
                  <c:v>43222</c:v>
                </c:pt>
                <c:pt idx="16">
                  <c:v>43224</c:v>
                </c:pt>
                <c:pt idx="18">
                  <c:v>43234</c:v>
                </c:pt>
                <c:pt idx="19">
                  <c:v>43234</c:v>
                </c:pt>
                <c:pt idx="21">
                  <c:v>43234</c:v>
                </c:pt>
                <c:pt idx="22">
                  <c:v>43234</c:v>
                </c:pt>
                <c:pt idx="23">
                  <c:v>43236</c:v>
                </c:pt>
                <c:pt idx="24">
                  <c:v>43236</c:v>
                </c:pt>
                <c:pt idx="25">
                  <c:v>43237</c:v>
                </c:pt>
                <c:pt idx="26">
                  <c:v>43238</c:v>
                </c:pt>
                <c:pt idx="27">
                  <c:v>43238</c:v>
                </c:pt>
                <c:pt idx="28">
                  <c:v>43238</c:v>
                </c:pt>
                <c:pt idx="30">
                  <c:v>43242</c:v>
                </c:pt>
                <c:pt idx="31">
                  <c:v>43243</c:v>
                </c:pt>
                <c:pt idx="32">
                  <c:v>43243</c:v>
                </c:pt>
                <c:pt idx="33">
                  <c:v>43244</c:v>
                </c:pt>
                <c:pt idx="34">
                  <c:v>43245</c:v>
                </c:pt>
                <c:pt idx="35">
                  <c:v>43245</c:v>
                </c:pt>
                <c:pt idx="37">
                  <c:v>43248</c:v>
                </c:pt>
                <c:pt idx="38">
                  <c:v>43249</c:v>
                </c:pt>
                <c:pt idx="39">
                  <c:v>43250</c:v>
                </c:pt>
                <c:pt idx="40">
                  <c:v>43250</c:v>
                </c:pt>
                <c:pt idx="41">
                  <c:v>43250</c:v>
                </c:pt>
                <c:pt idx="42">
                  <c:v>43251</c:v>
                </c:pt>
                <c:pt idx="43">
                  <c:v>43251</c:v>
                </c:pt>
                <c:pt idx="45">
                  <c:v>43255</c:v>
                </c:pt>
                <c:pt idx="46">
                  <c:v>43256</c:v>
                </c:pt>
                <c:pt idx="47">
                  <c:v>43256</c:v>
                </c:pt>
                <c:pt idx="48">
                  <c:v>43256</c:v>
                </c:pt>
                <c:pt idx="49">
                  <c:v>43257</c:v>
                </c:pt>
                <c:pt idx="50">
                  <c:v>43257</c:v>
                </c:pt>
                <c:pt idx="51">
                  <c:v>43259</c:v>
                </c:pt>
                <c:pt idx="53">
                  <c:v>43262</c:v>
                </c:pt>
                <c:pt idx="54">
                  <c:v>43263</c:v>
                </c:pt>
              </c:numCache>
            </c:numRef>
          </c:val>
        </c:ser>
        <c:ser>
          <c:idx val="0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37000">
                    <a:schemeClr val="accent1">
                      <a:lumMod val="45000"/>
                      <a:lumOff val="55000"/>
                    </a:schemeClr>
                  </a:gs>
                  <a:gs pos="50650">
                    <a:schemeClr val="accent5"/>
                  </a:gs>
                  <a:gs pos="19573">
                    <a:schemeClr val="accent6"/>
                  </a:gs>
                  <a:gs pos="72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37000">
                    <a:schemeClr val="accent1">
                      <a:lumMod val="45000"/>
                      <a:lumOff val="55000"/>
                    </a:schemeClr>
                  </a:gs>
                  <a:gs pos="50650">
                    <a:schemeClr val="accent5"/>
                  </a:gs>
                  <a:gs pos="19573">
                    <a:schemeClr val="accent6"/>
                  </a:gs>
                  <a:gs pos="72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rgbClr val="0099CC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gradFill>
                <a:gsLst>
                  <a:gs pos="73000">
                    <a:srgbClr val="81BAD4"/>
                  </a:gs>
                  <a:gs pos="100000">
                    <a:srgbClr val="7030A0"/>
                  </a:gs>
                  <a:gs pos="51000">
                    <a:srgbClr val="0070C0"/>
                  </a:gs>
                  <a:gs pos="13000">
                    <a:srgbClr val="0099CC"/>
                  </a:gs>
                  <a:gs pos="0">
                    <a:schemeClr val="accent1">
                      <a:lumMod val="5000"/>
                      <a:lumOff val="95000"/>
                    </a:schemeClr>
                  </a:gs>
                  <a:gs pos="49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5"/>
                  </a:gs>
                  <a:gs pos="29000">
                    <a:schemeClr val="accent6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29"/>
            <c:invertIfNegative val="0"/>
            <c:bubble3D val="0"/>
            <c:spPr>
              <a:gradFill>
                <a:gsLst>
                  <a:gs pos="0">
                    <a:srgbClr val="0000FF"/>
                  </a:gs>
                  <a:gs pos="100000">
                    <a:srgbClr val="FF0000"/>
                  </a:gs>
                  <a:gs pos="78000">
                    <a:srgbClr val="FF0000"/>
                  </a:gs>
                  <a:gs pos="49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cat>
            <c:strRef>
              <c:f>PGO!$C$4:$C$58</c:f>
              <c:strCache>
                <c:ptCount val="55"/>
                <c:pt idx="0">
                  <c:v>Installation de la base de vie et pose de balisage EETD</c:v>
                </c:pt>
                <c:pt idx="1">
                  <c:v>Prise de cote des tendues HT pour vérification coupe Lignes et BO EETD</c:v>
                </c:pt>
                <c:pt idx="2">
                  <c:v>Repérage des cheminements et installations EETD</c:v>
                </c:pt>
                <c:pt idx="3">
                  <c:v>Réalisation de piste, caniveau type A, traversée de piste pour accès au container EETD</c:v>
                </c:pt>
                <c:pt idx="6">
                  <c:v>Point de contrôle Ferraillage piste EETD / CDIL</c:v>
                </c:pt>
                <c:pt idx="7">
                  <c:v>Réalisation du ferraillage piste (façonnage et mise en place) EETD</c:v>
                </c:pt>
                <c:pt idx="8">
                  <c:v>Réalisation du coffrage piste EETD</c:v>
                </c:pt>
                <c:pt idx="10">
                  <c:v>Coulage béton de la piste EETD</c:v>
                </c:pt>
                <c:pt idx="12">
                  <c:v>Réalisation du massif (durée à confirmer) CIRCET</c:v>
                </c:pt>
                <c:pt idx="13">
                  <c:v>Préparation MALT du pylône FHP (durée à confirmer) CIRCET</c:v>
                </c:pt>
                <c:pt idx="14">
                  <c:v>Installation de chantier, mise en place du balisage PIAZZA / CIRCET / RTE</c:v>
                </c:pt>
                <c:pt idx="15">
                  <c:v>Escavation du massif et mise en place de la grille de fond de fouille PIAZZA / CIRCET / RTE</c:v>
                </c:pt>
                <c:pt idx="16">
                  <c:v>Coulage du gros béton PIAZZA</c:v>
                </c:pt>
                <c:pt idx="18">
                  <c:v>Pose du pylône FHP (durée à confirmer) CIRCET</c:v>
                </c:pt>
                <c:pt idx="19">
                  <c:v>Mise en place du férraillage  PIAZZA / CIRCET / RTE / QUALICONSULT</c:v>
                </c:pt>
                <c:pt idx="21">
                  <c:v>Réception des câbles BT EETD</c:v>
                </c:pt>
                <c:pt idx="22">
                  <c:v>Déroulage des LEX EETD</c:v>
                </c:pt>
                <c:pt idx="23">
                  <c:v>Raccordement au réseau de terre du poste EETD</c:v>
                </c:pt>
                <c:pt idx="24">
                  <c:v>Coulage du massif PIAZZA</c:v>
                </c:pt>
                <c:pt idx="25">
                  <c:v>Réalisation de la terre triangulée, mise en place des caniveaux bétons type B et des fourreaux PIAZZA </c:v>
                </c:pt>
                <c:pt idx="26">
                  <c:v>Ouverture, passage du câble 75mm² et fermeture de tranchée pour raccordement du circuit de terre du pylône au réseau de terre du poste PIAZZA</c:v>
                </c:pt>
                <c:pt idx="27">
                  <c:v>Point de contrôle coulage de la piste béton EETD / CDIL</c:v>
                </c:pt>
                <c:pt idx="28">
                  <c:v>Réalisation de tranchée de câble BT, câble de MALT EETD</c:v>
                </c:pt>
                <c:pt idx="30">
                  <c:v>Point de contrôle fond de fouille EETD / CDIL</c:v>
                </c:pt>
                <c:pt idx="31">
                  <c:v>Réalisation massif coffret présence EETD</c:v>
                </c:pt>
                <c:pt idx="32">
                  <c:v>Point de contrôle Ferraillage EETD / CDIL</c:v>
                </c:pt>
                <c:pt idx="33">
                  <c:v>Réalisation du fond de fouille EETD</c:v>
                </c:pt>
                <c:pt idx="34">
                  <c:v>Réalisation du ferraillage (façonnage et mise en place) EETD</c:v>
                </c:pt>
                <c:pt idx="35">
                  <c:v>Point de contrôle coulage de la dalle béton EETD / CDIL</c:v>
                </c:pt>
                <c:pt idx="37">
                  <c:v>Réalisation du coffrage EETD</c:v>
                </c:pt>
                <c:pt idx="38">
                  <c:v>Coulage béton de la dalle EETD</c:v>
                </c:pt>
                <c:pt idx="39">
                  <c:v>Remblais EETD</c:v>
                </c:pt>
                <c:pt idx="40">
                  <c:v>Réception des coffrets Interlocks des SA, SL et ST EETD</c:v>
                </c:pt>
                <c:pt idx="41">
                  <c:v>Réception des coffrets UI, U PVH, TT barres,  TR et  présence, EETD</c:v>
                </c:pt>
                <c:pt idx="42">
                  <c:v>Préparation + MALT coffrets Interlocks EETD / CDIL</c:v>
                </c:pt>
                <c:pt idx="43">
                  <c:v>Préparation + MALT coffrets UI, U PVH, TT barres,  TR et présence EETD / CDIL</c:v>
                </c:pt>
                <c:pt idx="45">
                  <c:v>Réception des coffrets SS 1.12 et 1.23 EETD</c:v>
                </c:pt>
                <c:pt idx="46">
                  <c:v>Préparation + MALT coffrets SS EETD / CDIL</c:v>
                </c:pt>
                <c:pt idx="47">
                  <c:v>Consignation du Transformateur TR311 pour raccordement du nouveau coffret TR TSA Y118 (Basculement sur source 2 TSA112) ENEDIS</c:v>
                </c:pt>
                <c:pt idx="48">
                  <c:v>Raccordement coffret TR TSA Y118 EETD / ENEDIS / PEXI</c:v>
                </c:pt>
                <c:pt idx="49">
                  <c:v>Consignation du Transformateur TR312 pour raccordement du nouveau coffret TR TSA Y112 (Basculement sur source 1 TSA118) ENEDIS</c:v>
                </c:pt>
                <c:pt idx="50">
                  <c:v>Raccordement coffret TR TSA Y112 EETD / ENEDIS / PEXI</c:v>
                </c:pt>
                <c:pt idx="51">
                  <c:v>Raccordement des LEX sur les nouveaux coffrets EETD</c:v>
                </c:pt>
                <c:pt idx="53">
                  <c:v>Installation du bornier d'échange RPT/RPD dans le local ENEDIS EETD</c:v>
                </c:pt>
                <c:pt idx="54">
                  <c:v>Mise en place de nacelle et de la grue INFRAMET / CANTINIAU / CIRCET / RTE</c:v>
                </c:pt>
              </c:strCache>
            </c:strRef>
          </c:cat>
          <c:val>
            <c:numRef>
              <c:f>PGO!$G$4:$G$58</c:f>
              <c:numCache>
                <c:formatCode>0.00</c:formatCode>
                <c:ptCount val="5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10">
                  <c:v>1</c:v>
                </c:pt>
                <c:pt idx="12">
                  <c:v>5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8">
                  <c:v>2</c:v>
                </c:pt>
                <c:pt idx="19">
                  <c:v>4</c:v>
                </c:pt>
                <c:pt idx="21">
                  <c:v>0</c:v>
                </c:pt>
                <c:pt idx="22">
                  <c:v>10</c:v>
                </c:pt>
                <c:pt idx="23">
                  <c:v>1</c:v>
                </c:pt>
                <c:pt idx="24">
                  <c:v>3</c:v>
                </c:pt>
                <c:pt idx="26">
                  <c:v>5</c:v>
                </c:pt>
                <c:pt idx="27">
                  <c:v>0</c:v>
                </c:pt>
                <c:pt idx="28">
                  <c:v>2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1</c:v>
                </c:pt>
                <c:pt idx="34">
                  <c:v>1</c:v>
                </c:pt>
                <c:pt idx="35" formatCode="0.0000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3</c:v>
                </c:pt>
                <c:pt idx="45">
                  <c:v>0</c:v>
                </c:pt>
                <c:pt idx="46">
                  <c:v>3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3">
                  <c:v>1</c:v>
                </c:pt>
                <c:pt idx="5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790768"/>
        <c:axId val="1025790376"/>
      </c:barChart>
      <c:catAx>
        <c:axId val="10257907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90376"/>
        <c:crosses val="autoZero"/>
        <c:auto val="1"/>
        <c:lblAlgn val="ctr"/>
        <c:lblOffset val="100"/>
        <c:noMultiLvlLbl val="0"/>
      </c:catAx>
      <c:valAx>
        <c:axId val="1025790376"/>
        <c:scaling>
          <c:orientation val="minMax"/>
          <c:max val="43251"/>
          <c:min val="4322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90768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8" orientation="landscape"/>
    <c:legacyDrawingHF r:id="rId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fr-FR" sz="1600" b="1">
                <a:latin typeface="Century Gothic" panose="020B0502020202020204" pitchFamily="34" charset="0"/>
              </a:rPr>
              <a:t>JUIN</a:t>
            </a:r>
          </a:p>
        </c:rich>
      </c:tx>
      <c:layout>
        <c:manualLayout>
          <c:xMode val="edge"/>
          <c:yMode val="edge"/>
          <c:x val="3.2139857517810268E-2"/>
          <c:y val="1.30718954248366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5978674540682413"/>
          <c:y val="8.5465960560239709E-2"/>
          <c:w val="0.49418344581927259"/>
          <c:h val="0.893295101386662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PGO!$C$47:$C$91</c:f>
              <c:strCache>
                <c:ptCount val="45"/>
                <c:pt idx="0">
                  <c:v>Préparation + MALT coffrets UI, U PVH, TT barres,  TR et présence EETD / CDIL</c:v>
                </c:pt>
                <c:pt idx="2">
                  <c:v>Réception des coffrets SS 1.12 et 1.23 EETD</c:v>
                </c:pt>
                <c:pt idx="3">
                  <c:v>Préparation + MALT coffrets SS EETD / CDIL</c:v>
                </c:pt>
                <c:pt idx="4">
                  <c:v>Consignation du Transformateur TR311 pour raccordement du nouveau coffret TR TSA Y118 (Basculement sur source 2 TSA112) ENEDIS</c:v>
                </c:pt>
                <c:pt idx="5">
                  <c:v>Raccordement coffret TR TSA Y118 EETD / ENEDIS / PEXI</c:v>
                </c:pt>
                <c:pt idx="6">
                  <c:v>Consignation du Transformateur TR312 pour raccordement du nouveau coffret TR TSA Y112 (Basculement sur source 1 TSA118) ENEDIS</c:v>
                </c:pt>
                <c:pt idx="7">
                  <c:v>Raccordement coffret TR TSA Y112 EETD / ENEDIS / PEXI</c:v>
                </c:pt>
                <c:pt idx="8">
                  <c:v>Raccordement des LEX sur les nouveaux coffrets EETD</c:v>
                </c:pt>
                <c:pt idx="10">
                  <c:v>Installation du bornier d'échange RPT/RPD dans le local ENEDIS EETD</c:v>
                </c:pt>
                <c:pt idx="11">
                  <c:v>Mise en place de nacelle et de la grue INFRAMET / CANTINIAU / CIRCET / RTE</c:v>
                </c:pt>
                <c:pt idx="12">
                  <c:v>Amené du pylône pré-assemblé sur camion et assemblage du pylône INFRAMET / CANTINIAU / CIRCET / RTE</c:v>
                </c:pt>
                <c:pt idx="13">
                  <c:v>Pose liaisons échanges RPT/RPD + raccordement EETD</c:v>
                </c:pt>
                <c:pt idx="14">
                  <c:v>Mise en place du réseau de terre, travaux de finiton INFRAMET</c:v>
                </c:pt>
                <c:pt idx="15">
                  <c:v> Mesure de terre et Raccordement de la terre du poste au réseau du pylône CIRCET /RTE / EIFFAGE</c:v>
                </c:pt>
                <c:pt idx="16">
                  <c:v>Modification des Tranches (borniers d'échanges RPT/RPD) - Etude par EETD ENEDIS</c:v>
                </c:pt>
                <c:pt idx="22">
                  <c:v>Livraison du container Electre EETD</c:v>
                </c:pt>
                <c:pt idx="23">
                  <c:v>Contrôle état CO : intérieur/extérieur EETD</c:v>
                </c:pt>
                <c:pt idx="24">
                  <c:v>Déchargement et mise en place du CO comprenant les armoires CCN (TG, CBO, Lignes), UA 48V et UA alternatif EETD</c:v>
                </c:pt>
                <c:pt idx="25">
                  <c:v>Validation mise en place du CO EETD</c:v>
                </c:pt>
                <c:pt idx="26">
                  <c:v>Délivrance AT sur CO EETD</c:v>
                </c:pt>
                <c:pt idx="27">
                  <c:v>Point de convocation : Mise à la terre container, chemins de câbles, coffrets EETD / CDIL</c:v>
                </c:pt>
                <c:pt idx="28">
                  <c:v>Lettre de décharge de l'ensemble du CCN EETD</c:v>
                </c:pt>
                <c:pt idx="29">
                  <c:v>Remise d'ouvrage GET / CDIL</c:v>
                </c:pt>
                <c:pt idx="30">
                  <c:v>Raccordement des LEX EETD</c:v>
                </c:pt>
                <c:pt idx="31">
                  <c:v>Déroulage des liaisons 3*95+1*35mm² EETD</c:v>
                </c:pt>
                <c:pt idx="32">
                  <c:v>Raccordement câbles BT intérieurs EETD</c:v>
                </c:pt>
                <c:pt idx="33">
                  <c:v>Lettre de décharge de l'ensemble des services auxillaires (mise à disposition) EETD</c:v>
                </c:pt>
                <c:pt idx="34">
                  <c:v>Raccordement du nouveau coffret TR TSAY118 (DJ TR Ouvert Condamné Ouvert) EETD</c:v>
                </c:pt>
                <c:pt idx="35">
                  <c:v>Vérification de discordance de Phases puis décondamnation et fermeture du disjoncteur DJ-TR du nouveau coffret EETD / PEXI</c:v>
                </c:pt>
                <c:pt idx="36">
                  <c:v>Raccordement du nouveau coffret TR TSAY112 (DJ TR Ouvert Condamné Ouvert) EETD</c:v>
                </c:pt>
                <c:pt idx="37">
                  <c:v>Vérification de discordance de Phases puis décondamnation et fermeture du disjoncteur DJ-TR du nouveau coffret PEXI</c:v>
                </c:pt>
                <c:pt idx="38">
                  <c:v>Pose liaisons échanges RPT/RPD + raccordement EETD</c:v>
                </c:pt>
                <c:pt idx="39">
                  <c:v>Test de la nouvelle permutation automatique du container PEXI</c:v>
                </c:pt>
                <c:pt idx="40">
                  <c:v>Mise en exploitation par GdP/EETD de la nouvelle permutation automatique et des nouvelles colonnes alternatives. EETD / PEXI</c:v>
                </c:pt>
                <c:pt idx="41">
                  <c:v>Pose de la baie FHP dans container Electre (durée à confirmer) CIRCET</c:v>
                </c:pt>
                <c:pt idx="42">
                  <c:v>Modification des Tranches (borniers d'échanges RPT/RPD) - Etude par EETD ENEDIS</c:v>
                </c:pt>
                <c:pt idx="44">
                  <c:v>Contrôle de polarités des tranches EETD</c:v>
                </c:pt>
              </c:strCache>
            </c:strRef>
          </c:cat>
          <c:val>
            <c:numRef>
              <c:f>PGO!$E$47:$E$91</c:f>
              <c:numCache>
                <c:formatCode>dd/mm/yy;@</c:formatCode>
                <c:ptCount val="45"/>
                <c:pt idx="0">
                  <c:v>43251</c:v>
                </c:pt>
                <c:pt idx="2">
                  <c:v>43255</c:v>
                </c:pt>
                <c:pt idx="3">
                  <c:v>43256</c:v>
                </c:pt>
                <c:pt idx="4">
                  <c:v>43256</c:v>
                </c:pt>
                <c:pt idx="5">
                  <c:v>43256</c:v>
                </c:pt>
                <c:pt idx="6">
                  <c:v>43257</c:v>
                </c:pt>
                <c:pt idx="7">
                  <c:v>43257</c:v>
                </c:pt>
                <c:pt idx="8">
                  <c:v>43259</c:v>
                </c:pt>
                <c:pt idx="10">
                  <c:v>43262</c:v>
                </c:pt>
                <c:pt idx="11">
                  <c:v>43263</c:v>
                </c:pt>
                <c:pt idx="12">
                  <c:v>43263</c:v>
                </c:pt>
                <c:pt idx="13">
                  <c:v>43263</c:v>
                </c:pt>
                <c:pt idx="14">
                  <c:v>43264</c:v>
                </c:pt>
                <c:pt idx="15">
                  <c:v>43264</c:v>
                </c:pt>
                <c:pt idx="16">
                  <c:v>43264</c:v>
                </c:pt>
                <c:pt idx="22">
                  <c:v>43297</c:v>
                </c:pt>
                <c:pt idx="23">
                  <c:v>43297</c:v>
                </c:pt>
                <c:pt idx="24">
                  <c:v>43297</c:v>
                </c:pt>
                <c:pt idx="25">
                  <c:v>43297</c:v>
                </c:pt>
                <c:pt idx="26">
                  <c:v>43297</c:v>
                </c:pt>
                <c:pt idx="27">
                  <c:v>43297</c:v>
                </c:pt>
                <c:pt idx="28">
                  <c:v>43297</c:v>
                </c:pt>
                <c:pt idx="29">
                  <c:v>43297</c:v>
                </c:pt>
                <c:pt idx="30">
                  <c:v>43297</c:v>
                </c:pt>
                <c:pt idx="31">
                  <c:v>43297</c:v>
                </c:pt>
                <c:pt idx="32">
                  <c:v>43298</c:v>
                </c:pt>
                <c:pt idx="33">
                  <c:v>43298</c:v>
                </c:pt>
                <c:pt idx="34">
                  <c:v>43298</c:v>
                </c:pt>
                <c:pt idx="35">
                  <c:v>43298</c:v>
                </c:pt>
                <c:pt idx="36">
                  <c:v>43298</c:v>
                </c:pt>
                <c:pt idx="37">
                  <c:v>43298</c:v>
                </c:pt>
                <c:pt idx="38">
                  <c:v>43299</c:v>
                </c:pt>
                <c:pt idx="39">
                  <c:v>43299</c:v>
                </c:pt>
                <c:pt idx="40">
                  <c:v>43299</c:v>
                </c:pt>
                <c:pt idx="41">
                  <c:v>43300</c:v>
                </c:pt>
                <c:pt idx="42">
                  <c:v>43301</c:v>
                </c:pt>
                <c:pt idx="44">
                  <c:v>43306</c:v>
                </c:pt>
              </c:numCache>
            </c:numRef>
          </c:val>
        </c:ser>
        <c:ser>
          <c:idx val="1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70000">
                    <a:srgbClr val="0070C0"/>
                  </a:gs>
                  <a:gs pos="99000">
                    <a:schemeClr val="tx1"/>
                  </a:gs>
                  <a:gs pos="44000">
                    <a:schemeClr val="accent6"/>
                  </a:gs>
                  <a:gs pos="18000">
                    <a:schemeClr val="accent4">
                      <a:lumMod val="40000"/>
                      <a:lumOff val="60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gradFill>
                <a:gsLst>
                  <a:gs pos="70000">
                    <a:srgbClr val="0070C0"/>
                  </a:gs>
                  <a:gs pos="99000">
                    <a:schemeClr val="tx1"/>
                  </a:gs>
                  <a:gs pos="44000">
                    <a:schemeClr val="accent6"/>
                  </a:gs>
                  <a:gs pos="18000">
                    <a:schemeClr val="accent4">
                      <a:lumMod val="40000"/>
                      <a:lumOff val="60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gradFill>
                <a:gsLst>
                  <a:gs pos="82000">
                    <a:srgbClr val="FF9900"/>
                  </a:gs>
                  <a:gs pos="48000">
                    <a:schemeClr val="accent3"/>
                  </a:gs>
                  <a:gs pos="20000">
                    <a:srgbClr val="0070C0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gradFill>
                <a:gsLst>
                  <a:gs pos="63000">
                    <a:srgbClr val="FF0000"/>
                  </a:gs>
                  <a:gs pos="26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gradFill>
                <a:gsLst>
                  <a:gs pos="0">
                    <a:srgbClr val="0000FF"/>
                  </a:gs>
                  <a:gs pos="100000">
                    <a:schemeClr val="bg1">
                      <a:lumMod val="50000"/>
                    </a:schemeClr>
                  </a:gs>
                  <a:gs pos="78000">
                    <a:schemeClr val="bg1">
                      <a:lumMod val="65000"/>
                    </a:schemeClr>
                  </a:gs>
                  <a:gs pos="49000">
                    <a:srgbClr val="00B050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gradFill>
                <a:gsLst>
                  <a:gs pos="0">
                    <a:srgbClr val="0000FF"/>
                  </a:gs>
                  <a:gs pos="100000">
                    <a:schemeClr val="bg1">
                      <a:lumMod val="50000"/>
                    </a:schemeClr>
                  </a:gs>
                  <a:gs pos="78000">
                    <a:schemeClr val="bg1">
                      <a:lumMod val="65000"/>
                    </a:schemeClr>
                  </a:gs>
                  <a:gs pos="49000">
                    <a:srgbClr val="00B050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gradFill>
                <a:gsLst>
                  <a:gs pos="50000">
                    <a:srgbClr val="FF0000"/>
                  </a:gs>
                  <a:gs pos="87000">
                    <a:srgbClr val="FF0000"/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gradFill>
                <a:gsLst>
                  <a:gs pos="50000">
                    <a:srgbClr val="FF0000"/>
                  </a:gs>
                  <a:gs pos="87000">
                    <a:srgbClr val="FF0000"/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7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</c:dPt>
          <c:dPt>
            <c:idx val="28"/>
            <c:invertIfNegative val="0"/>
            <c:bubble3D val="0"/>
            <c:spPr>
              <a:gradFill>
                <a:gsLst>
                  <a:gs pos="50000">
                    <a:srgbClr val="92D050"/>
                  </a:gs>
                  <a:gs pos="100000">
                    <a:schemeClr val="bg1">
                      <a:lumMod val="65000"/>
                    </a:schemeClr>
                  </a:gs>
                  <a:gs pos="68000">
                    <a:srgbClr val="92D050"/>
                  </a:gs>
                  <a:gs pos="61274">
                    <a:srgbClr val="92D050"/>
                  </a:gs>
                  <a:gs pos="79000">
                    <a:schemeClr val="bg1">
                      <a:lumMod val="65000"/>
                    </a:schemeClr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30"/>
            <c:invertIfNegative val="0"/>
            <c:bubble3D val="0"/>
            <c:spPr>
              <a:gradFill>
                <a:gsLst>
                  <a:gs pos="50000">
                    <a:srgbClr val="00B050"/>
                  </a:gs>
                  <a:gs pos="76000">
                    <a:schemeClr val="bg1">
                      <a:lumMod val="65000"/>
                    </a:schemeClr>
                  </a:gs>
                  <a:gs pos="70000">
                    <a:srgbClr val="00B050"/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9"/>
            <c:invertIfNegative val="0"/>
            <c:bubble3D val="0"/>
            <c:spPr>
              <a:gradFill>
                <a:gsLst>
                  <a:gs pos="50000">
                    <a:srgbClr val="00B050"/>
                  </a:gs>
                  <a:gs pos="100000">
                    <a:schemeClr val="bg1">
                      <a:lumMod val="65000"/>
                    </a:schemeClr>
                  </a:gs>
                  <a:gs pos="100000">
                    <a:srgbClr val="00B050"/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40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41"/>
            <c:invertIfNegative val="0"/>
            <c:bubble3D val="0"/>
            <c:spPr>
              <a:gradFill>
                <a:gsLst>
                  <a:gs pos="50000">
                    <a:srgbClr val="00B050"/>
                  </a:gs>
                  <a:gs pos="100000">
                    <a:schemeClr val="bg1">
                      <a:lumMod val="65000"/>
                    </a:schemeClr>
                  </a:gs>
                  <a:gs pos="100000">
                    <a:srgbClr val="00B050"/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cat>
            <c:strRef>
              <c:f>PGO!$C$47:$C$91</c:f>
              <c:strCache>
                <c:ptCount val="45"/>
                <c:pt idx="0">
                  <c:v>Préparation + MALT coffrets UI, U PVH, TT barres,  TR et présence EETD / CDIL</c:v>
                </c:pt>
                <c:pt idx="2">
                  <c:v>Réception des coffrets SS 1.12 et 1.23 EETD</c:v>
                </c:pt>
                <c:pt idx="3">
                  <c:v>Préparation + MALT coffrets SS EETD / CDIL</c:v>
                </c:pt>
                <c:pt idx="4">
                  <c:v>Consignation du Transformateur TR311 pour raccordement du nouveau coffret TR TSA Y118 (Basculement sur source 2 TSA112) ENEDIS</c:v>
                </c:pt>
                <c:pt idx="5">
                  <c:v>Raccordement coffret TR TSA Y118 EETD / ENEDIS / PEXI</c:v>
                </c:pt>
                <c:pt idx="6">
                  <c:v>Consignation du Transformateur TR312 pour raccordement du nouveau coffret TR TSA Y112 (Basculement sur source 1 TSA118) ENEDIS</c:v>
                </c:pt>
                <c:pt idx="7">
                  <c:v>Raccordement coffret TR TSA Y112 EETD / ENEDIS / PEXI</c:v>
                </c:pt>
                <c:pt idx="8">
                  <c:v>Raccordement des LEX sur les nouveaux coffrets EETD</c:v>
                </c:pt>
                <c:pt idx="10">
                  <c:v>Installation du bornier d'échange RPT/RPD dans le local ENEDIS EETD</c:v>
                </c:pt>
                <c:pt idx="11">
                  <c:v>Mise en place de nacelle et de la grue INFRAMET / CANTINIAU / CIRCET / RTE</c:v>
                </c:pt>
                <c:pt idx="12">
                  <c:v>Amené du pylône pré-assemblé sur camion et assemblage du pylône INFRAMET / CANTINIAU / CIRCET / RTE</c:v>
                </c:pt>
                <c:pt idx="13">
                  <c:v>Pose liaisons échanges RPT/RPD + raccordement EETD</c:v>
                </c:pt>
                <c:pt idx="14">
                  <c:v>Mise en place du réseau de terre, travaux de finiton INFRAMET</c:v>
                </c:pt>
                <c:pt idx="15">
                  <c:v> Mesure de terre et Raccordement de la terre du poste au réseau du pylône CIRCET /RTE / EIFFAGE</c:v>
                </c:pt>
                <c:pt idx="16">
                  <c:v>Modification des Tranches (borniers d'échanges RPT/RPD) - Etude par EETD ENEDIS</c:v>
                </c:pt>
                <c:pt idx="22">
                  <c:v>Livraison du container Electre EETD</c:v>
                </c:pt>
                <c:pt idx="23">
                  <c:v>Contrôle état CO : intérieur/extérieur EETD</c:v>
                </c:pt>
                <c:pt idx="24">
                  <c:v>Déchargement et mise en place du CO comprenant les armoires CCN (TG, CBO, Lignes), UA 48V et UA alternatif EETD</c:v>
                </c:pt>
                <c:pt idx="25">
                  <c:v>Validation mise en place du CO EETD</c:v>
                </c:pt>
                <c:pt idx="26">
                  <c:v>Délivrance AT sur CO EETD</c:v>
                </c:pt>
                <c:pt idx="27">
                  <c:v>Point de convocation : Mise à la terre container, chemins de câbles, coffrets EETD / CDIL</c:v>
                </c:pt>
                <c:pt idx="28">
                  <c:v>Lettre de décharge de l'ensemble du CCN EETD</c:v>
                </c:pt>
                <c:pt idx="29">
                  <c:v>Remise d'ouvrage GET / CDIL</c:v>
                </c:pt>
                <c:pt idx="30">
                  <c:v>Raccordement des LEX EETD</c:v>
                </c:pt>
                <c:pt idx="31">
                  <c:v>Déroulage des liaisons 3*95+1*35mm² EETD</c:v>
                </c:pt>
                <c:pt idx="32">
                  <c:v>Raccordement câbles BT intérieurs EETD</c:v>
                </c:pt>
                <c:pt idx="33">
                  <c:v>Lettre de décharge de l'ensemble des services auxillaires (mise à disposition) EETD</c:v>
                </c:pt>
                <c:pt idx="34">
                  <c:v>Raccordement du nouveau coffret TR TSAY118 (DJ TR Ouvert Condamné Ouvert) EETD</c:v>
                </c:pt>
                <c:pt idx="35">
                  <c:v>Vérification de discordance de Phases puis décondamnation et fermeture du disjoncteur DJ-TR du nouveau coffret EETD / PEXI</c:v>
                </c:pt>
                <c:pt idx="36">
                  <c:v>Raccordement du nouveau coffret TR TSAY112 (DJ TR Ouvert Condamné Ouvert) EETD</c:v>
                </c:pt>
                <c:pt idx="37">
                  <c:v>Vérification de discordance de Phases puis décondamnation et fermeture du disjoncteur DJ-TR du nouveau coffret PEXI</c:v>
                </c:pt>
                <c:pt idx="38">
                  <c:v>Pose liaisons échanges RPT/RPD + raccordement EETD</c:v>
                </c:pt>
                <c:pt idx="39">
                  <c:v>Test de la nouvelle permutation automatique du container PEXI</c:v>
                </c:pt>
                <c:pt idx="40">
                  <c:v>Mise en exploitation par GdP/EETD de la nouvelle permutation automatique et des nouvelles colonnes alternatives. EETD / PEXI</c:v>
                </c:pt>
                <c:pt idx="41">
                  <c:v>Pose de la baie FHP dans container Electre (durée à confirmer) CIRCET</c:v>
                </c:pt>
                <c:pt idx="42">
                  <c:v>Modification des Tranches (borniers d'échanges RPT/RPD) - Etude par EETD ENEDIS</c:v>
                </c:pt>
                <c:pt idx="44">
                  <c:v>Contrôle de polarités des tranches EETD</c:v>
                </c:pt>
              </c:strCache>
            </c:strRef>
          </c:cat>
          <c:val>
            <c:numRef>
              <c:f>PGO!$G$47:$G$91</c:f>
              <c:numCache>
                <c:formatCode>0.00</c:formatCode>
                <c:ptCount val="45"/>
                <c:pt idx="0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22">
                  <c:v>1</c:v>
                </c:pt>
                <c:pt idx="23" formatCode="0.000">
                  <c:v>0.125</c:v>
                </c:pt>
                <c:pt idx="24" formatCode="0.000">
                  <c:v>0.125</c:v>
                </c:pt>
                <c:pt idx="25" formatCode="0.000">
                  <c:v>0.125</c:v>
                </c:pt>
                <c:pt idx="26" formatCode="0.000">
                  <c:v>0.125</c:v>
                </c:pt>
                <c:pt idx="27">
                  <c:v>0</c:v>
                </c:pt>
                <c:pt idx="28">
                  <c:v>0</c:v>
                </c:pt>
                <c:pt idx="29">
                  <c:v>0.25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0.25</c:v>
                </c:pt>
                <c:pt idx="35" formatCode="0.000">
                  <c:v>0.125</c:v>
                </c:pt>
                <c:pt idx="36">
                  <c:v>0.25</c:v>
                </c:pt>
                <c:pt idx="37" formatCode="0.000">
                  <c:v>0.125</c:v>
                </c:pt>
                <c:pt idx="38">
                  <c:v>2</c:v>
                </c:pt>
                <c:pt idx="39">
                  <c:v>0.25</c:v>
                </c:pt>
                <c:pt idx="40">
                  <c:v>0.25</c:v>
                </c:pt>
                <c:pt idx="41">
                  <c:v>5</c:v>
                </c:pt>
                <c:pt idx="42">
                  <c:v>3</c:v>
                </c:pt>
                <c:pt idx="4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793904"/>
        <c:axId val="1025794296"/>
      </c:barChart>
      <c:catAx>
        <c:axId val="10257939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94296"/>
        <c:crosses val="autoZero"/>
        <c:auto val="1"/>
        <c:lblAlgn val="ctr"/>
        <c:lblOffset val="100"/>
        <c:noMultiLvlLbl val="0"/>
      </c:catAx>
      <c:valAx>
        <c:axId val="1025794296"/>
        <c:scaling>
          <c:orientation val="minMax"/>
          <c:max val="43266"/>
          <c:min val="43252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93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8" orientation="landscape"/>
    <c:legacyDrawingHF r:id="rId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fr-FR" sz="1600" b="1">
                <a:latin typeface="Century Gothic" panose="020B0502020202020204" pitchFamily="34" charset="0"/>
              </a:rPr>
              <a:t>JUILLET</a:t>
            </a:r>
          </a:p>
        </c:rich>
      </c:tx>
      <c:layout>
        <c:manualLayout>
          <c:xMode val="edge"/>
          <c:yMode val="edge"/>
          <c:x val="3.1295925918114482E-2"/>
          <c:y val="1.88219472373605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1718489607998038"/>
          <c:y val="5.4797554922352949E-2"/>
          <c:w val="0.56528717092864733"/>
          <c:h val="0.9272539894292961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solidFill>
                <a:schemeClr val="bg1"/>
              </a:solidFill>
            </a:ln>
            <a:effectLst/>
          </c:spPr>
          <c:invertIfNegative val="0"/>
          <c:cat>
            <c:strRef>
              <c:f>PGO!$C$7:$C$98</c:f>
              <c:strCache>
                <c:ptCount val="88"/>
                <c:pt idx="0">
                  <c:v>Réalisation de piste, caniveau type A, traversée de piste pour accès au container EETD</c:v>
                </c:pt>
                <c:pt idx="3">
                  <c:v>Point de contrôle Ferraillage piste EETD / CDIL</c:v>
                </c:pt>
                <c:pt idx="4">
                  <c:v>Réalisation du ferraillage piste (façonnage et mise en place) EETD</c:v>
                </c:pt>
                <c:pt idx="5">
                  <c:v>Réalisation du coffrage piste EETD</c:v>
                </c:pt>
                <c:pt idx="7">
                  <c:v>Coulage béton de la piste EETD</c:v>
                </c:pt>
                <c:pt idx="9">
                  <c:v>Réalisation du massif (durée à confirmer) CIRCET</c:v>
                </c:pt>
                <c:pt idx="10">
                  <c:v>Préparation MALT du pylône FHP (durée à confirmer) CIRCET</c:v>
                </c:pt>
                <c:pt idx="11">
                  <c:v>Installation de chantier, mise en place du balisage PIAZZA / CIRCET / RTE</c:v>
                </c:pt>
                <c:pt idx="12">
                  <c:v>Escavation du massif et mise en place de la grille de fond de fouille PIAZZA / CIRCET / RTE</c:v>
                </c:pt>
                <c:pt idx="13">
                  <c:v>Coulage du gros béton PIAZZA</c:v>
                </c:pt>
                <c:pt idx="15">
                  <c:v>Pose du pylône FHP (durée à confirmer) CIRCET</c:v>
                </c:pt>
                <c:pt idx="16">
                  <c:v>Mise en place du férraillage  PIAZZA / CIRCET / RTE / QUALICONSULT</c:v>
                </c:pt>
                <c:pt idx="18">
                  <c:v>Réception des câbles BT EETD</c:v>
                </c:pt>
                <c:pt idx="19">
                  <c:v>Déroulage des LEX EETD</c:v>
                </c:pt>
                <c:pt idx="20">
                  <c:v>Raccordement au réseau de terre du poste EETD</c:v>
                </c:pt>
                <c:pt idx="21">
                  <c:v>Coulage du massif PIAZZA</c:v>
                </c:pt>
                <c:pt idx="22">
                  <c:v>Réalisation de la terre triangulée, mise en place des caniveaux bétons type B et des fourreaux PIAZZA </c:v>
                </c:pt>
                <c:pt idx="23">
                  <c:v>Ouverture, passage du câble 75mm² et fermeture de tranchée pour raccordement du circuit de terre du pylône au réseau de terre du poste PIAZZA</c:v>
                </c:pt>
                <c:pt idx="24">
                  <c:v>Point de contrôle coulage de la piste béton EETD / CDIL</c:v>
                </c:pt>
                <c:pt idx="25">
                  <c:v>Réalisation de tranchée de câble BT, câble de MALT EETD</c:v>
                </c:pt>
                <c:pt idx="27">
                  <c:v>Point de contrôle fond de fouille EETD / CDIL</c:v>
                </c:pt>
                <c:pt idx="28">
                  <c:v>Réalisation massif coffret présence EETD</c:v>
                </c:pt>
                <c:pt idx="29">
                  <c:v>Point de contrôle Ferraillage EETD / CDIL</c:v>
                </c:pt>
                <c:pt idx="30">
                  <c:v>Réalisation du fond de fouille EETD</c:v>
                </c:pt>
                <c:pt idx="31">
                  <c:v>Réalisation du ferraillage (façonnage et mise en place) EETD</c:v>
                </c:pt>
                <c:pt idx="32">
                  <c:v>Point de contrôle coulage de la dalle béton EETD / CDIL</c:v>
                </c:pt>
                <c:pt idx="34">
                  <c:v>Réalisation du coffrage EETD</c:v>
                </c:pt>
                <c:pt idx="35">
                  <c:v>Coulage béton de la dalle EETD</c:v>
                </c:pt>
                <c:pt idx="36">
                  <c:v>Remblais EETD</c:v>
                </c:pt>
                <c:pt idx="37">
                  <c:v>Réception des coffrets Interlocks des SA, SL et ST EETD</c:v>
                </c:pt>
                <c:pt idx="38">
                  <c:v>Réception des coffrets UI, U PVH, TT barres,  TR et  présence, EETD</c:v>
                </c:pt>
                <c:pt idx="39">
                  <c:v>Préparation + MALT coffrets Interlocks EETD / CDIL</c:v>
                </c:pt>
                <c:pt idx="40">
                  <c:v>Préparation + MALT coffrets UI, U PVH, TT barres,  TR et présence EETD / CDIL</c:v>
                </c:pt>
                <c:pt idx="42">
                  <c:v>Réception des coffrets SS 1.12 et 1.23 EETD</c:v>
                </c:pt>
                <c:pt idx="43">
                  <c:v>Préparation + MALT coffrets SS EETD / CDIL</c:v>
                </c:pt>
                <c:pt idx="44">
                  <c:v>Consignation du Transformateur TR311 pour raccordement du nouveau coffret TR TSA Y118 (Basculement sur source 2 TSA112) ENEDIS</c:v>
                </c:pt>
                <c:pt idx="45">
                  <c:v>Raccordement coffret TR TSA Y118 EETD / ENEDIS / PEXI</c:v>
                </c:pt>
                <c:pt idx="46">
                  <c:v>Consignation du Transformateur TR312 pour raccordement du nouveau coffret TR TSA Y112 (Basculement sur source 1 TSA118) ENEDIS</c:v>
                </c:pt>
                <c:pt idx="47">
                  <c:v>Raccordement coffret TR TSA Y112 EETD / ENEDIS / PEXI</c:v>
                </c:pt>
                <c:pt idx="48">
                  <c:v>Raccordement des LEX sur les nouveaux coffrets EETD</c:v>
                </c:pt>
                <c:pt idx="50">
                  <c:v>Installation du bornier d'échange RPT/RPD dans le local ENEDIS EETD</c:v>
                </c:pt>
                <c:pt idx="51">
                  <c:v>Mise en place de nacelle et de la grue INFRAMET / CANTINIAU / CIRCET / RTE</c:v>
                </c:pt>
                <c:pt idx="52">
                  <c:v>Amené du pylône pré-assemblé sur camion et assemblage du pylône INFRAMET / CANTINIAU / CIRCET / RTE</c:v>
                </c:pt>
                <c:pt idx="53">
                  <c:v>Pose liaisons échanges RPT/RPD + raccordement EETD</c:v>
                </c:pt>
                <c:pt idx="54">
                  <c:v>Mise en place du réseau de terre, travaux de finiton INFRAMET</c:v>
                </c:pt>
                <c:pt idx="55">
                  <c:v> Mesure de terre et Raccordement de la terre du poste au réseau du pylône CIRCET /RTE / EIFFAGE</c:v>
                </c:pt>
                <c:pt idx="56">
                  <c:v>Modification des Tranches (borniers d'échanges RPT/RPD) - Etude par EETD ENEDIS</c:v>
                </c:pt>
                <c:pt idx="62">
                  <c:v>Livraison du container Electre EETD</c:v>
                </c:pt>
                <c:pt idx="63">
                  <c:v>Contrôle état CO : intérieur/extérieur EETD</c:v>
                </c:pt>
                <c:pt idx="64">
                  <c:v>Déchargement et mise en place du CO comprenant les armoires CCN (TG, CBO, Lignes), UA 48V et UA alternatif EETD</c:v>
                </c:pt>
                <c:pt idx="65">
                  <c:v>Validation mise en place du CO EETD</c:v>
                </c:pt>
                <c:pt idx="66">
                  <c:v>Délivrance AT sur CO EETD</c:v>
                </c:pt>
                <c:pt idx="67">
                  <c:v>Point de convocation : Mise à la terre container, chemins de câbles, coffrets EETD / CDIL</c:v>
                </c:pt>
                <c:pt idx="68">
                  <c:v>Lettre de décharge de l'ensemble du CCN EETD</c:v>
                </c:pt>
                <c:pt idx="69">
                  <c:v>Remise d'ouvrage GET / CDIL</c:v>
                </c:pt>
                <c:pt idx="70">
                  <c:v>Raccordement des LEX EETD</c:v>
                </c:pt>
                <c:pt idx="71">
                  <c:v>Déroulage des liaisons 3*95+1*35mm² EETD</c:v>
                </c:pt>
                <c:pt idx="72">
                  <c:v>Raccordement câbles BT intérieurs EETD</c:v>
                </c:pt>
                <c:pt idx="73">
                  <c:v>Lettre de décharge de l'ensemble des services auxillaires (mise à disposition) EETD</c:v>
                </c:pt>
                <c:pt idx="74">
                  <c:v>Raccordement du nouveau coffret TR TSAY118 (DJ TR Ouvert Condamné Ouvert) EETD</c:v>
                </c:pt>
                <c:pt idx="75">
                  <c:v>Vérification de discordance de Phases puis décondamnation et fermeture du disjoncteur DJ-TR du nouveau coffret EETD / PEXI</c:v>
                </c:pt>
                <c:pt idx="76">
                  <c:v>Raccordement du nouveau coffret TR TSAY112 (DJ TR Ouvert Condamné Ouvert) EETD</c:v>
                </c:pt>
                <c:pt idx="77">
                  <c:v>Vérification de discordance de Phases puis décondamnation et fermeture du disjoncteur DJ-TR du nouveau coffret PEXI</c:v>
                </c:pt>
                <c:pt idx="78">
                  <c:v>Pose liaisons échanges RPT/RPD + raccordement EETD</c:v>
                </c:pt>
                <c:pt idx="79">
                  <c:v>Test de la nouvelle permutation automatique du container PEXI</c:v>
                </c:pt>
                <c:pt idx="80">
                  <c:v>Mise en exploitation par GdP/EETD de la nouvelle permutation automatique et des nouvelles colonnes alternatives. EETD / PEXI</c:v>
                </c:pt>
                <c:pt idx="81">
                  <c:v>Pose de la baie FHP dans container Electre (durée à confirmer) CIRCET</c:v>
                </c:pt>
                <c:pt idx="82">
                  <c:v>Modification des Tranches (borniers d'échanges RPT/RPD) - Etude par EETD ENEDIS</c:v>
                </c:pt>
                <c:pt idx="84">
                  <c:v>Contrôle de polarités des tranches EETD</c:v>
                </c:pt>
                <c:pt idx="85">
                  <c:v>Contrôle et essais du fond de poste EETD</c:v>
                </c:pt>
                <c:pt idx="86">
                  <c:v>Dépose des boucles de MALT, pose de 2 RDCT EETD</c:v>
                </c:pt>
                <c:pt idx="87">
                  <c:v>Remplacement clôture grillagée par palplanches béton (durée à confirmer) CLOTURE</c:v>
                </c:pt>
              </c:strCache>
            </c:strRef>
          </c:cat>
          <c:val>
            <c:numRef>
              <c:f>PGO!$E$7:$E$98</c:f>
              <c:numCache>
                <c:formatCode>dd/mm/yy;@</c:formatCode>
                <c:ptCount val="92"/>
                <c:pt idx="0">
                  <c:v>43196</c:v>
                </c:pt>
                <c:pt idx="3">
                  <c:v>43206</c:v>
                </c:pt>
                <c:pt idx="4">
                  <c:v>43208</c:v>
                </c:pt>
                <c:pt idx="5">
                  <c:v>43212</c:v>
                </c:pt>
                <c:pt idx="7">
                  <c:v>43213</c:v>
                </c:pt>
                <c:pt idx="9">
                  <c:v>43222</c:v>
                </c:pt>
                <c:pt idx="10">
                  <c:v>43222</c:v>
                </c:pt>
                <c:pt idx="11">
                  <c:v>43222</c:v>
                </c:pt>
                <c:pt idx="12">
                  <c:v>43222</c:v>
                </c:pt>
                <c:pt idx="13">
                  <c:v>43224</c:v>
                </c:pt>
                <c:pt idx="15">
                  <c:v>43234</c:v>
                </c:pt>
                <c:pt idx="16">
                  <c:v>43234</c:v>
                </c:pt>
                <c:pt idx="18">
                  <c:v>43234</c:v>
                </c:pt>
                <c:pt idx="19">
                  <c:v>43234</c:v>
                </c:pt>
                <c:pt idx="20">
                  <c:v>43236</c:v>
                </c:pt>
                <c:pt idx="21">
                  <c:v>43236</c:v>
                </c:pt>
                <c:pt idx="22">
                  <c:v>43237</c:v>
                </c:pt>
                <c:pt idx="23">
                  <c:v>43238</c:v>
                </c:pt>
                <c:pt idx="24">
                  <c:v>43238</c:v>
                </c:pt>
                <c:pt idx="25">
                  <c:v>43238</c:v>
                </c:pt>
                <c:pt idx="27">
                  <c:v>43242</c:v>
                </c:pt>
                <c:pt idx="28">
                  <c:v>43243</c:v>
                </c:pt>
                <c:pt idx="29">
                  <c:v>43243</c:v>
                </c:pt>
                <c:pt idx="30">
                  <c:v>43244</c:v>
                </c:pt>
                <c:pt idx="31">
                  <c:v>43245</c:v>
                </c:pt>
                <c:pt idx="32">
                  <c:v>43245</c:v>
                </c:pt>
                <c:pt idx="34">
                  <c:v>43248</c:v>
                </c:pt>
                <c:pt idx="35">
                  <c:v>43249</c:v>
                </c:pt>
                <c:pt idx="36">
                  <c:v>43250</c:v>
                </c:pt>
                <c:pt idx="37">
                  <c:v>43250</c:v>
                </c:pt>
                <c:pt idx="38">
                  <c:v>43250</c:v>
                </c:pt>
                <c:pt idx="39">
                  <c:v>43251</c:v>
                </c:pt>
                <c:pt idx="40">
                  <c:v>43251</c:v>
                </c:pt>
                <c:pt idx="42">
                  <c:v>43255</c:v>
                </c:pt>
                <c:pt idx="43">
                  <c:v>43256</c:v>
                </c:pt>
                <c:pt idx="44">
                  <c:v>43256</c:v>
                </c:pt>
                <c:pt idx="45">
                  <c:v>43256</c:v>
                </c:pt>
                <c:pt idx="46">
                  <c:v>43257</c:v>
                </c:pt>
                <c:pt idx="47">
                  <c:v>43257</c:v>
                </c:pt>
                <c:pt idx="48">
                  <c:v>43259</c:v>
                </c:pt>
                <c:pt idx="50">
                  <c:v>43262</c:v>
                </c:pt>
                <c:pt idx="51">
                  <c:v>43263</c:v>
                </c:pt>
                <c:pt idx="52">
                  <c:v>43263</c:v>
                </c:pt>
                <c:pt idx="53">
                  <c:v>43263</c:v>
                </c:pt>
                <c:pt idx="54">
                  <c:v>43264</c:v>
                </c:pt>
                <c:pt idx="55">
                  <c:v>43264</c:v>
                </c:pt>
                <c:pt idx="56">
                  <c:v>43264</c:v>
                </c:pt>
                <c:pt idx="62">
                  <c:v>43297</c:v>
                </c:pt>
                <c:pt idx="63">
                  <c:v>43297</c:v>
                </c:pt>
                <c:pt idx="64">
                  <c:v>43297</c:v>
                </c:pt>
                <c:pt idx="65">
                  <c:v>43297</c:v>
                </c:pt>
                <c:pt idx="66">
                  <c:v>43297</c:v>
                </c:pt>
                <c:pt idx="67">
                  <c:v>43297</c:v>
                </c:pt>
                <c:pt idx="68">
                  <c:v>43297</c:v>
                </c:pt>
                <c:pt idx="69">
                  <c:v>43297</c:v>
                </c:pt>
                <c:pt idx="70">
                  <c:v>43297</c:v>
                </c:pt>
                <c:pt idx="71">
                  <c:v>43297</c:v>
                </c:pt>
                <c:pt idx="72">
                  <c:v>43298</c:v>
                </c:pt>
                <c:pt idx="73">
                  <c:v>43298</c:v>
                </c:pt>
                <c:pt idx="74">
                  <c:v>43298</c:v>
                </c:pt>
                <c:pt idx="75">
                  <c:v>43298</c:v>
                </c:pt>
                <c:pt idx="76">
                  <c:v>43298</c:v>
                </c:pt>
                <c:pt idx="77">
                  <c:v>43298</c:v>
                </c:pt>
                <c:pt idx="78">
                  <c:v>43299</c:v>
                </c:pt>
                <c:pt idx="79">
                  <c:v>43299</c:v>
                </c:pt>
                <c:pt idx="80">
                  <c:v>43299</c:v>
                </c:pt>
                <c:pt idx="81">
                  <c:v>43300</c:v>
                </c:pt>
                <c:pt idx="82">
                  <c:v>43301</c:v>
                </c:pt>
                <c:pt idx="84">
                  <c:v>43306</c:v>
                </c:pt>
                <c:pt idx="85">
                  <c:v>43307</c:v>
                </c:pt>
                <c:pt idx="86">
                  <c:v>43311</c:v>
                </c:pt>
                <c:pt idx="87">
                  <c:v>43311</c:v>
                </c:pt>
              </c:numCache>
            </c:numRef>
          </c:val>
        </c:ser>
        <c:ser>
          <c:idx val="1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00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gradFill>
                <a:gsLst>
                  <a:gs pos="50000">
                    <a:srgbClr val="663300"/>
                  </a:gs>
                  <a:gs pos="84000">
                    <a:srgbClr val="663300"/>
                  </a:gs>
                  <a:gs pos="44000">
                    <a:srgbClr val="FF0000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4"/>
            <c:invertIfNegative val="0"/>
            <c:bubble3D val="0"/>
            <c:spPr>
              <a:gradFill>
                <a:gsLst>
                  <a:gs pos="0">
                    <a:srgbClr val="0000FF"/>
                  </a:gs>
                  <a:gs pos="50000">
                    <a:srgbClr val="00B050"/>
                  </a:gs>
                  <a:gs pos="100000">
                    <a:srgbClr val="00B050"/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5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8"/>
            <c:invertIfNegative val="0"/>
            <c:bubble3D val="0"/>
            <c:spPr>
              <a:gradFill>
                <a:gsLst>
                  <a:gs pos="0">
                    <a:srgbClr val="0000FF"/>
                  </a:gs>
                  <a:gs pos="50000">
                    <a:schemeClr val="bg1">
                      <a:lumMod val="65000"/>
                    </a:schemeClr>
                  </a:gs>
                  <a:gs pos="100000">
                    <a:schemeClr val="bg1">
                      <a:lumMod val="65000"/>
                    </a:schemeClr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0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21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22"/>
            <c:invertIfNegative val="0"/>
            <c:bubble3D val="0"/>
            <c:spPr>
              <a:gradFill>
                <a:gsLst>
                  <a:gs pos="0">
                    <a:srgbClr val="0000FF"/>
                  </a:gs>
                  <a:gs pos="50000">
                    <a:schemeClr val="bg1">
                      <a:lumMod val="65000"/>
                    </a:schemeClr>
                  </a:gs>
                  <a:gs pos="100000">
                    <a:schemeClr val="bg1">
                      <a:lumMod val="65000"/>
                    </a:schemeClr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cat>
            <c:strRef>
              <c:f>PGO!$C$7:$C$98</c:f>
              <c:strCache>
                <c:ptCount val="88"/>
                <c:pt idx="0">
                  <c:v>Réalisation de piste, caniveau type A, traversée de piste pour accès au container EETD</c:v>
                </c:pt>
                <c:pt idx="3">
                  <c:v>Point de contrôle Ferraillage piste EETD / CDIL</c:v>
                </c:pt>
                <c:pt idx="4">
                  <c:v>Réalisation du ferraillage piste (façonnage et mise en place) EETD</c:v>
                </c:pt>
                <c:pt idx="5">
                  <c:v>Réalisation du coffrage piste EETD</c:v>
                </c:pt>
                <c:pt idx="7">
                  <c:v>Coulage béton de la piste EETD</c:v>
                </c:pt>
                <c:pt idx="9">
                  <c:v>Réalisation du massif (durée à confirmer) CIRCET</c:v>
                </c:pt>
                <c:pt idx="10">
                  <c:v>Préparation MALT du pylône FHP (durée à confirmer) CIRCET</c:v>
                </c:pt>
                <c:pt idx="11">
                  <c:v>Installation de chantier, mise en place du balisage PIAZZA / CIRCET / RTE</c:v>
                </c:pt>
                <c:pt idx="12">
                  <c:v>Escavation du massif et mise en place de la grille de fond de fouille PIAZZA / CIRCET / RTE</c:v>
                </c:pt>
                <c:pt idx="13">
                  <c:v>Coulage du gros béton PIAZZA</c:v>
                </c:pt>
                <c:pt idx="15">
                  <c:v>Pose du pylône FHP (durée à confirmer) CIRCET</c:v>
                </c:pt>
                <c:pt idx="16">
                  <c:v>Mise en place du férraillage  PIAZZA / CIRCET / RTE / QUALICONSULT</c:v>
                </c:pt>
                <c:pt idx="18">
                  <c:v>Réception des câbles BT EETD</c:v>
                </c:pt>
                <c:pt idx="19">
                  <c:v>Déroulage des LEX EETD</c:v>
                </c:pt>
                <c:pt idx="20">
                  <c:v>Raccordement au réseau de terre du poste EETD</c:v>
                </c:pt>
                <c:pt idx="21">
                  <c:v>Coulage du massif PIAZZA</c:v>
                </c:pt>
                <c:pt idx="22">
                  <c:v>Réalisation de la terre triangulée, mise en place des caniveaux bétons type B et des fourreaux PIAZZA </c:v>
                </c:pt>
                <c:pt idx="23">
                  <c:v>Ouverture, passage du câble 75mm² et fermeture de tranchée pour raccordement du circuit de terre du pylône au réseau de terre du poste PIAZZA</c:v>
                </c:pt>
                <c:pt idx="24">
                  <c:v>Point de contrôle coulage de la piste béton EETD / CDIL</c:v>
                </c:pt>
                <c:pt idx="25">
                  <c:v>Réalisation de tranchée de câble BT, câble de MALT EETD</c:v>
                </c:pt>
                <c:pt idx="27">
                  <c:v>Point de contrôle fond de fouille EETD / CDIL</c:v>
                </c:pt>
                <c:pt idx="28">
                  <c:v>Réalisation massif coffret présence EETD</c:v>
                </c:pt>
                <c:pt idx="29">
                  <c:v>Point de contrôle Ferraillage EETD / CDIL</c:v>
                </c:pt>
                <c:pt idx="30">
                  <c:v>Réalisation du fond de fouille EETD</c:v>
                </c:pt>
                <c:pt idx="31">
                  <c:v>Réalisation du ferraillage (façonnage et mise en place) EETD</c:v>
                </c:pt>
                <c:pt idx="32">
                  <c:v>Point de contrôle coulage de la dalle béton EETD / CDIL</c:v>
                </c:pt>
                <c:pt idx="34">
                  <c:v>Réalisation du coffrage EETD</c:v>
                </c:pt>
                <c:pt idx="35">
                  <c:v>Coulage béton de la dalle EETD</c:v>
                </c:pt>
                <c:pt idx="36">
                  <c:v>Remblais EETD</c:v>
                </c:pt>
                <c:pt idx="37">
                  <c:v>Réception des coffrets Interlocks des SA, SL et ST EETD</c:v>
                </c:pt>
                <c:pt idx="38">
                  <c:v>Réception des coffrets UI, U PVH, TT barres,  TR et  présence, EETD</c:v>
                </c:pt>
                <c:pt idx="39">
                  <c:v>Préparation + MALT coffrets Interlocks EETD / CDIL</c:v>
                </c:pt>
                <c:pt idx="40">
                  <c:v>Préparation + MALT coffrets UI, U PVH, TT barres,  TR et présence EETD / CDIL</c:v>
                </c:pt>
                <c:pt idx="42">
                  <c:v>Réception des coffrets SS 1.12 et 1.23 EETD</c:v>
                </c:pt>
                <c:pt idx="43">
                  <c:v>Préparation + MALT coffrets SS EETD / CDIL</c:v>
                </c:pt>
                <c:pt idx="44">
                  <c:v>Consignation du Transformateur TR311 pour raccordement du nouveau coffret TR TSA Y118 (Basculement sur source 2 TSA112) ENEDIS</c:v>
                </c:pt>
                <c:pt idx="45">
                  <c:v>Raccordement coffret TR TSA Y118 EETD / ENEDIS / PEXI</c:v>
                </c:pt>
                <c:pt idx="46">
                  <c:v>Consignation du Transformateur TR312 pour raccordement du nouveau coffret TR TSA Y112 (Basculement sur source 1 TSA118) ENEDIS</c:v>
                </c:pt>
                <c:pt idx="47">
                  <c:v>Raccordement coffret TR TSA Y112 EETD / ENEDIS / PEXI</c:v>
                </c:pt>
                <c:pt idx="48">
                  <c:v>Raccordement des LEX sur les nouveaux coffrets EETD</c:v>
                </c:pt>
                <c:pt idx="50">
                  <c:v>Installation du bornier d'échange RPT/RPD dans le local ENEDIS EETD</c:v>
                </c:pt>
                <c:pt idx="51">
                  <c:v>Mise en place de nacelle et de la grue INFRAMET / CANTINIAU / CIRCET / RTE</c:v>
                </c:pt>
                <c:pt idx="52">
                  <c:v>Amené du pylône pré-assemblé sur camion et assemblage du pylône INFRAMET / CANTINIAU / CIRCET / RTE</c:v>
                </c:pt>
                <c:pt idx="53">
                  <c:v>Pose liaisons échanges RPT/RPD + raccordement EETD</c:v>
                </c:pt>
                <c:pt idx="54">
                  <c:v>Mise en place du réseau de terre, travaux de finiton INFRAMET</c:v>
                </c:pt>
                <c:pt idx="55">
                  <c:v> Mesure de terre et Raccordement de la terre du poste au réseau du pylône CIRCET /RTE / EIFFAGE</c:v>
                </c:pt>
                <c:pt idx="56">
                  <c:v>Modification des Tranches (borniers d'échanges RPT/RPD) - Etude par EETD ENEDIS</c:v>
                </c:pt>
                <c:pt idx="62">
                  <c:v>Livraison du container Electre EETD</c:v>
                </c:pt>
                <c:pt idx="63">
                  <c:v>Contrôle état CO : intérieur/extérieur EETD</c:v>
                </c:pt>
                <c:pt idx="64">
                  <c:v>Déchargement et mise en place du CO comprenant les armoires CCN (TG, CBO, Lignes), UA 48V et UA alternatif EETD</c:v>
                </c:pt>
                <c:pt idx="65">
                  <c:v>Validation mise en place du CO EETD</c:v>
                </c:pt>
                <c:pt idx="66">
                  <c:v>Délivrance AT sur CO EETD</c:v>
                </c:pt>
                <c:pt idx="67">
                  <c:v>Point de convocation : Mise à la terre container, chemins de câbles, coffrets EETD / CDIL</c:v>
                </c:pt>
                <c:pt idx="68">
                  <c:v>Lettre de décharge de l'ensemble du CCN EETD</c:v>
                </c:pt>
                <c:pt idx="69">
                  <c:v>Remise d'ouvrage GET / CDIL</c:v>
                </c:pt>
                <c:pt idx="70">
                  <c:v>Raccordement des LEX EETD</c:v>
                </c:pt>
                <c:pt idx="71">
                  <c:v>Déroulage des liaisons 3*95+1*35mm² EETD</c:v>
                </c:pt>
                <c:pt idx="72">
                  <c:v>Raccordement câbles BT intérieurs EETD</c:v>
                </c:pt>
                <c:pt idx="73">
                  <c:v>Lettre de décharge de l'ensemble des services auxillaires (mise à disposition) EETD</c:v>
                </c:pt>
                <c:pt idx="74">
                  <c:v>Raccordement du nouveau coffret TR TSAY118 (DJ TR Ouvert Condamné Ouvert) EETD</c:v>
                </c:pt>
                <c:pt idx="75">
                  <c:v>Vérification de discordance de Phases puis décondamnation et fermeture du disjoncteur DJ-TR du nouveau coffret EETD / PEXI</c:v>
                </c:pt>
                <c:pt idx="76">
                  <c:v>Raccordement du nouveau coffret TR TSAY112 (DJ TR Ouvert Condamné Ouvert) EETD</c:v>
                </c:pt>
                <c:pt idx="77">
                  <c:v>Vérification de discordance de Phases puis décondamnation et fermeture du disjoncteur DJ-TR du nouveau coffret PEXI</c:v>
                </c:pt>
                <c:pt idx="78">
                  <c:v>Pose liaisons échanges RPT/RPD + raccordement EETD</c:v>
                </c:pt>
                <c:pt idx="79">
                  <c:v>Test de la nouvelle permutation automatique du container PEXI</c:v>
                </c:pt>
                <c:pt idx="80">
                  <c:v>Mise en exploitation par GdP/EETD de la nouvelle permutation automatique et des nouvelles colonnes alternatives. EETD / PEXI</c:v>
                </c:pt>
                <c:pt idx="81">
                  <c:v>Pose de la baie FHP dans container Electre (durée à confirmer) CIRCET</c:v>
                </c:pt>
                <c:pt idx="82">
                  <c:v>Modification des Tranches (borniers d'échanges RPT/RPD) - Etude par EETD ENEDIS</c:v>
                </c:pt>
                <c:pt idx="84">
                  <c:v>Contrôle de polarités des tranches EETD</c:v>
                </c:pt>
                <c:pt idx="85">
                  <c:v>Contrôle et essais du fond de poste EETD</c:v>
                </c:pt>
                <c:pt idx="86">
                  <c:v>Dépose des boucles de MALT, pose de 2 RDCT EETD</c:v>
                </c:pt>
                <c:pt idx="87">
                  <c:v>Remplacement clôture grillagée par palplanches béton (durée à confirmer) CLOTURE</c:v>
                </c:pt>
              </c:strCache>
            </c:strRef>
          </c:cat>
          <c:val>
            <c:numRef>
              <c:f>PGO!$G$7:$G$98</c:f>
              <c:numCache>
                <c:formatCode>0.00</c:formatCode>
                <c:ptCount val="92"/>
                <c:pt idx="0">
                  <c:v>20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7">
                  <c:v>1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5">
                  <c:v>2</c:v>
                </c:pt>
                <c:pt idx="16">
                  <c:v>4</c:v>
                </c:pt>
                <c:pt idx="18">
                  <c:v>0</c:v>
                </c:pt>
                <c:pt idx="19">
                  <c:v>10</c:v>
                </c:pt>
                <c:pt idx="20">
                  <c:v>1</c:v>
                </c:pt>
                <c:pt idx="21">
                  <c:v>3</c:v>
                </c:pt>
                <c:pt idx="23">
                  <c:v>5</c:v>
                </c:pt>
                <c:pt idx="24">
                  <c:v>0</c:v>
                </c:pt>
                <c:pt idx="25">
                  <c:v>2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1</c:v>
                </c:pt>
                <c:pt idx="32" formatCode="0.0000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3</c:v>
                </c:pt>
                <c:pt idx="42">
                  <c:v>0</c:v>
                </c:pt>
                <c:pt idx="43">
                  <c:v>3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62">
                  <c:v>1</c:v>
                </c:pt>
                <c:pt idx="63" formatCode="0.000">
                  <c:v>0.125</c:v>
                </c:pt>
                <c:pt idx="64" formatCode="0.000">
                  <c:v>0.125</c:v>
                </c:pt>
                <c:pt idx="65" formatCode="0.000">
                  <c:v>0.125</c:v>
                </c:pt>
                <c:pt idx="66" formatCode="0.000">
                  <c:v>0.125</c:v>
                </c:pt>
                <c:pt idx="67">
                  <c:v>0</c:v>
                </c:pt>
                <c:pt idx="68">
                  <c:v>0</c:v>
                </c:pt>
                <c:pt idx="69">
                  <c:v>0.25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0</c:v>
                </c:pt>
                <c:pt idx="74">
                  <c:v>0.25</c:v>
                </c:pt>
                <c:pt idx="75" formatCode="0.000">
                  <c:v>0.125</c:v>
                </c:pt>
                <c:pt idx="76">
                  <c:v>0.25</c:v>
                </c:pt>
                <c:pt idx="77" formatCode="0.000">
                  <c:v>0.125</c:v>
                </c:pt>
                <c:pt idx="78">
                  <c:v>2</c:v>
                </c:pt>
                <c:pt idx="79">
                  <c:v>0.25</c:v>
                </c:pt>
                <c:pt idx="80">
                  <c:v>0.25</c:v>
                </c:pt>
                <c:pt idx="81">
                  <c:v>5</c:v>
                </c:pt>
                <c:pt idx="82">
                  <c:v>3</c:v>
                </c:pt>
                <c:pt idx="84">
                  <c:v>1</c:v>
                </c:pt>
                <c:pt idx="85">
                  <c:v>2</c:v>
                </c:pt>
                <c:pt idx="86">
                  <c:v>2</c:v>
                </c:pt>
                <c:pt idx="87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788416"/>
        <c:axId val="1025789200"/>
      </c:barChart>
      <c:catAx>
        <c:axId val="10257884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89200"/>
        <c:crosses val="autoZero"/>
        <c:auto val="1"/>
        <c:lblAlgn val="ctr"/>
        <c:lblOffset val="100"/>
        <c:noMultiLvlLbl val="0"/>
      </c:catAx>
      <c:valAx>
        <c:axId val="1025789200"/>
        <c:scaling>
          <c:orientation val="minMax"/>
          <c:max val="43312"/>
          <c:min val="43294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88416"/>
        <c:crosses val="autoZero"/>
        <c:crossBetween val="between"/>
        <c:majorUnit val="2"/>
      </c:valAx>
      <c:spPr>
        <a:noFill/>
        <a:ln>
          <a:noFill/>
          <a:prstDash val="sysDot"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8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>
                <a:latin typeface="Century Gothic" panose="020B0502020202020204" pitchFamily="34" charset="0"/>
              </a:rPr>
              <a:t>AOUT</a:t>
            </a:r>
          </a:p>
        </c:rich>
      </c:tx>
      <c:layout>
        <c:manualLayout>
          <c:xMode val="edge"/>
          <c:yMode val="edge"/>
          <c:x val="2.3035620547431572E-2"/>
          <c:y val="5.22875897986224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7045509040452443"/>
          <c:y val="4.3861601990304956E-2"/>
          <c:w val="0.49279279453590463"/>
          <c:h val="0.90065862682197406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PGO!$C$99:$C$104</c:f>
              <c:strCache>
                <c:ptCount val="6"/>
                <c:pt idx="0">
                  <c:v>Mise en place de l'ODU sur le pylône, des équipements dans le BI et passage des coaxiaux dans les caniveaux + réseau de terre CIRCET</c:v>
                </c:pt>
                <c:pt idx="1">
                  <c:v>Essais alarme secours EMASI / ENEDIS</c:v>
                </c:pt>
                <c:pt idx="3">
                  <c:v>Mesure radio, pointage et paramétrage de la liaison CIRCET</c:v>
                </c:pt>
                <c:pt idx="5">
                  <c:v>Mise en route fond de poste EETD-ICE</c:v>
                </c:pt>
              </c:strCache>
            </c:strRef>
          </c:cat>
          <c:val>
            <c:numRef>
              <c:f>PGO!$E$99:$E$104</c:f>
              <c:numCache>
                <c:formatCode>dd/mm/yy;@</c:formatCode>
                <c:ptCount val="6"/>
                <c:pt idx="0">
                  <c:v>43332</c:v>
                </c:pt>
                <c:pt idx="1">
                  <c:v>43333</c:v>
                </c:pt>
                <c:pt idx="3">
                  <c:v>43339</c:v>
                </c:pt>
                <c:pt idx="5">
                  <c:v>43353</c:v>
                </c:pt>
              </c:numCache>
            </c:numRef>
          </c:val>
        </c:ser>
        <c:ser>
          <c:idx val="2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65000">
                    <a:srgbClr val="00B050"/>
                  </a:gs>
                  <a:gs pos="52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</c:dPt>
          <c:cat>
            <c:strRef>
              <c:f>PGO!$C$99:$C$104</c:f>
              <c:strCache>
                <c:ptCount val="6"/>
                <c:pt idx="0">
                  <c:v>Mise en place de l'ODU sur le pylône, des équipements dans le BI et passage des coaxiaux dans les caniveaux + réseau de terre CIRCET</c:v>
                </c:pt>
                <c:pt idx="1">
                  <c:v>Essais alarme secours EMASI / ENEDIS</c:v>
                </c:pt>
                <c:pt idx="3">
                  <c:v>Mesure radio, pointage et paramétrage de la liaison CIRCET</c:v>
                </c:pt>
                <c:pt idx="5">
                  <c:v>Mise en route fond de poste EETD-ICE</c:v>
                </c:pt>
              </c:strCache>
            </c:strRef>
          </c:cat>
          <c:val>
            <c:numRef>
              <c:f>PGO!$G$99:$G$104</c:f>
              <c:numCache>
                <c:formatCode>0.00</c:formatCode>
                <c:ptCount val="6"/>
                <c:pt idx="0">
                  <c:v>4</c:v>
                </c:pt>
                <c:pt idx="1">
                  <c:v>1</c:v>
                </c:pt>
                <c:pt idx="3">
                  <c:v>5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788024"/>
        <c:axId val="1025789592"/>
      </c:barChart>
      <c:catAx>
        <c:axId val="102578802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89592"/>
        <c:crosses val="autoZero"/>
        <c:auto val="1"/>
        <c:lblAlgn val="ctr"/>
        <c:lblOffset val="100"/>
        <c:noMultiLvlLbl val="0"/>
      </c:catAx>
      <c:valAx>
        <c:axId val="1025789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88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>
                <a:latin typeface="Century Gothic" panose="020B0502020202020204" pitchFamily="34" charset="0"/>
              </a:rPr>
              <a:t>SEPTEMBRE</a:t>
            </a:r>
          </a:p>
        </c:rich>
      </c:tx>
      <c:layout>
        <c:manualLayout>
          <c:xMode val="edge"/>
          <c:yMode val="edge"/>
          <c:x val="1.2158267716535408E-2"/>
          <c:y val="8.71459595324813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3625084541737251"/>
          <c:y val="4.282365844925394E-2"/>
          <c:w val="0.7506044191284601"/>
          <c:h val="0.9516619642479814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PGO!$C$101:$C$207</c:f>
              <c:strCache>
                <c:ptCount val="107"/>
                <c:pt idx="1">
                  <c:v>Mesure radio, pointage et paramétrage de la liaison CIRCET</c:v>
                </c:pt>
                <c:pt idx="3">
                  <c:v>Mise en route fond de poste EETD-ICE</c:v>
                </c:pt>
                <c:pt idx="5">
                  <c:v>Mise en exploitation EETD-ICE</c:v>
                </c:pt>
                <c:pt idx="7">
                  <c:v>Chargement base de données ARP + PEXI + Switch EMASI</c:v>
                </c:pt>
                <c:pt idx="8">
                  <c:v>Raccordement TCD+Adressage IP dans le PO EMASI</c:v>
                </c:pt>
                <c:pt idx="9">
                  <c:v>Passage de la TG en local PEXI / ENEDIS</c:v>
                </c:pt>
                <c:pt idx="10">
                  <c:v>Intégration ARP/PEXI : TG, S.AUX, CBO, Famars 1, Famars 2 EMASI / CASTER / PEXI</c:v>
                </c:pt>
                <c:pt idx="11">
                  <c:v>Passage à l'état migré (S.AUX &amp; TG) EMASI / CASTER / PEXI</c:v>
                </c:pt>
                <c:pt idx="12">
                  <c:v>Validation bornier d'échange RPT / RPD (après la mise en route fond de poste) EETD</c:v>
                </c:pt>
                <c:pt idx="13">
                  <c:v>Remplacement coffret présence (FT 08-04) + raccordement EETD</c:v>
                </c:pt>
                <c:pt idx="14">
                  <c:v>Chargement du PEXI (TG) et modifications PA EETD</c:v>
                </c:pt>
                <c:pt idx="15">
                  <c:v>Raccordement des LEX EETD</c:v>
                </c:pt>
                <c:pt idx="16">
                  <c:v>Contrôles A1, A3, A4 (tranche générale) EETD</c:v>
                </c:pt>
                <c:pt idx="17">
                  <c:v>Essais TG (Contrôle C) EETD</c:v>
                </c:pt>
                <c:pt idx="18">
                  <c:v>Remise CONT EETD / EMASI</c:v>
                </c:pt>
                <c:pt idx="19">
                  <c:v>Contrôle RTE EMASI</c:v>
                </c:pt>
                <c:pt idx="20">
                  <c:v>Mise en exploitation TG EMASI / PEXI</c:v>
                </c:pt>
                <c:pt idx="21">
                  <c:v>   Essai téléalarme sur Electre EMASI</c:v>
                </c:pt>
                <c:pt idx="22">
                  <c:v>   Dépose de la baie ORS du BI : TCD (PAS 21) EETD / EMASI</c:v>
                </c:pt>
                <c:pt idx="24">
                  <c:v>Passage à l'état migré (CBO) EMASI / CASTER / PEXI</c:v>
                </c:pt>
                <c:pt idx="25">
                  <c:v>VATn+MALT-CC puis pose balisage (démarrage réel des travaux le mardi matin) EETD</c:v>
                </c:pt>
                <c:pt idx="26">
                  <c:v>Passage à l'état migré EMASI / CASTER / PEXI</c:v>
                </c:pt>
                <c:pt idx="27">
                  <c:v>VATn+MALT-CC puis pose balisage (démarrage réel des travaux le mardi matin) EETD</c:v>
                </c:pt>
                <c:pt idx="28">
                  <c:v>Test de rajout TAC (MVS + BD TAC +TAC déjà intégrée en 2017 à Famars) EMASI / PEXI</c:v>
                </c:pt>
                <c:pt idx="29">
                  <c:v>Echanges RPT/RPD transfo 312 EETD / ENEDIS / EMASI</c:v>
                </c:pt>
                <c:pt idx="30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31">
                  <c:v>Raccordement coffret TT EETD</c:v>
                </c:pt>
                <c:pt idx="32">
                  <c:v>Remplacement coffret commande SS1.23 (48V=CC) EETD</c:v>
                </c:pt>
                <c:pt idx="33">
                  <c:v>   Mise hors exploitation des tranches PEXI / EMASI / CDIL</c:v>
                </c:pt>
                <c:pt idx="34">
                  <c:v>Remise CONT EETD / EMASI</c:v>
                </c:pt>
                <c:pt idx="35">
                  <c:v>Contrôles A1, A3, A4 (CBO) EETD</c:v>
                </c:pt>
                <c:pt idx="36">
                  <c:v>Contrôles A2 (contrôle des réducteurs de mesures) EETD</c:v>
                </c:pt>
                <c:pt idx="37">
                  <c:v>Raccordement des LEX EETD</c:v>
                </c:pt>
                <c:pt idx="38">
                  <c:v>Raccordement coffret UI EETD</c:v>
                </c:pt>
                <c:pt idx="39">
                  <c:v>Essais Chrono du DJ avant modifications EETD</c:v>
                </c:pt>
                <c:pt idx="40">
                  <c:v>Passage en 48V du DJ EETD</c:v>
                </c:pt>
                <c:pt idx="41">
                  <c:v>Raccordement coffrets Interlocks des SL-ST et SA EETD</c:v>
                </c:pt>
                <c:pt idx="42">
                  <c:v> Autorisation de dépose des tranches sauf TG CDIL/ EETD</c:v>
                </c:pt>
                <c:pt idx="43">
                  <c:v>Dépose des anciennes LEX EETD</c:v>
                </c:pt>
                <c:pt idx="44">
                  <c:v>Essais CBO contrôles B, B2, C et D2.2 EETD</c:v>
                </c:pt>
                <c:pt idx="45">
                  <c:v>Réception circuit UB (vérifications du retour fusion fusibles) EETD / EMASI</c:v>
                </c:pt>
                <c:pt idx="46">
                  <c:v>Contrôle RTE EMASI / PEXI</c:v>
                </c:pt>
                <c:pt idx="47">
                  <c:v>Essais Chrono du DJ modifié EETD</c:v>
                </c:pt>
                <c:pt idx="48">
                  <c:v>Remise CONT EETD / EMASI</c:v>
                </c:pt>
                <c:pt idx="49">
                  <c:v>Contrôles A1, A3, A4 EETD</c:v>
                </c:pt>
                <c:pt idx="50">
                  <c:v>Contrôles A2 (contrôle des réducteurs de mesures) EETD</c:v>
                </c:pt>
                <c:pt idx="51">
                  <c:v>Essais ligne contrôles C, D2.1, D2.4, D2.6, D2.7, D3 EETD</c:v>
                </c:pt>
                <c:pt idx="52">
                  <c:v>Contrôle RTE EMASI / PEXI</c:v>
                </c:pt>
                <c:pt idx="53">
                  <c:v>Isolement des polarités de la tranche pour dépose EMASI</c:v>
                </c:pt>
                <c:pt idx="54">
                  <c:v>Dépose du câble intertranche EETD / EMASI</c:v>
                </c:pt>
                <c:pt idx="55">
                  <c:v>Suppression du jarretiérage au répartiteur et des polarités TCM EMASI / PEXI</c:v>
                </c:pt>
                <c:pt idx="56">
                  <c:v>Déclaration de conformité CBO PEXI</c:v>
                </c:pt>
                <c:pt idx="57">
                  <c:v>Déconsignation barres sections 2 et 3 PEXI</c:v>
                </c:pt>
                <c:pt idx="58">
                  <c:v>Mise en exploitation section 2 + section 3 + CBO sous ELECTRE PEXI</c:v>
                </c:pt>
                <c:pt idx="59">
                  <c:v>Déclaration de conformité ligne PEXI</c:v>
                </c:pt>
                <c:pt idx="60">
                  <c:v>Déconsignation Ligne PEXI</c:v>
                </c:pt>
                <c:pt idx="61">
                  <c:v>Mise en exploitation ligne FARMARS 2 sous ELECTRE PEXI</c:v>
                </c:pt>
                <c:pt idx="62">
                  <c:v>Dépose de la tranche ARIANE et de son châssis EETD</c:v>
                </c:pt>
                <c:pt idx="63">
                  <c:v>Sécurisation des câbles UA 3*95+1*35mm² : Comblement du caniveau type B par cailloux EETD</c:v>
                </c:pt>
                <c:pt idx="64">
                  <c:v>Travaux de dépose et remise à disposition du site EETD</c:v>
                </c:pt>
                <c:pt idx="65">
                  <c:v>Remplacement des dalles détériorées EETD</c:v>
                </c:pt>
                <c:pt idx="66">
                  <c:v>Obturation des trémies et traitement anti-nuisible EETD</c:v>
                </c:pt>
                <c:pt idx="68">
                  <c:v>VATn+MALT-CC puis pose balisage (démarrage réel des travaux le mardi matin) EETD</c:v>
                </c:pt>
                <c:pt idx="69">
                  <c:v>Passage à l'état migré EMASI / CASTER / PEXI</c:v>
                </c:pt>
                <c:pt idx="70">
                  <c:v>VATn+MALT-CC puis pose balisage (démarrage réel des travaux le mardi matin) EETD</c:v>
                </c:pt>
                <c:pt idx="71">
                  <c:v>Test de rajout TAC (MVS + BD TAC +TAC déjà intégrée en 2017 à Famars) EMASI / PEXI</c:v>
                </c:pt>
                <c:pt idx="72">
                  <c:v>Echanges RPT/RPD transfo 312 EETD / ENEDIS / EMASI</c:v>
                </c:pt>
                <c:pt idx="73">
                  <c:v>Pose TT barre phase 0 et raccordement EETD</c:v>
                </c:pt>
                <c:pt idx="74">
                  <c:v>Raccordement coffret TT EETD</c:v>
                </c:pt>
                <c:pt idx="75">
                  <c:v>Raccordement coffret commande SS1.12 (Passage en 48V) EETD</c:v>
                </c:pt>
                <c:pt idx="76">
                  <c:v>Raccordement des LEX EETD</c:v>
                </c:pt>
                <c:pt idx="77">
                  <c:v>Raccordement coffret UI EETD</c:v>
                </c:pt>
                <c:pt idx="78">
                  <c:v>Essais Chrono du DJ avant modifications EETD</c:v>
                </c:pt>
                <c:pt idx="79">
                  <c:v>Passage en 48V du DJ EETD</c:v>
                </c:pt>
                <c:pt idx="80">
                  <c:v>Réception définitive des travaux (date à valider par le CDIL) CDIL / PEXI / EETD</c:v>
                </c:pt>
                <c:pt idx="81">
                  <c:v>Remise CONT EETD / EMASI</c:v>
                </c:pt>
                <c:pt idx="82">
                  <c:v>Contrôles A1, A3, A4 (CBO) EETD</c:v>
                </c:pt>
                <c:pt idx="83">
                  <c:v>Contrôles A2 (contrôle des réducteurs de mesures) EETD</c:v>
                </c:pt>
                <c:pt idx="84">
                  <c:v>Essais CBO contrôles B, B2, C et D2.2 EETD</c:v>
                </c:pt>
                <c:pt idx="85">
                  <c:v>Isolement des polarités de la tranche pour dépose EMASI</c:v>
                </c:pt>
                <c:pt idx="86">
                  <c:v>Dépose du câble intertranche EETD / EMASI</c:v>
                </c:pt>
                <c:pt idx="87">
                  <c:v>Essais Chrono du DJ modifié EETD</c:v>
                </c:pt>
                <c:pt idx="88">
                  <c:v>Raccordement coffrets Interlocks des SL-ST et SA EETD</c:v>
                </c:pt>
                <c:pt idx="89">
                  <c:v>Remise CONT EETD / EMASI</c:v>
                </c:pt>
                <c:pt idx="90">
                  <c:v>Contrôles A1, A3, A4 EETD</c:v>
                </c:pt>
                <c:pt idx="91">
                  <c:v>Isolement des polarités de la tranche pour dépose EMASI</c:v>
                </c:pt>
                <c:pt idx="92">
                  <c:v>Réception circuit UB (vérifications du retour fusion fusibles) EETD / EMASI</c:v>
                </c:pt>
                <c:pt idx="93">
                  <c:v>Contrôle RTE EMASI / PEXI</c:v>
                </c:pt>
                <c:pt idx="94">
                  <c:v>Suppression du jarretiérage au répartiteur et des polarités TCM EMASI / PEXI</c:v>
                </c:pt>
                <c:pt idx="95">
                  <c:v>Dépose de la tranche ARIANE et de son châssis EETD</c:v>
                </c:pt>
                <c:pt idx="96">
                  <c:v>Contrôles A2 (contrôle des réducteurs de mesures) EETD</c:v>
                </c:pt>
                <c:pt idx="97">
                  <c:v>Essais ligne  contrôles C, D2.1, D2.4, D2.6, D2.7, D3 EETD</c:v>
                </c:pt>
                <c:pt idx="98">
                  <c:v>Contrôle RTE EMASI / PEXI</c:v>
                </c:pt>
                <c:pt idx="99">
                  <c:v>Dépose du câble intertranche EETD / EMASI</c:v>
                </c:pt>
                <c:pt idx="100">
                  <c:v>Suppression du jarretiérage au répartiteur et des polarités TCM EMASI / PEXI</c:v>
                </c:pt>
                <c:pt idx="101">
                  <c:v>Déclaration de conformité CBO PEXI</c:v>
                </c:pt>
                <c:pt idx="102">
                  <c:v>Déconsignation barres section 1 PEXI</c:v>
                </c:pt>
                <c:pt idx="103">
                  <c:v>Mise en exploitation section 1 sous ELECTRE PEXI</c:v>
                </c:pt>
                <c:pt idx="104">
                  <c:v>Déclaration de conformité ligne PEXI</c:v>
                </c:pt>
                <c:pt idx="105">
                  <c:v>Déconsignation Ligne PEXI</c:v>
                </c:pt>
                <c:pt idx="106">
                  <c:v>Mise en exploitation ligne FARMARS 1 sous ELECTRE PEXI</c:v>
                </c:pt>
              </c:strCache>
            </c:strRef>
          </c:cat>
          <c:val>
            <c:numRef>
              <c:f>PGO!$E$100:$E$210</c:f>
              <c:numCache>
                <c:formatCode>dd/mm/yy;@</c:formatCode>
                <c:ptCount val="111"/>
                <c:pt idx="0">
                  <c:v>43333</c:v>
                </c:pt>
                <c:pt idx="2">
                  <c:v>43339</c:v>
                </c:pt>
                <c:pt idx="4">
                  <c:v>43353</c:v>
                </c:pt>
                <c:pt idx="6">
                  <c:v>43354</c:v>
                </c:pt>
                <c:pt idx="8">
                  <c:v>43360</c:v>
                </c:pt>
                <c:pt idx="9">
                  <c:v>43360</c:v>
                </c:pt>
                <c:pt idx="10">
                  <c:v>43360</c:v>
                </c:pt>
                <c:pt idx="11">
                  <c:v>43360</c:v>
                </c:pt>
                <c:pt idx="12">
                  <c:v>43361</c:v>
                </c:pt>
                <c:pt idx="13">
                  <c:v>43361</c:v>
                </c:pt>
                <c:pt idx="14">
                  <c:v>43361</c:v>
                </c:pt>
                <c:pt idx="15">
                  <c:v>43362</c:v>
                </c:pt>
                <c:pt idx="16">
                  <c:v>43362</c:v>
                </c:pt>
                <c:pt idx="17">
                  <c:v>43362</c:v>
                </c:pt>
                <c:pt idx="18">
                  <c:v>43363</c:v>
                </c:pt>
                <c:pt idx="19">
                  <c:v>43363</c:v>
                </c:pt>
                <c:pt idx="20">
                  <c:v>43363</c:v>
                </c:pt>
                <c:pt idx="21">
                  <c:v>43363</c:v>
                </c:pt>
                <c:pt idx="22">
                  <c:v>43364</c:v>
                </c:pt>
                <c:pt idx="23">
                  <c:v>43364</c:v>
                </c:pt>
                <c:pt idx="25">
                  <c:v>43367</c:v>
                </c:pt>
                <c:pt idx="26">
                  <c:v>43367</c:v>
                </c:pt>
                <c:pt idx="27">
                  <c:v>43367</c:v>
                </c:pt>
                <c:pt idx="28">
                  <c:v>43367</c:v>
                </c:pt>
                <c:pt idx="29">
                  <c:v>43367</c:v>
                </c:pt>
                <c:pt idx="30">
                  <c:v>43368</c:v>
                </c:pt>
                <c:pt idx="31">
                  <c:v>43368</c:v>
                </c:pt>
                <c:pt idx="32">
                  <c:v>43368</c:v>
                </c:pt>
                <c:pt idx="33">
                  <c:v>43368</c:v>
                </c:pt>
                <c:pt idx="34">
                  <c:v>43368</c:v>
                </c:pt>
                <c:pt idx="35">
                  <c:v>43369</c:v>
                </c:pt>
                <c:pt idx="36">
                  <c:v>43369</c:v>
                </c:pt>
                <c:pt idx="37">
                  <c:v>43369</c:v>
                </c:pt>
                <c:pt idx="38">
                  <c:v>43369</c:v>
                </c:pt>
                <c:pt idx="39">
                  <c:v>43369</c:v>
                </c:pt>
                <c:pt idx="40">
                  <c:v>43369</c:v>
                </c:pt>
                <c:pt idx="41">
                  <c:v>43369</c:v>
                </c:pt>
                <c:pt idx="42">
                  <c:v>43369</c:v>
                </c:pt>
                <c:pt idx="43">
                  <c:v>43369</c:v>
                </c:pt>
                <c:pt idx="44">
                  <c:v>43369</c:v>
                </c:pt>
                <c:pt idx="45">
                  <c:v>43370</c:v>
                </c:pt>
                <c:pt idx="46">
                  <c:v>43370</c:v>
                </c:pt>
                <c:pt idx="47">
                  <c:v>43370</c:v>
                </c:pt>
                <c:pt idx="48">
                  <c:v>43370</c:v>
                </c:pt>
                <c:pt idx="49">
                  <c:v>43370</c:v>
                </c:pt>
                <c:pt idx="50">
                  <c:v>43370</c:v>
                </c:pt>
                <c:pt idx="51">
                  <c:v>43370</c:v>
                </c:pt>
                <c:pt idx="52">
                  <c:v>43370</c:v>
                </c:pt>
                <c:pt idx="53">
                  <c:v>43370</c:v>
                </c:pt>
                <c:pt idx="54">
                  <c:v>43370</c:v>
                </c:pt>
                <c:pt idx="55">
                  <c:v>43370</c:v>
                </c:pt>
                <c:pt idx="56">
                  <c:v>43370</c:v>
                </c:pt>
                <c:pt idx="57">
                  <c:v>43371</c:v>
                </c:pt>
                <c:pt idx="58">
                  <c:v>43371</c:v>
                </c:pt>
                <c:pt idx="59">
                  <c:v>43371</c:v>
                </c:pt>
                <c:pt idx="60">
                  <c:v>43371</c:v>
                </c:pt>
                <c:pt idx="61">
                  <c:v>43371</c:v>
                </c:pt>
                <c:pt idx="62">
                  <c:v>43371</c:v>
                </c:pt>
                <c:pt idx="63">
                  <c:v>43371</c:v>
                </c:pt>
                <c:pt idx="64">
                  <c:v>43371</c:v>
                </c:pt>
                <c:pt idx="65">
                  <c:v>43371</c:v>
                </c:pt>
                <c:pt idx="66">
                  <c:v>43371</c:v>
                </c:pt>
                <c:pt idx="67">
                  <c:v>43371</c:v>
                </c:pt>
                <c:pt idx="69">
                  <c:v>43374</c:v>
                </c:pt>
                <c:pt idx="70">
                  <c:v>43374</c:v>
                </c:pt>
                <c:pt idx="71">
                  <c:v>43374</c:v>
                </c:pt>
                <c:pt idx="72">
                  <c:v>43374</c:v>
                </c:pt>
                <c:pt idx="73">
                  <c:v>43375</c:v>
                </c:pt>
                <c:pt idx="74">
                  <c:v>43375</c:v>
                </c:pt>
                <c:pt idx="75">
                  <c:v>43375</c:v>
                </c:pt>
                <c:pt idx="76">
                  <c:v>43375</c:v>
                </c:pt>
                <c:pt idx="77">
                  <c:v>43375</c:v>
                </c:pt>
                <c:pt idx="78">
                  <c:v>43375</c:v>
                </c:pt>
                <c:pt idx="79">
                  <c:v>43375</c:v>
                </c:pt>
                <c:pt idx="80">
                  <c:v>43375</c:v>
                </c:pt>
                <c:pt idx="81">
                  <c:v>43375</c:v>
                </c:pt>
                <c:pt idx="82">
                  <c:v>43376</c:v>
                </c:pt>
                <c:pt idx="83">
                  <c:v>43376</c:v>
                </c:pt>
                <c:pt idx="84">
                  <c:v>43376</c:v>
                </c:pt>
                <c:pt idx="85">
                  <c:v>43376</c:v>
                </c:pt>
                <c:pt idx="86">
                  <c:v>43376</c:v>
                </c:pt>
                <c:pt idx="87">
                  <c:v>43376</c:v>
                </c:pt>
                <c:pt idx="88">
                  <c:v>43376</c:v>
                </c:pt>
                <c:pt idx="89">
                  <c:v>43376</c:v>
                </c:pt>
                <c:pt idx="90">
                  <c:v>43376</c:v>
                </c:pt>
                <c:pt idx="91">
                  <c:v>43376</c:v>
                </c:pt>
                <c:pt idx="92">
                  <c:v>43376</c:v>
                </c:pt>
                <c:pt idx="93">
                  <c:v>43377</c:v>
                </c:pt>
                <c:pt idx="94">
                  <c:v>43377</c:v>
                </c:pt>
                <c:pt idx="95">
                  <c:v>43377</c:v>
                </c:pt>
                <c:pt idx="96">
                  <c:v>43377</c:v>
                </c:pt>
                <c:pt idx="97">
                  <c:v>43377</c:v>
                </c:pt>
                <c:pt idx="98">
                  <c:v>43377</c:v>
                </c:pt>
                <c:pt idx="99">
                  <c:v>43377</c:v>
                </c:pt>
                <c:pt idx="100">
                  <c:v>43377</c:v>
                </c:pt>
                <c:pt idx="101">
                  <c:v>43377</c:v>
                </c:pt>
                <c:pt idx="102">
                  <c:v>43378</c:v>
                </c:pt>
                <c:pt idx="103">
                  <c:v>43378</c:v>
                </c:pt>
                <c:pt idx="104">
                  <c:v>43378</c:v>
                </c:pt>
                <c:pt idx="105">
                  <c:v>43378</c:v>
                </c:pt>
                <c:pt idx="106">
                  <c:v>43378</c:v>
                </c:pt>
                <c:pt idx="107">
                  <c:v>43378</c:v>
                </c:pt>
                <c:pt idx="108">
                  <c:v>43378</c:v>
                </c:pt>
              </c:numCache>
            </c:numRef>
          </c:val>
        </c:ser>
        <c:ser>
          <c:idx val="1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65000">
                    <a:srgbClr val="FFFF00"/>
                  </a:gs>
                  <a:gs pos="52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gradFill>
                <a:gsLst>
                  <a:gs pos="65000">
                    <a:srgbClr val="00B050"/>
                  </a:gs>
                  <a:gs pos="52000">
                    <a:schemeClr val="bg1">
                      <a:lumMod val="50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gradFill>
                <a:gsLst>
                  <a:gs pos="49000">
                    <a:srgbClr val="663300"/>
                  </a:gs>
                  <a:gs pos="78000">
                    <a:srgbClr val="00B050"/>
                  </a:gs>
                  <a:gs pos="2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gradFill>
                <a:gsLst>
                  <a:gs pos="49000">
                    <a:srgbClr val="663300"/>
                  </a:gs>
                  <a:gs pos="78000">
                    <a:srgbClr val="00B050"/>
                  </a:gs>
                  <a:gs pos="2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gradFill>
                <a:gsLst>
                  <a:gs pos="54000">
                    <a:srgbClr val="CC00FF"/>
                  </a:gs>
                  <a:gs pos="50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gradFill>
                <a:gsLst>
                  <a:gs pos="54000">
                    <a:srgbClr val="CC00FF"/>
                  </a:gs>
                  <a:gs pos="50000">
                    <a:schemeClr val="accent1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4"/>
            <c:invertIfNegative val="0"/>
            <c:bubble3D val="0"/>
            <c:spPr>
              <a:gradFill>
                <a:gsLst>
                  <a:gs pos="54000">
                    <a:schemeClr val="bg1">
                      <a:lumMod val="65000"/>
                    </a:schemeClr>
                  </a:gs>
                  <a:gs pos="50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5"/>
            <c:invertIfNegative val="0"/>
            <c:bubble3D val="0"/>
            <c:spPr>
              <a:gradFill>
                <a:gsLst>
                  <a:gs pos="39000">
                    <a:srgbClr val="663300"/>
                  </a:gs>
                  <a:gs pos="62000">
                    <a:schemeClr val="bg1">
                      <a:lumMod val="65000"/>
                    </a:schemeClr>
                  </a:gs>
                  <a:gs pos="22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7"/>
            <c:invertIfNegative val="0"/>
            <c:bubble3D val="0"/>
            <c:spPr>
              <a:gradFill>
                <a:gsLst>
                  <a:gs pos="39000">
                    <a:srgbClr val="0000FF"/>
                  </a:gs>
                  <a:gs pos="62000">
                    <a:srgbClr val="00B050"/>
                  </a:gs>
                  <a:gs pos="22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8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0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1"/>
            <c:invertIfNegative val="0"/>
            <c:bubble3D val="0"/>
            <c:spPr>
              <a:gradFill>
                <a:gsLst>
                  <a:gs pos="56000">
                    <a:srgbClr val="0000FF"/>
                  </a:gs>
                  <a:gs pos="50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25"/>
            <c:invertIfNegative val="0"/>
            <c:bubble3D val="0"/>
            <c:spPr>
              <a:gradFill>
                <a:gsLst>
                  <a:gs pos="56000">
                    <a:srgbClr val="0000FF"/>
                  </a:gs>
                  <a:gs pos="50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6"/>
            <c:invertIfNegative val="0"/>
            <c:bubble3D val="0"/>
            <c:spPr>
              <a:gradFill>
                <a:gsLst>
                  <a:gs pos="53000">
                    <a:srgbClr val="0070C0"/>
                  </a:gs>
                  <a:gs pos="76000">
                    <a:schemeClr val="bg1">
                      <a:lumMod val="75000"/>
                    </a:schemeClr>
                  </a:gs>
                  <a:gs pos="26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7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2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</c:dPt>
          <c:dPt>
            <c:idx val="2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</c:dPt>
          <c:dPt>
            <c:idx val="30"/>
            <c:invertIfNegative val="0"/>
            <c:bubble3D val="0"/>
            <c:spPr>
              <a:gradFill>
                <a:gsLst>
                  <a:gs pos="53000">
                    <a:srgbClr val="663300"/>
                  </a:gs>
                  <a:gs pos="76000">
                    <a:schemeClr val="bg1">
                      <a:lumMod val="75000"/>
                    </a:schemeClr>
                  </a:gs>
                  <a:gs pos="26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5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38"/>
            <c:invertIfNegative val="0"/>
            <c:bubble3D val="0"/>
            <c:spPr>
              <a:gradFill>
                <a:gsLst>
                  <a:gs pos="56000">
                    <a:srgbClr val="0000FF"/>
                  </a:gs>
                  <a:gs pos="45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40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4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42"/>
            <c:invertIfNegative val="0"/>
            <c:bubble3D val="0"/>
            <c:spPr>
              <a:gradFill>
                <a:gsLst>
                  <a:gs pos="56000">
                    <a:srgbClr val="0000FF"/>
                  </a:gs>
                  <a:gs pos="45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4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</c:dPt>
          <c:dPt>
            <c:idx val="44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45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46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47"/>
            <c:invertIfNegative val="0"/>
            <c:bubble3D val="0"/>
            <c:spPr>
              <a:gradFill>
                <a:gsLst>
                  <a:gs pos="56000">
                    <a:srgbClr val="0000FF"/>
                  </a:gs>
                  <a:gs pos="45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48"/>
            <c:invertIfNegative val="0"/>
            <c:bubble3D val="0"/>
            <c:spPr>
              <a:gradFill>
                <a:gsLst>
                  <a:gs pos="56000">
                    <a:schemeClr val="bg1">
                      <a:lumMod val="65000"/>
                    </a:schemeClr>
                  </a:gs>
                  <a:gs pos="45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4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0"/>
            <c:invertIfNegative val="0"/>
            <c:bubble3D val="0"/>
            <c:spPr>
              <a:gradFill>
                <a:gsLst>
                  <a:gs pos="56000">
                    <a:schemeClr val="bg1">
                      <a:lumMod val="65000"/>
                    </a:schemeClr>
                  </a:gs>
                  <a:gs pos="45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51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52"/>
            <c:invertIfNegative val="0"/>
            <c:bubble3D val="0"/>
            <c:spPr>
              <a:gradFill>
                <a:gsLst>
                  <a:gs pos="59000">
                    <a:srgbClr val="FF0000"/>
                  </a:gs>
                  <a:gs pos="79000">
                    <a:schemeClr val="bg1">
                      <a:lumMod val="65000"/>
                    </a:schemeClr>
                  </a:gs>
                  <a:gs pos="45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53"/>
            <c:invertIfNegative val="0"/>
            <c:bubble3D val="0"/>
            <c:spPr>
              <a:gradFill>
                <a:gsLst>
                  <a:gs pos="59000">
                    <a:srgbClr val="FF0000"/>
                  </a:gs>
                  <a:gs pos="49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5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5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8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5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60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6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6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63"/>
            <c:invertIfNegative val="0"/>
            <c:bubble3D val="0"/>
            <c:spPr>
              <a:gradFill>
                <a:gsLst>
                  <a:gs pos="55000">
                    <a:srgbClr val="0000FF"/>
                  </a:gs>
                  <a:gs pos="51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64"/>
            <c:invertIfNegative val="0"/>
            <c:bubble3D val="0"/>
            <c:spPr>
              <a:gradFill>
                <a:gsLst>
                  <a:gs pos="71000">
                    <a:schemeClr val="bg1">
                      <a:lumMod val="65000"/>
                    </a:schemeClr>
                  </a:gs>
                  <a:gs pos="76000">
                    <a:srgbClr val="0070C0"/>
                  </a:gs>
                  <a:gs pos="41000">
                    <a:schemeClr val="bg1">
                      <a:lumMod val="75000"/>
                    </a:schemeClr>
                  </a:gs>
                  <a:gs pos="3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65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66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67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68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69"/>
            <c:invertIfNegative val="0"/>
            <c:bubble3D val="0"/>
            <c:spPr>
              <a:gradFill>
                <a:gsLst>
                  <a:gs pos="41000">
                    <a:srgbClr val="0000FF"/>
                  </a:gs>
                  <a:gs pos="3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70"/>
            <c:invertIfNegative val="0"/>
            <c:bubble3D val="0"/>
            <c:spPr>
              <a:gradFill>
                <a:gsLst>
                  <a:gs pos="41000">
                    <a:schemeClr val="bg1">
                      <a:lumMod val="65000"/>
                    </a:schemeClr>
                  </a:gs>
                  <a:gs pos="3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71"/>
            <c:invertIfNegative val="0"/>
            <c:bubble3D val="0"/>
            <c:spPr>
              <a:solidFill>
                <a:srgbClr val="0000FF"/>
              </a:solidFill>
              <a:ln>
                <a:solidFill>
                  <a:schemeClr val="bg1"/>
                </a:solidFill>
              </a:ln>
              <a:effectLst/>
            </c:spPr>
          </c:dPt>
          <c:dPt>
            <c:idx val="72"/>
            <c:invertIfNegative val="0"/>
            <c:bubble3D val="0"/>
            <c:spPr>
              <a:gradFill>
                <a:gsLst>
                  <a:gs pos="37500">
                    <a:srgbClr val="663300"/>
                  </a:gs>
                  <a:gs pos="61000">
                    <a:srgbClr val="663300"/>
                  </a:gs>
                  <a:gs pos="66000">
                    <a:schemeClr val="bg1">
                      <a:lumMod val="65000"/>
                    </a:schemeClr>
                  </a:gs>
                  <a:gs pos="3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7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4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5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6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8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7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80"/>
            <c:invertIfNegative val="0"/>
            <c:bubble3D val="0"/>
            <c:spPr>
              <a:gradFill>
                <a:gsLst>
                  <a:gs pos="48000">
                    <a:srgbClr val="0000FF"/>
                  </a:gs>
                  <a:gs pos="3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8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8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83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84"/>
            <c:invertIfNegative val="0"/>
            <c:bubble3D val="0"/>
            <c:spPr>
              <a:gradFill>
                <a:gsLst>
                  <a:gs pos="41000">
                    <a:srgbClr val="0070C0"/>
                  </a:gs>
                  <a:gs pos="65000">
                    <a:srgbClr val="538BB3"/>
                  </a:gs>
                  <a:gs pos="69000">
                    <a:schemeClr val="bg1">
                      <a:lumMod val="65000"/>
                    </a:schemeClr>
                  </a:gs>
                  <a:gs pos="34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85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8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</c:dPt>
          <c:dPt>
            <c:idx val="87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88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89"/>
            <c:invertIfNegative val="0"/>
            <c:bubble3D val="0"/>
            <c:spPr>
              <a:gradFill>
                <a:gsLst>
                  <a:gs pos="55000">
                    <a:srgbClr val="0000FF"/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0"/>
            <c:invertIfNegative val="0"/>
            <c:bubble3D val="0"/>
            <c:spPr>
              <a:gradFill>
                <a:gsLst>
                  <a:gs pos="55000">
                    <a:schemeClr val="bg1">
                      <a:lumMod val="65000"/>
                    </a:schemeClr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92"/>
            <c:invertIfNegative val="0"/>
            <c:bubble3D val="0"/>
            <c:spPr>
              <a:gradFill>
                <a:gsLst>
                  <a:gs pos="55000">
                    <a:schemeClr val="bg1">
                      <a:lumMod val="65000"/>
                    </a:schemeClr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3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94"/>
            <c:invertIfNegative val="0"/>
            <c:bubble3D val="0"/>
            <c:spPr>
              <a:gradFill>
                <a:gsLst>
                  <a:gs pos="55000">
                    <a:srgbClr val="0000FF"/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5"/>
            <c:invertIfNegative val="0"/>
            <c:bubble3D val="0"/>
            <c:spPr>
              <a:gradFill>
                <a:gsLst>
                  <a:gs pos="49000">
                    <a:srgbClr val="FF0000"/>
                  </a:gs>
                  <a:gs pos="73000">
                    <a:srgbClr val="FF0000"/>
                  </a:gs>
                  <a:gs pos="82000">
                    <a:schemeClr val="bg1">
                      <a:lumMod val="65000"/>
                    </a:schemeClr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6"/>
            <c:invertIfNegative val="0"/>
            <c:bubble3D val="0"/>
            <c:spPr>
              <a:gradFill>
                <a:gsLst>
                  <a:gs pos="49000">
                    <a:srgbClr val="FF0000"/>
                  </a:gs>
                  <a:gs pos="100000">
                    <a:srgbClr val="FF0000"/>
                  </a:gs>
                  <a:gs pos="100000">
                    <a:schemeClr val="bg1">
                      <a:lumMod val="65000"/>
                    </a:schemeClr>
                  </a:gs>
                  <a:gs pos="44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98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99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00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01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dPt>
            <c:idx val="102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</c:spPr>
          </c:dPt>
          <c:cat>
            <c:strRef>
              <c:f>PGO!$C$101:$C$207</c:f>
              <c:strCache>
                <c:ptCount val="107"/>
                <c:pt idx="1">
                  <c:v>Mesure radio, pointage et paramétrage de la liaison CIRCET</c:v>
                </c:pt>
                <c:pt idx="3">
                  <c:v>Mise en route fond de poste EETD-ICE</c:v>
                </c:pt>
                <c:pt idx="5">
                  <c:v>Mise en exploitation EETD-ICE</c:v>
                </c:pt>
                <c:pt idx="7">
                  <c:v>Chargement base de données ARP + PEXI + Switch EMASI</c:v>
                </c:pt>
                <c:pt idx="8">
                  <c:v>Raccordement TCD+Adressage IP dans le PO EMASI</c:v>
                </c:pt>
                <c:pt idx="9">
                  <c:v>Passage de la TG en local PEXI / ENEDIS</c:v>
                </c:pt>
                <c:pt idx="10">
                  <c:v>Intégration ARP/PEXI : TG, S.AUX, CBO, Famars 1, Famars 2 EMASI / CASTER / PEXI</c:v>
                </c:pt>
                <c:pt idx="11">
                  <c:v>Passage à l'état migré (S.AUX &amp; TG) EMASI / CASTER / PEXI</c:v>
                </c:pt>
                <c:pt idx="12">
                  <c:v>Validation bornier d'échange RPT / RPD (après la mise en route fond de poste) EETD</c:v>
                </c:pt>
                <c:pt idx="13">
                  <c:v>Remplacement coffret présence (FT 08-04) + raccordement EETD</c:v>
                </c:pt>
                <c:pt idx="14">
                  <c:v>Chargement du PEXI (TG) et modifications PA EETD</c:v>
                </c:pt>
                <c:pt idx="15">
                  <c:v>Raccordement des LEX EETD</c:v>
                </c:pt>
                <c:pt idx="16">
                  <c:v>Contrôles A1, A3, A4 (tranche générale) EETD</c:v>
                </c:pt>
                <c:pt idx="17">
                  <c:v>Essais TG (Contrôle C) EETD</c:v>
                </c:pt>
                <c:pt idx="18">
                  <c:v>Remise CONT EETD / EMASI</c:v>
                </c:pt>
                <c:pt idx="19">
                  <c:v>Contrôle RTE EMASI</c:v>
                </c:pt>
                <c:pt idx="20">
                  <c:v>Mise en exploitation TG EMASI / PEXI</c:v>
                </c:pt>
                <c:pt idx="21">
                  <c:v>   Essai téléalarme sur Electre EMASI</c:v>
                </c:pt>
                <c:pt idx="22">
                  <c:v>   Dépose de la baie ORS du BI : TCD (PAS 21) EETD / EMASI</c:v>
                </c:pt>
                <c:pt idx="24">
                  <c:v>Passage à l'état migré (CBO) EMASI / CASTER / PEXI</c:v>
                </c:pt>
                <c:pt idx="25">
                  <c:v>VATn+MALT-CC puis pose balisage (démarrage réel des travaux le mardi matin) EETD</c:v>
                </c:pt>
                <c:pt idx="26">
                  <c:v>Passage à l'état migré EMASI / CASTER / PEXI</c:v>
                </c:pt>
                <c:pt idx="27">
                  <c:v>VATn+MALT-CC puis pose balisage (démarrage réel des travaux le mardi matin) EETD</c:v>
                </c:pt>
                <c:pt idx="28">
                  <c:v>Test de rajout TAC (MVS + BD TAC +TAC déjà intégrée en 2017 à Famars) EMASI / PEXI</c:v>
                </c:pt>
                <c:pt idx="29">
                  <c:v>Echanges RPT/RPD transfo 312 EETD / ENEDIS / EMASI</c:v>
                </c:pt>
                <c:pt idx="30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31">
                  <c:v>Raccordement coffret TT EETD</c:v>
                </c:pt>
                <c:pt idx="32">
                  <c:v>Remplacement coffret commande SS1.23 (48V=CC) EETD</c:v>
                </c:pt>
                <c:pt idx="33">
                  <c:v>   Mise hors exploitation des tranches PEXI / EMASI / CDIL</c:v>
                </c:pt>
                <c:pt idx="34">
                  <c:v>Remise CONT EETD / EMASI</c:v>
                </c:pt>
                <c:pt idx="35">
                  <c:v>Contrôles A1, A3, A4 (CBO) EETD</c:v>
                </c:pt>
                <c:pt idx="36">
                  <c:v>Contrôles A2 (contrôle des réducteurs de mesures) EETD</c:v>
                </c:pt>
                <c:pt idx="37">
                  <c:v>Raccordement des LEX EETD</c:v>
                </c:pt>
                <c:pt idx="38">
                  <c:v>Raccordement coffret UI EETD</c:v>
                </c:pt>
                <c:pt idx="39">
                  <c:v>Essais Chrono du DJ avant modifications EETD</c:v>
                </c:pt>
                <c:pt idx="40">
                  <c:v>Passage en 48V du DJ EETD</c:v>
                </c:pt>
                <c:pt idx="41">
                  <c:v>Raccordement coffrets Interlocks des SL-ST et SA EETD</c:v>
                </c:pt>
                <c:pt idx="42">
                  <c:v> Autorisation de dépose des tranches sauf TG CDIL/ EETD</c:v>
                </c:pt>
                <c:pt idx="43">
                  <c:v>Dépose des anciennes LEX EETD</c:v>
                </c:pt>
                <c:pt idx="44">
                  <c:v>Essais CBO contrôles B, B2, C et D2.2 EETD</c:v>
                </c:pt>
                <c:pt idx="45">
                  <c:v>Réception circuit UB (vérifications du retour fusion fusibles) EETD / EMASI</c:v>
                </c:pt>
                <c:pt idx="46">
                  <c:v>Contrôle RTE EMASI / PEXI</c:v>
                </c:pt>
                <c:pt idx="47">
                  <c:v>Essais Chrono du DJ modifié EETD</c:v>
                </c:pt>
                <c:pt idx="48">
                  <c:v>Remise CONT EETD / EMASI</c:v>
                </c:pt>
                <c:pt idx="49">
                  <c:v>Contrôles A1, A3, A4 EETD</c:v>
                </c:pt>
                <c:pt idx="50">
                  <c:v>Contrôles A2 (contrôle des réducteurs de mesures) EETD</c:v>
                </c:pt>
                <c:pt idx="51">
                  <c:v>Essais ligne contrôles C, D2.1, D2.4, D2.6, D2.7, D3 EETD</c:v>
                </c:pt>
                <c:pt idx="52">
                  <c:v>Contrôle RTE EMASI / PEXI</c:v>
                </c:pt>
                <c:pt idx="53">
                  <c:v>Isolement des polarités de la tranche pour dépose EMASI</c:v>
                </c:pt>
                <c:pt idx="54">
                  <c:v>Dépose du câble intertranche EETD / EMASI</c:v>
                </c:pt>
                <c:pt idx="55">
                  <c:v>Suppression du jarretiérage au répartiteur et des polarités TCM EMASI / PEXI</c:v>
                </c:pt>
                <c:pt idx="56">
                  <c:v>Déclaration de conformité CBO PEXI</c:v>
                </c:pt>
                <c:pt idx="57">
                  <c:v>Déconsignation barres sections 2 et 3 PEXI</c:v>
                </c:pt>
                <c:pt idx="58">
                  <c:v>Mise en exploitation section 2 + section 3 + CBO sous ELECTRE PEXI</c:v>
                </c:pt>
                <c:pt idx="59">
                  <c:v>Déclaration de conformité ligne PEXI</c:v>
                </c:pt>
                <c:pt idx="60">
                  <c:v>Déconsignation Ligne PEXI</c:v>
                </c:pt>
                <c:pt idx="61">
                  <c:v>Mise en exploitation ligne FARMARS 2 sous ELECTRE PEXI</c:v>
                </c:pt>
                <c:pt idx="62">
                  <c:v>Dépose de la tranche ARIANE et de son châssis EETD</c:v>
                </c:pt>
                <c:pt idx="63">
                  <c:v>Sécurisation des câbles UA 3*95+1*35mm² : Comblement du caniveau type B par cailloux EETD</c:v>
                </c:pt>
                <c:pt idx="64">
                  <c:v>Travaux de dépose et remise à disposition du site EETD</c:v>
                </c:pt>
                <c:pt idx="65">
                  <c:v>Remplacement des dalles détériorées EETD</c:v>
                </c:pt>
                <c:pt idx="66">
                  <c:v>Obturation des trémies et traitement anti-nuisible EETD</c:v>
                </c:pt>
                <c:pt idx="68">
                  <c:v>VATn+MALT-CC puis pose balisage (démarrage réel des travaux le mardi matin) EETD</c:v>
                </c:pt>
                <c:pt idx="69">
                  <c:v>Passage à l'état migré EMASI / CASTER / PEXI</c:v>
                </c:pt>
                <c:pt idx="70">
                  <c:v>VATn+MALT-CC puis pose balisage (démarrage réel des travaux le mardi matin) EETD</c:v>
                </c:pt>
                <c:pt idx="71">
                  <c:v>Test de rajout TAC (MVS + BD TAC +TAC déjà intégrée en 2017 à Famars) EMASI / PEXI</c:v>
                </c:pt>
                <c:pt idx="72">
                  <c:v>Echanges RPT/RPD transfo 312 EETD / ENEDIS / EMASI</c:v>
                </c:pt>
                <c:pt idx="73">
                  <c:v>Pose TT barre phase 0 et raccordement EETD</c:v>
                </c:pt>
                <c:pt idx="74">
                  <c:v>Raccordement coffret TT EETD</c:v>
                </c:pt>
                <c:pt idx="75">
                  <c:v>Raccordement coffret commande SS1.12 (Passage en 48V) EETD</c:v>
                </c:pt>
                <c:pt idx="76">
                  <c:v>Raccordement des LEX EETD</c:v>
                </c:pt>
                <c:pt idx="77">
                  <c:v>Raccordement coffret UI EETD</c:v>
                </c:pt>
                <c:pt idx="78">
                  <c:v>Essais Chrono du DJ avant modifications EETD</c:v>
                </c:pt>
                <c:pt idx="79">
                  <c:v>Passage en 48V du DJ EETD</c:v>
                </c:pt>
                <c:pt idx="80">
                  <c:v>Réception définitive des travaux (date à valider par le CDIL) CDIL / PEXI / EETD</c:v>
                </c:pt>
                <c:pt idx="81">
                  <c:v>Remise CONT EETD / EMASI</c:v>
                </c:pt>
                <c:pt idx="82">
                  <c:v>Contrôles A1, A3, A4 (CBO) EETD</c:v>
                </c:pt>
                <c:pt idx="83">
                  <c:v>Contrôles A2 (contrôle des réducteurs de mesures) EETD</c:v>
                </c:pt>
                <c:pt idx="84">
                  <c:v>Essais CBO contrôles B, B2, C et D2.2 EETD</c:v>
                </c:pt>
                <c:pt idx="85">
                  <c:v>Isolement des polarités de la tranche pour dépose EMASI</c:v>
                </c:pt>
                <c:pt idx="86">
                  <c:v>Dépose du câble intertranche EETD / EMASI</c:v>
                </c:pt>
                <c:pt idx="87">
                  <c:v>Essais Chrono du DJ modifié EETD</c:v>
                </c:pt>
                <c:pt idx="88">
                  <c:v>Raccordement coffrets Interlocks des SL-ST et SA EETD</c:v>
                </c:pt>
                <c:pt idx="89">
                  <c:v>Remise CONT EETD / EMASI</c:v>
                </c:pt>
                <c:pt idx="90">
                  <c:v>Contrôles A1, A3, A4 EETD</c:v>
                </c:pt>
                <c:pt idx="91">
                  <c:v>Isolement des polarités de la tranche pour dépose EMASI</c:v>
                </c:pt>
                <c:pt idx="92">
                  <c:v>Réception circuit UB (vérifications du retour fusion fusibles) EETD / EMASI</c:v>
                </c:pt>
                <c:pt idx="93">
                  <c:v>Contrôle RTE EMASI / PEXI</c:v>
                </c:pt>
                <c:pt idx="94">
                  <c:v>Suppression du jarretiérage au répartiteur et des polarités TCM EMASI / PEXI</c:v>
                </c:pt>
                <c:pt idx="95">
                  <c:v>Dépose de la tranche ARIANE et de son châssis EETD</c:v>
                </c:pt>
                <c:pt idx="96">
                  <c:v>Contrôles A2 (contrôle des réducteurs de mesures) EETD</c:v>
                </c:pt>
                <c:pt idx="97">
                  <c:v>Essais ligne  contrôles C, D2.1, D2.4, D2.6, D2.7, D3 EETD</c:v>
                </c:pt>
                <c:pt idx="98">
                  <c:v>Contrôle RTE EMASI / PEXI</c:v>
                </c:pt>
                <c:pt idx="99">
                  <c:v>Dépose du câble intertranche EETD / EMASI</c:v>
                </c:pt>
                <c:pt idx="100">
                  <c:v>Suppression du jarretiérage au répartiteur et des polarités TCM EMASI / PEXI</c:v>
                </c:pt>
                <c:pt idx="101">
                  <c:v>Déclaration de conformité CBO PEXI</c:v>
                </c:pt>
                <c:pt idx="102">
                  <c:v>Déconsignation barres section 1 PEXI</c:v>
                </c:pt>
                <c:pt idx="103">
                  <c:v>Mise en exploitation section 1 sous ELECTRE PEXI</c:v>
                </c:pt>
                <c:pt idx="104">
                  <c:v>Déclaration de conformité ligne PEXI</c:v>
                </c:pt>
                <c:pt idx="105">
                  <c:v>Déconsignation Ligne PEXI</c:v>
                </c:pt>
                <c:pt idx="106">
                  <c:v>Mise en exploitation ligne FARMARS 1 sous ELECTRE PEXI</c:v>
                </c:pt>
              </c:strCache>
            </c:strRef>
          </c:cat>
          <c:val>
            <c:numRef>
              <c:f>PGO!$G$100:$G$207</c:f>
              <c:numCache>
                <c:formatCode>0.00</c:formatCode>
                <c:ptCount val="108"/>
                <c:pt idx="0">
                  <c:v>1</c:v>
                </c:pt>
                <c:pt idx="2">
                  <c:v>5</c:v>
                </c:pt>
                <c:pt idx="4">
                  <c:v>2</c:v>
                </c:pt>
                <c:pt idx="6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5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0.25</c:v>
                </c:pt>
                <c:pt idx="18">
                  <c:v>0.25</c:v>
                </c:pt>
                <c:pt idx="19" formatCode="0.000">
                  <c:v>0.125</c:v>
                </c:pt>
                <c:pt idx="20">
                  <c:v>0.5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1</c:v>
                </c:pt>
                <c:pt idx="34" formatCode="0.0000">
                  <c:v>6.25E-2</c:v>
                </c:pt>
                <c:pt idx="35" formatCode="0.000">
                  <c:v>0.125</c:v>
                </c:pt>
                <c:pt idx="36" formatCode="0.000">
                  <c:v>0.125</c:v>
                </c:pt>
                <c:pt idx="37" formatCode="0.000">
                  <c:v>0.125</c:v>
                </c:pt>
                <c:pt idx="38">
                  <c:v>0.5</c:v>
                </c:pt>
                <c:pt idx="39" formatCode="0.000">
                  <c:v>0.125</c:v>
                </c:pt>
                <c:pt idx="40">
                  <c:v>0.25</c:v>
                </c:pt>
                <c:pt idx="41" formatCode="0.0000">
                  <c:v>0.625</c:v>
                </c:pt>
                <c:pt idx="42">
                  <c:v>0.25</c:v>
                </c:pt>
                <c:pt idx="43" formatCode="0.0000">
                  <c:v>6.25E-2</c:v>
                </c:pt>
                <c:pt idx="44" formatCode="0.0000">
                  <c:v>0.1875</c:v>
                </c:pt>
                <c:pt idx="45">
                  <c:v>0.5</c:v>
                </c:pt>
                <c:pt idx="46" formatCode="0.000">
                  <c:v>0.125</c:v>
                </c:pt>
                <c:pt idx="47">
                  <c:v>0.5</c:v>
                </c:pt>
                <c:pt idx="48">
                  <c:v>0.25</c:v>
                </c:pt>
                <c:pt idx="49" formatCode="0.000">
                  <c:v>0.125</c:v>
                </c:pt>
                <c:pt idx="50" formatCode="0.0000">
                  <c:v>0.1875</c:v>
                </c:pt>
                <c:pt idx="51" formatCode="0.0000">
                  <c:v>0.1875</c:v>
                </c:pt>
                <c:pt idx="52">
                  <c:v>0.25</c:v>
                </c:pt>
                <c:pt idx="53" formatCode="0.0000">
                  <c:v>0.375</c:v>
                </c:pt>
                <c:pt idx="54">
                  <c:v>0.25</c:v>
                </c:pt>
                <c:pt idx="55">
                  <c:v>0.25</c:v>
                </c:pt>
                <c:pt idx="56">
                  <c:v>0.5</c:v>
                </c:pt>
                <c:pt idx="57" formatCode="0.0000">
                  <c:v>6.25E-2</c:v>
                </c:pt>
                <c:pt idx="58">
                  <c:v>0.25</c:v>
                </c:pt>
                <c:pt idx="59">
                  <c:v>0.25</c:v>
                </c:pt>
                <c:pt idx="60" formatCode="0.0000">
                  <c:v>6.25E-2</c:v>
                </c:pt>
                <c:pt idx="61">
                  <c:v>0.25</c:v>
                </c:pt>
                <c:pt idx="62">
                  <c:v>0.25</c:v>
                </c:pt>
                <c:pt idx="63">
                  <c:v>0.5</c:v>
                </c:pt>
                <c:pt idx="64">
                  <c:v>1</c:v>
                </c:pt>
                <c:pt idx="65" formatCode="0.0000">
                  <c:v>6.25E-2</c:v>
                </c:pt>
                <c:pt idx="66" formatCode="0.0000">
                  <c:v>6.25E-2</c:v>
                </c:pt>
                <c:pt idx="67">
                  <c:v>0.25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5</c:v>
                </c:pt>
                <c:pt idx="73">
                  <c:v>0.25</c:v>
                </c:pt>
                <c:pt idx="74">
                  <c:v>0.25</c:v>
                </c:pt>
                <c:pt idx="75">
                  <c:v>0.25</c:v>
                </c:pt>
                <c:pt idx="76">
                  <c:v>1</c:v>
                </c:pt>
                <c:pt idx="77">
                  <c:v>0.5</c:v>
                </c:pt>
                <c:pt idx="78" formatCode="0.0000">
                  <c:v>0.125</c:v>
                </c:pt>
                <c:pt idx="79">
                  <c:v>0.25</c:v>
                </c:pt>
                <c:pt idx="80" formatCode="0.0000">
                  <c:v>0.625</c:v>
                </c:pt>
                <c:pt idx="81" formatCode="0.0000">
                  <c:v>6.25E-2</c:v>
                </c:pt>
                <c:pt idx="82" formatCode="0.0000">
                  <c:v>6.25E-2</c:v>
                </c:pt>
                <c:pt idx="83" formatCode="0.0000">
                  <c:v>0.125</c:v>
                </c:pt>
                <c:pt idx="84" formatCode="0.0000">
                  <c:v>0.125</c:v>
                </c:pt>
                <c:pt idx="85" formatCode="0.0000">
                  <c:v>6.25E-2</c:v>
                </c:pt>
                <c:pt idx="86">
                  <c:v>0.25</c:v>
                </c:pt>
                <c:pt idx="87">
                  <c:v>0.25</c:v>
                </c:pt>
                <c:pt idx="88">
                  <c:v>0.25</c:v>
                </c:pt>
                <c:pt idx="89">
                  <c:v>0.25</c:v>
                </c:pt>
                <c:pt idx="90" formatCode="0.0000">
                  <c:v>0.1875</c:v>
                </c:pt>
                <c:pt idx="91" formatCode="0.0000">
                  <c:v>0.1875</c:v>
                </c:pt>
                <c:pt idx="92">
                  <c:v>0.25</c:v>
                </c:pt>
                <c:pt idx="93">
                  <c:v>0.25</c:v>
                </c:pt>
                <c:pt idx="94">
                  <c:v>0.5</c:v>
                </c:pt>
                <c:pt idx="95">
                  <c:v>0.5</c:v>
                </c:pt>
                <c:pt idx="96">
                  <c:v>0.5</c:v>
                </c:pt>
                <c:pt idx="97" formatCode="0.0000">
                  <c:v>0.1875</c:v>
                </c:pt>
                <c:pt idx="98">
                  <c:v>0.25</c:v>
                </c:pt>
                <c:pt idx="99" formatCode="0.0000">
                  <c:v>0.375</c:v>
                </c:pt>
                <c:pt idx="100">
                  <c:v>0.25</c:v>
                </c:pt>
                <c:pt idx="101">
                  <c:v>0.5</c:v>
                </c:pt>
                <c:pt idx="102" formatCode="0.0000">
                  <c:v>6.25E-2</c:v>
                </c:pt>
                <c:pt idx="103">
                  <c:v>0.25</c:v>
                </c:pt>
                <c:pt idx="104">
                  <c:v>0.25</c:v>
                </c:pt>
                <c:pt idx="105" formatCode="0.0000">
                  <c:v>6.25E-2</c:v>
                </c:pt>
                <c:pt idx="106">
                  <c:v>0.25</c:v>
                </c:pt>
                <c:pt idx="107">
                  <c:v>0.25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787632"/>
        <c:axId val="1025793120"/>
      </c:barChart>
      <c:catAx>
        <c:axId val="10257876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93120"/>
        <c:crosses val="autoZero"/>
        <c:auto val="1"/>
        <c:lblAlgn val="ctr"/>
        <c:lblOffset val="100"/>
        <c:noMultiLvlLbl val="0"/>
      </c:catAx>
      <c:valAx>
        <c:axId val="1025793120"/>
        <c:scaling>
          <c:orientation val="minMax"/>
          <c:max val="43374"/>
          <c:min val="43354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87632"/>
        <c:crosses val="autoZero"/>
        <c:crossBetween val="between"/>
        <c:majorUnit val="3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  <c:legacyDrawingHF r:id="rId3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fr-FR" sz="1600" b="1">
                <a:latin typeface="Century Gothic" panose="020B0502020202020204" pitchFamily="34" charset="0"/>
              </a:rPr>
              <a:t>OCTOBRE</a:t>
            </a:r>
          </a:p>
        </c:rich>
      </c:tx>
      <c:layout>
        <c:manualLayout>
          <c:xMode val="edge"/>
          <c:yMode val="edge"/>
          <c:x val="4.6041630212890067E-2"/>
          <c:y val="2.77392510402219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7232888138761222"/>
          <c:y val="8.8928349072644977E-2"/>
          <c:w val="0.60355134514435693"/>
          <c:h val="0.89289297917044252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PGO!$C$160:$C$208</c:f>
              <c:strCache>
                <c:ptCount val="49"/>
                <c:pt idx="0">
                  <c:v>Déclaration de conformité ligne PEXI</c:v>
                </c:pt>
                <c:pt idx="1">
                  <c:v>Déconsignation Ligne PEXI</c:v>
                </c:pt>
                <c:pt idx="2">
                  <c:v>Mise en exploitation ligne FARMARS 2 sous ELECTRE PEXI</c:v>
                </c:pt>
                <c:pt idx="3">
                  <c:v>Dépose de la tranche ARIANE et de son châssis EETD</c:v>
                </c:pt>
                <c:pt idx="4">
                  <c:v>Sécurisation des câbles UA 3*95+1*35mm² : Comblement du caniveau type B par cailloux EETD</c:v>
                </c:pt>
                <c:pt idx="5">
                  <c:v>Travaux de dépose et remise à disposition du site EETD</c:v>
                </c:pt>
                <c:pt idx="6">
                  <c:v>Remplacement des dalles détériorées EETD</c:v>
                </c:pt>
                <c:pt idx="7">
                  <c:v>Obturation des trémies et traitement anti-nuisible EETD</c:v>
                </c:pt>
                <c:pt idx="9">
                  <c:v>VATn+MALT-CC puis pose balisage (démarrage réel des travaux le mardi matin) EETD</c:v>
                </c:pt>
                <c:pt idx="10">
                  <c:v>Passage à l'état migré EMASI / CASTER / PEXI</c:v>
                </c:pt>
                <c:pt idx="11">
                  <c:v>VATn+MALT-CC puis pose balisage (démarrage réel des travaux le mardi matin) EETD</c:v>
                </c:pt>
                <c:pt idx="12">
                  <c:v>Test de rajout TAC (MVS + BD TAC +TAC déjà intégrée en 2017 à Famars) EMASI / PEXI</c:v>
                </c:pt>
                <c:pt idx="13">
                  <c:v>Echanges RPT/RPD transfo 312 EETD / ENEDIS / EMASI</c:v>
                </c:pt>
                <c:pt idx="14">
                  <c:v>Pose TT barre phase 0 et raccordement EETD</c:v>
                </c:pt>
                <c:pt idx="15">
                  <c:v>Raccordement coffret TT EETD</c:v>
                </c:pt>
                <c:pt idx="16">
                  <c:v>Raccordement coffret commande SS1.12 (Passage en 48V) EETD</c:v>
                </c:pt>
                <c:pt idx="17">
                  <c:v>Raccordement des LEX EETD</c:v>
                </c:pt>
                <c:pt idx="18">
                  <c:v>Raccordement coffret UI EETD</c:v>
                </c:pt>
                <c:pt idx="19">
                  <c:v>Essais Chrono du DJ avant modifications EETD</c:v>
                </c:pt>
                <c:pt idx="20">
                  <c:v>Passage en 48V du DJ EETD</c:v>
                </c:pt>
                <c:pt idx="21">
                  <c:v>Réception définitive des travaux (date à valider par le CDIL) CDIL / PEXI / EETD</c:v>
                </c:pt>
                <c:pt idx="22">
                  <c:v>Remise CONT EETD / EMASI</c:v>
                </c:pt>
                <c:pt idx="23">
                  <c:v>Contrôles A1, A3, A4 (CBO) EETD</c:v>
                </c:pt>
                <c:pt idx="24">
                  <c:v>Contrôles A2 (contrôle des réducteurs de mesures) EETD</c:v>
                </c:pt>
                <c:pt idx="25">
                  <c:v>Essais CBO contrôles B, B2, C et D2.2 EETD</c:v>
                </c:pt>
                <c:pt idx="26">
                  <c:v>Isolement des polarités de la tranche pour dépose EMASI</c:v>
                </c:pt>
                <c:pt idx="27">
                  <c:v>Dépose du câble intertranche EETD / EMASI</c:v>
                </c:pt>
                <c:pt idx="28">
                  <c:v>Essais Chrono du DJ modifié EETD</c:v>
                </c:pt>
                <c:pt idx="29">
                  <c:v>Raccordement coffrets Interlocks des SL-ST et SA EETD</c:v>
                </c:pt>
                <c:pt idx="30">
                  <c:v>Remise CONT EETD / EMASI</c:v>
                </c:pt>
                <c:pt idx="31">
                  <c:v>Contrôles A1, A3, A4 EETD</c:v>
                </c:pt>
                <c:pt idx="32">
                  <c:v>Isolement des polarités de la tranche pour dépose EMASI</c:v>
                </c:pt>
                <c:pt idx="33">
                  <c:v>Réception circuit UB (vérifications du retour fusion fusibles) EETD / EMASI</c:v>
                </c:pt>
                <c:pt idx="34">
                  <c:v>Contrôle RTE EMASI / PEXI</c:v>
                </c:pt>
                <c:pt idx="35">
                  <c:v>Suppression du jarretiérage au répartiteur et des polarités TCM EMASI / PEXI</c:v>
                </c:pt>
                <c:pt idx="36">
                  <c:v>Dépose de la tranche ARIANE et de son châssis EETD</c:v>
                </c:pt>
                <c:pt idx="37">
                  <c:v>Contrôles A2 (contrôle des réducteurs de mesures) EETD</c:v>
                </c:pt>
                <c:pt idx="38">
                  <c:v>Essais ligne  contrôles C, D2.1, D2.4, D2.6, D2.7, D3 EETD</c:v>
                </c:pt>
                <c:pt idx="39">
                  <c:v>Contrôle RTE EMASI / PEXI</c:v>
                </c:pt>
                <c:pt idx="40">
                  <c:v>Dépose du câble intertranche EETD / EMASI</c:v>
                </c:pt>
                <c:pt idx="41">
                  <c:v>Suppression du jarretiérage au répartiteur et des polarités TCM EMASI / PEXI</c:v>
                </c:pt>
                <c:pt idx="42">
                  <c:v>Déclaration de conformité CBO PEXI</c:v>
                </c:pt>
                <c:pt idx="43">
                  <c:v>Déconsignation barres section 1 PEXI</c:v>
                </c:pt>
                <c:pt idx="44">
                  <c:v>Mise en exploitation section 1 sous ELECTRE PEXI</c:v>
                </c:pt>
                <c:pt idx="45">
                  <c:v>Déclaration de conformité ligne PEXI</c:v>
                </c:pt>
                <c:pt idx="46">
                  <c:v>Déconsignation Ligne PEXI</c:v>
                </c:pt>
                <c:pt idx="47">
                  <c:v>Mise en exploitation ligne FARMARS 1 sous ELECTRE PEXI</c:v>
                </c:pt>
                <c:pt idx="48">
                  <c:v>Dépose de la tranche ARIANE et de son châssis EETD</c:v>
                </c:pt>
              </c:strCache>
            </c:strRef>
          </c:cat>
          <c:val>
            <c:numRef>
              <c:f>PGO!$E$160:$E$208</c:f>
              <c:numCache>
                <c:formatCode>dd/mm/yy;@</c:formatCode>
                <c:ptCount val="49"/>
                <c:pt idx="0">
                  <c:v>43371</c:v>
                </c:pt>
                <c:pt idx="1">
                  <c:v>43371</c:v>
                </c:pt>
                <c:pt idx="2">
                  <c:v>43371</c:v>
                </c:pt>
                <c:pt idx="3">
                  <c:v>43371</c:v>
                </c:pt>
                <c:pt idx="4">
                  <c:v>43371</c:v>
                </c:pt>
                <c:pt idx="5">
                  <c:v>43371</c:v>
                </c:pt>
                <c:pt idx="6">
                  <c:v>43371</c:v>
                </c:pt>
                <c:pt idx="7">
                  <c:v>43371</c:v>
                </c:pt>
                <c:pt idx="9">
                  <c:v>43374</c:v>
                </c:pt>
                <c:pt idx="10">
                  <c:v>43374</c:v>
                </c:pt>
                <c:pt idx="11">
                  <c:v>43374</c:v>
                </c:pt>
                <c:pt idx="12">
                  <c:v>43374</c:v>
                </c:pt>
                <c:pt idx="13">
                  <c:v>43375</c:v>
                </c:pt>
                <c:pt idx="14">
                  <c:v>43375</c:v>
                </c:pt>
                <c:pt idx="15">
                  <c:v>43375</c:v>
                </c:pt>
                <c:pt idx="16">
                  <c:v>43375</c:v>
                </c:pt>
                <c:pt idx="17">
                  <c:v>43375</c:v>
                </c:pt>
                <c:pt idx="18">
                  <c:v>43375</c:v>
                </c:pt>
                <c:pt idx="19">
                  <c:v>43375</c:v>
                </c:pt>
                <c:pt idx="20">
                  <c:v>43375</c:v>
                </c:pt>
                <c:pt idx="21">
                  <c:v>43375</c:v>
                </c:pt>
                <c:pt idx="22">
                  <c:v>43376</c:v>
                </c:pt>
                <c:pt idx="23">
                  <c:v>43376</c:v>
                </c:pt>
                <c:pt idx="24">
                  <c:v>43376</c:v>
                </c:pt>
                <c:pt idx="25">
                  <c:v>43376</c:v>
                </c:pt>
                <c:pt idx="26">
                  <c:v>43376</c:v>
                </c:pt>
                <c:pt idx="27">
                  <c:v>43376</c:v>
                </c:pt>
                <c:pt idx="28">
                  <c:v>43376</c:v>
                </c:pt>
                <c:pt idx="29">
                  <c:v>43376</c:v>
                </c:pt>
                <c:pt idx="30">
                  <c:v>43376</c:v>
                </c:pt>
                <c:pt idx="31">
                  <c:v>43376</c:v>
                </c:pt>
                <c:pt idx="32">
                  <c:v>43376</c:v>
                </c:pt>
                <c:pt idx="33">
                  <c:v>43377</c:v>
                </c:pt>
                <c:pt idx="34">
                  <c:v>43377</c:v>
                </c:pt>
                <c:pt idx="35">
                  <c:v>43377</c:v>
                </c:pt>
                <c:pt idx="36">
                  <c:v>43377</c:v>
                </c:pt>
                <c:pt idx="37">
                  <c:v>43377</c:v>
                </c:pt>
                <c:pt idx="38">
                  <c:v>43377</c:v>
                </c:pt>
                <c:pt idx="39">
                  <c:v>43377</c:v>
                </c:pt>
                <c:pt idx="40">
                  <c:v>43377</c:v>
                </c:pt>
                <c:pt idx="41">
                  <c:v>43377</c:v>
                </c:pt>
                <c:pt idx="42">
                  <c:v>43378</c:v>
                </c:pt>
                <c:pt idx="43">
                  <c:v>43378</c:v>
                </c:pt>
                <c:pt idx="44">
                  <c:v>43378</c:v>
                </c:pt>
                <c:pt idx="45">
                  <c:v>43378</c:v>
                </c:pt>
                <c:pt idx="46">
                  <c:v>43378</c:v>
                </c:pt>
                <c:pt idx="47">
                  <c:v>43378</c:v>
                </c:pt>
                <c:pt idx="48">
                  <c:v>43378</c:v>
                </c:pt>
              </c:numCache>
            </c:numRef>
          </c:val>
        </c:ser>
        <c:ser>
          <c:idx val="0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gradFill>
                <a:gsLst>
                  <a:gs pos="31000">
                    <a:srgbClr val="CC00FF"/>
                  </a:gs>
                  <a:gs pos="68000">
                    <a:srgbClr val="CC00FF"/>
                  </a:gs>
                  <a:gs pos="74000">
                    <a:srgbClr val="00B050"/>
                  </a:gs>
                  <a:gs pos="26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gradFill>
                <a:gsLst>
                  <a:gs pos="100000">
                    <a:srgbClr val="CC00FF"/>
                  </a:gs>
                  <a:gs pos="56000">
                    <a:srgbClr val="CC00FF"/>
                  </a:gs>
                  <a:gs pos="45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gradFill>
                <a:gsLst>
                  <a:gs pos="100000">
                    <a:srgbClr val="CC00FF"/>
                  </a:gs>
                  <a:gs pos="56000">
                    <a:srgbClr val="CC00FF"/>
                  </a:gs>
                  <a:gs pos="45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gradFill>
                <a:gsLst>
                  <a:gs pos="100000">
                    <a:srgbClr val="CC00FF"/>
                  </a:gs>
                  <a:gs pos="74000">
                    <a:srgbClr val="CC00FF"/>
                  </a:gs>
                  <a:gs pos="66000">
                    <a:schemeClr val="bg1">
                      <a:lumMod val="65000"/>
                    </a:schemeClr>
                  </a:gs>
                  <a:gs pos="44000">
                    <a:schemeClr val="bg1">
                      <a:lumMod val="75000"/>
                    </a:schemeClr>
                  </a:gs>
                  <a:gs pos="36000">
                    <a:srgbClr val="00B0F0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14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15"/>
            <c:invertIfNegative val="0"/>
            <c:bubble3D val="0"/>
            <c:spPr>
              <a:gradFill>
                <a:gsLst>
                  <a:gs pos="54000">
                    <a:srgbClr val="CC00FF"/>
                  </a:gs>
                  <a:gs pos="48000">
                    <a:srgbClr val="00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6"/>
            <c:invertIfNegative val="0"/>
            <c:bubble3D val="0"/>
            <c:spPr>
              <a:gradFill>
                <a:gsLst>
                  <a:gs pos="54000">
                    <a:srgbClr val="CC00FF"/>
                  </a:gs>
                  <a:gs pos="48000">
                    <a:schemeClr val="bg1">
                      <a:lumMod val="65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18"/>
            <c:invertIfNegative val="0"/>
            <c:bubble3D val="0"/>
            <c:spPr>
              <a:gradFill>
                <a:gsLst>
                  <a:gs pos="68000">
                    <a:srgbClr val="663300"/>
                  </a:gs>
                  <a:gs pos="75000">
                    <a:srgbClr val="CC00FF"/>
                  </a:gs>
                  <a:gs pos="38500">
                    <a:srgbClr val="663300"/>
                  </a:gs>
                  <a:gs pos="32000">
                    <a:schemeClr val="bg1">
                      <a:lumMod val="65000"/>
                    </a:schemeClr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26"/>
            <c:invertIfNegative val="0"/>
            <c:bubble3D val="0"/>
            <c:spPr>
              <a:gradFill>
                <a:gsLst>
                  <a:gs pos="38500">
                    <a:srgbClr val="0000FF"/>
                  </a:gs>
                  <a:gs pos="32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0"/>
            <c:invertIfNegative val="0"/>
            <c:bubble3D val="0"/>
            <c:spPr>
              <a:gradFill>
                <a:gsLst>
                  <a:gs pos="35250">
                    <a:schemeClr val="bg1">
                      <a:lumMod val="75000"/>
                    </a:schemeClr>
                  </a:gs>
                  <a:gs pos="54125">
                    <a:schemeClr val="bg1">
                      <a:lumMod val="65000"/>
                    </a:schemeClr>
                  </a:gs>
                  <a:gs pos="73000">
                    <a:schemeClr val="tx2">
                      <a:lumMod val="60000"/>
                      <a:lumOff val="40000"/>
                    </a:schemeClr>
                  </a:gs>
                  <a:gs pos="32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1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32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3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dPt>
            <c:idx val="34"/>
            <c:invertIfNegative val="0"/>
            <c:bubble3D val="0"/>
            <c:spPr>
              <a:solidFill>
                <a:srgbClr val="CC00FF"/>
              </a:solidFill>
              <a:ln>
                <a:noFill/>
              </a:ln>
              <a:effectLst/>
            </c:spPr>
          </c:dPt>
          <c:dPt>
            <c:idx val="35"/>
            <c:invertIfNegative val="0"/>
            <c:bubble3D val="0"/>
            <c:spPr>
              <a:gradFill>
                <a:gsLst>
                  <a:gs pos="44000">
                    <a:schemeClr val="bg1">
                      <a:lumMod val="75000"/>
                    </a:schemeClr>
                  </a:gs>
                  <a:gs pos="47000">
                    <a:srgbClr val="0000FF"/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6"/>
            <c:invertIfNegative val="0"/>
            <c:bubble3D val="0"/>
            <c:spPr>
              <a:gradFill>
                <a:gsLst>
                  <a:gs pos="49000">
                    <a:schemeClr val="bg1">
                      <a:lumMod val="65000"/>
                    </a:schemeClr>
                  </a:gs>
                  <a:gs pos="44000">
                    <a:schemeClr val="bg1">
                      <a:lumMod val="75000"/>
                    </a:schemeClr>
                  </a:gs>
                  <a:gs pos="47000">
                    <a:srgbClr val="0000FF"/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8"/>
            <c:invertIfNegative val="0"/>
            <c:bubble3D val="0"/>
            <c:spPr>
              <a:gradFill>
                <a:gsLst>
                  <a:gs pos="49000">
                    <a:schemeClr val="bg1">
                      <a:lumMod val="65000"/>
                    </a:schemeClr>
                  </a:gs>
                  <a:gs pos="44000">
                    <a:schemeClr val="bg1">
                      <a:lumMod val="75000"/>
                    </a:schemeClr>
                  </a:gs>
                  <a:gs pos="47000">
                    <a:srgbClr val="0000FF"/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dPt>
            <c:idx val="39"/>
            <c:invertIfNegative val="0"/>
            <c:bubble3D val="0"/>
            <c:spPr>
              <a:gradFill>
                <a:gsLst>
                  <a:gs pos="38723">
                    <a:srgbClr val="FF0000"/>
                  </a:gs>
                  <a:gs pos="45000">
                    <a:schemeClr val="bg1">
                      <a:lumMod val="65000"/>
                    </a:schemeClr>
                  </a:gs>
                  <a:gs pos="44000">
                    <a:schemeClr val="bg1">
                      <a:lumMod val="75000"/>
                    </a:schemeClr>
                  </a:gs>
                  <a:gs pos="70000">
                    <a:srgbClr val="0000FF"/>
                  </a:gs>
                  <a:gs pos="43000">
                    <a:srgbClr val="CC00FF"/>
                  </a:gs>
                </a:gsLst>
                <a:lin ang="5400000" scaled="1"/>
              </a:gradFill>
              <a:ln>
                <a:noFill/>
              </a:ln>
              <a:effectLst/>
            </c:spPr>
          </c:dPt>
          <c:cat>
            <c:strRef>
              <c:f>PGO!$C$160:$C$208</c:f>
              <c:strCache>
                <c:ptCount val="49"/>
                <c:pt idx="0">
                  <c:v>Déclaration de conformité ligne PEXI</c:v>
                </c:pt>
                <c:pt idx="1">
                  <c:v>Déconsignation Ligne PEXI</c:v>
                </c:pt>
                <c:pt idx="2">
                  <c:v>Mise en exploitation ligne FARMARS 2 sous ELECTRE PEXI</c:v>
                </c:pt>
                <c:pt idx="3">
                  <c:v>Dépose de la tranche ARIANE et de son châssis EETD</c:v>
                </c:pt>
                <c:pt idx="4">
                  <c:v>Sécurisation des câbles UA 3*95+1*35mm² : Comblement du caniveau type B par cailloux EETD</c:v>
                </c:pt>
                <c:pt idx="5">
                  <c:v>Travaux de dépose et remise à disposition du site EETD</c:v>
                </c:pt>
                <c:pt idx="6">
                  <c:v>Remplacement des dalles détériorées EETD</c:v>
                </c:pt>
                <c:pt idx="7">
                  <c:v>Obturation des trémies et traitement anti-nuisible EETD</c:v>
                </c:pt>
                <c:pt idx="9">
                  <c:v>VATn+MALT-CC puis pose balisage (démarrage réel des travaux le mardi matin) EETD</c:v>
                </c:pt>
                <c:pt idx="10">
                  <c:v>Passage à l'état migré EMASI / CASTER / PEXI</c:v>
                </c:pt>
                <c:pt idx="11">
                  <c:v>VATn+MALT-CC puis pose balisage (démarrage réel des travaux le mardi matin) EETD</c:v>
                </c:pt>
                <c:pt idx="12">
                  <c:v>Test de rajout TAC (MVS + BD TAC +TAC déjà intégrée en 2017 à Famars) EMASI / PEXI</c:v>
                </c:pt>
                <c:pt idx="13">
                  <c:v>Echanges RPT/RPD transfo 312 EETD / ENEDIS / EMASI</c:v>
                </c:pt>
                <c:pt idx="14">
                  <c:v>Pose TT barre phase 0 et raccordement EETD</c:v>
                </c:pt>
                <c:pt idx="15">
                  <c:v>Raccordement coffret TT EETD</c:v>
                </c:pt>
                <c:pt idx="16">
                  <c:v>Raccordement coffret commande SS1.12 (Passage en 48V) EETD</c:v>
                </c:pt>
                <c:pt idx="17">
                  <c:v>Raccordement des LEX EETD</c:v>
                </c:pt>
                <c:pt idx="18">
                  <c:v>Raccordement coffret UI EETD</c:v>
                </c:pt>
                <c:pt idx="19">
                  <c:v>Essais Chrono du DJ avant modifications EETD</c:v>
                </c:pt>
                <c:pt idx="20">
                  <c:v>Passage en 48V du DJ EETD</c:v>
                </c:pt>
                <c:pt idx="21">
                  <c:v>Réception définitive des travaux (date à valider par le CDIL) CDIL / PEXI / EETD</c:v>
                </c:pt>
                <c:pt idx="22">
                  <c:v>Remise CONT EETD / EMASI</c:v>
                </c:pt>
                <c:pt idx="23">
                  <c:v>Contrôles A1, A3, A4 (CBO) EETD</c:v>
                </c:pt>
                <c:pt idx="24">
                  <c:v>Contrôles A2 (contrôle des réducteurs de mesures) EETD</c:v>
                </c:pt>
                <c:pt idx="25">
                  <c:v>Essais CBO contrôles B, B2, C et D2.2 EETD</c:v>
                </c:pt>
                <c:pt idx="26">
                  <c:v>Isolement des polarités de la tranche pour dépose EMASI</c:v>
                </c:pt>
                <c:pt idx="27">
                  <c:v>Dépose du câble intertranche EETD / EMASI</c:v>
                </c:pt>
                <c:pt idx="28">
                  <c:v>Essais Chrono du DJ modifié EETD</c:v>
                </c:pt>
                <c:pt idx="29">
                  <c:v>Raccordement coffrets Interlocks des SL-ST et SA EETD</c:v>
                </c:pt>
                <c:pt idx="30">
                  <c:v>Remise CONT EETD / EMASI</c:v>
                </c:pt>
                <c:pt idx="31">
                  <c:v>Contrôles A1, A3, A4 EETD</c:v>
                </c:pt>
                <c:pt idx="32">
                  <c:v>Isolement des polarités de la tranche pour dépose EMASI</c:v>
                </c:pt>
                <c:pt idx="33">
                  <c:v>Réception circuit UB (vérifications du retour fusion fusibles) EETD / EMASI</c:v>
                </c:pt>
                <c:pt idx="34">
                  <c:v>Contrôle RTE EMASI / PEXI</c:v>
                </c:pt>
                <c:pt idx="35">
                  <c:v>Suppression du jarretiérage au répartiteur et des polarités TCM EMASI / PEXI</c:v>
                </c:pt>
                <c:pt idx="36">
                  <c:v>Dépose de la tranche ARIANE et de son châssis EETD</c:v>
                </c:pt>
                <c:pt idx="37">
                  <c:v>Contrôles A2 (contrôle des réducteurs de mesures) EETD</c:v>
                </c:pt>
                <c:pt idx="38">
                  <c:v>Essais ligne  contrôles C, D2.1, D2.4, D2.6, D2.7, D3 EETD</c:v>
                </c:pt>
                <c:pt idx="39">
                  <c:v>Contrôle RTE EMASI / PEXI</c:v>
                </c:pt>
                <c:pt idx="40">
                  <c:v>Dépose du câble intertranche EETD / EMASI</c:v>
                </c:pt>
                <c:pt idx="41">
                  <c:v>Suppression du jarretiérage au répartiteur et des polarités TCM EMASI / PEXI</c:v>
                </c:pt>
                <c:pt idx="42">
                  <c:v>Déclaration de conformité CBO PEXI</c:v>
                </c:pt>
                <c:pt idx="43">
                  <c:v>Déconsignation barres section 1 PEXI</c:v>
                </c:pt>
                <c:pt idx="44">
                  <c:v>Mise en exploitation section 1 sous ELECTRE PEXI</c:v>
                </c:pt>
                <c:pt idx="45">
                  <c:v>Déclaration de conformité ligne PEXI</c:v>
                </c:pt>
                <c:pt idx="46">
                  <c:v>Déconsignation Ligne PEXI</c:v>
                </c:pt>
                <c:pt idx="47">
                  <c:v>Mise en exploitation ligne FARMARS 1 sous ELECTRE PEXI</c:v>
                </c:pt>
                <c:pt idx="48">
                  <c:v>Dépose de la tranche ARIANE et de son châssis EETD</c:v>
                </c:pt>
              </c:strCache>
            </c:strRef>
          </c:cat>
          <c:val>
            <c:numRef>
              <c:f>PGO!$G$160:$G$208</c:f>
              <c:numCache>
                <c:formatCode>0.00</c:formatCode>
                <c:ptCount val="49"/>
                <c:pt idx="0" formatCode="0.0000">
                  <c:v>6.25E-2</c:v>
                </c:pt>
                <c:pt idx="1">
                  <c:v>0.25</c:v>
                </c:pt>
                <c:pt idx="2">
                  <c:v>0.25</c:v>
                </c:pt>
                <c:pt idx="3">
                  <c:v>0.5</c:v>
                </c:pt>
                <c:pt idx="4">
                  <c:v>1</c:v>
                </c:pt>
                <c:pt idx="5" formatCode="0.0000">
                  <c:v>6.25E-2</c:v>
                </c:pt>
                <c:pt idx="6" formatCode="0.0000">
                  <c:v>6.25E-2</c:v>
                </c:pt>
                <c:pt idx="7">
                  <c:v>0.25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1</c:v>
                </c:pt>
                <c:pt idx="17">
                  <c:v>0.5</c:v>
                </c:pt>
                <c:pt idx="18" formatCode="0.0000">
                  <c:v>0.125</c:v>
                </c:pt>
                <c:pt idx="19">
                  <c:v>0.25</c:v>
                </c:pt>
                <c:pt idx="20" formatCode="0.0000">
                  <c:v>0.625</c:v>
                </c:pt>
                <c:pt idx="21" formatCode="0.0000">
                  <c:v>6.25E-2</c:v>
                </c:pt>
                <c:pt idx="22" formatCode="0.0000">
                  <c:v>6.25E-2</c:v>
                </c:pt>
                <c:pt idx="23" formatCode="0.0000">
                  <c:v>0.125</c:v>
                </c:pt>
                <c:pt idx="24" formatCode="0.0000">
                  <c:v>0.125</c:v>
                </c:pt>
                <c:pt idx="25" formatCode="0.0000">
                  <c:v>6.25E-2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 formatCode="0.0000">
                  <c:v>0.1875</c:v>
                </c:pt>
                <c:pt idx="31" formatCode="0.0000">
                  <c:v>0.1875</c:v>
                </c:pt>
                <c:pt idx="32">
                  <c:v>0.25</c:v>
                </c:pt>
                <c:pt idx="33">
                  <c:v>0.25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 formatCode="0.0000">
                  <c:v>0.1875</c:v>
                </c:pt>
                <c:pt idx="38">
                  <c:v>0.25</c:v>
                </c:pt>
                <c:pt idx="39" formatCode="0.0000">
                  <c:v>0.375</c:v>
                </c:pt>
                <c:pt idx="40">
                  <c:v>0.25</c:v>
                </c:pt>
                <c:pt idx="41">
                  <c:v>0.5</c:v>
                </c:pt>
                <c:pt idx="42" formatCode="0.0000">
                  <c:v>6.25E-2</c:v>
                </c:pt>
                <c:pt idx="43">
                  <c:v>0.25</c:v>
                </c:pt>
                <c:pt idx="44">
                  <c:v>0.25</c:v>
                </c:pt>
                <c:pt idx="45" formatCode="0.0000">
                  <c:v>6.25E-2</c:v>
                </c:pt>
                <c:pt idx="46">
                  <c:v>0.25</c:v>
                </c:pt>
                <c:pt idx="47">
                  <c:v>0.25</c:v>
                </c:pt>
                <c:pt idx="48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1025791944"/>
        <c:axId val="1025782928"/>
      </c:barChart>
      <c:catAx>
        <c:axId val="10257919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1025782928"/>
        <c:crosses val="autoZero"/>
        <c:auto val="1"/>
        <c:lblAlgn val="ctr"/>
        <c:lblOffset val="100"/>
        <c:noMultiLvlLbl val="0"/>
      </c:catAx>
      <c:valAx>
        <c:axId val="1025782928"/>
        <c:scaling>
          <c:orientation val="minMax"/>
          <c:max val="43380"/>
          <c:min val="43374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9194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09528415109417E-2"/>
          <c:y val="8.3630210021811077E-3"/>
          <c:w val="0.92084045209701526"/>
          <c:h val="0.98801660785722012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PGO!$E$1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 w="9525" cap="flat" cmpd="sng" algn="ctr">
              <a:solidFill>
                <a:schemeClr val="bg1"/>
              </a:solidFill>
              <a:round/>
            </a:ln>
            <a:effectLst/>
          </c:spPr>
          <c:invertIfNegative val="0"/>
          <c:dPt>
            <c:idx val="30"/>
            <c:invertIfNegative val="0"/>
            <c:bubble3D val="0"/>
            <c:spPr>
              <a:noFill/>
              <a:ln w="9525" cap="flat" cmpd="sng" algn="ctr">
                <a:noFill/>
                <a:round/>
              </a:ln>
              <a:effectLst/>
            </c:spPr>
          </c:dPt>
          <c:cat>
            <c:strRef>
              <c:f>PGO!$C$3:$C$213</c:f>
              <c:strCache>
                <c:ptCount val="211"/>
                <c:pt idx="0">
                  <c:v>Ouverture de chantier EETD</c:v>
                </c:pt>
                <c:pt idx="1">
                  <c:v>Installation de la base de vie et pose de balisage EETD</c:v>
                </c:pt>
                <c:pt idx="2">
                  <c:v>Prise de cote des tendues HT pour vérification coupe Lignes et BO EETD</c:v>
                </c:pt>
                <c:pt idx="3">
                  <c:v>Repérage des cheminements et installations EETD</c:v>
                </c:pt>
                <c:pt idx="4">
                  <c:v>Réalisation de piste, caniveau type A, traversée de piste pour accès au container EETD</c:v>
                </c:pt>
                <c:pt idx="7">
                  <c:v>Point de contrôle Ferraillage piste EETD / CDIL</c:v>
                </c:pt>
                <c:pt idx="8">
                  <c:v>Réalisation du ferraillage piste (façonnage et mise en place) EETD</c:v>
                </c:pt>
                <c:pt idx="9">
                  <c:v>Réalisation du coffrage piste EETD</c:v>
                </c:pt>
                <c:pt idx="11">
                  <c:v>Coulage béton de la piste EETD</c:v>
                </c:pt>
                <c:pt idx="13">
                  <c:v>Réalisation du massif (durée à confirmer) CIRCET</c:v>
                </c:pt>
                <c:pt idx="14">
                  <c:v>Préparation MALT du pylône FHP (durée à confirmer) CIRCET</c:v>
                </c:pt>
                <c:pt idx="15">
                  <c:v>Installation de chantier, mise en place du balisage PIAZZA / CIRCET / RTE</c:v>
                </c:pt>
                <c:pt idx="16">
                  <c:v>Escavation du massif et mise en place de la grille de fond de fouille PIAZZA / CIRCET / RTE</c:v>
                </c:pt>
                <c:pt idx="17">
                  <c:v>Coulage du gros béton PIAZZA</c:v>
                </c:pt>
                <c:pt idx="19">
                  <c:v>Pose du pylône FHP (durée à confirmer) CIRCET</c:v>
                </c:pt>
                <c:pt idx="20">
                  <c:v>Mise en place du férraillage  PIAZZA / CIRCET / RTE / QUALICONSULT</c:v>
                </c:pt>
                <c:pt idx="22">
                  <c:v>Réception des câbles BT EETD</c:v>
                </c:pt>
                <c:pt idx="23">
                  <c:v>Déroulage des LEX EETD</c:v>
                </c:pt>
                <c:pt idx="24">
                  <c:v>Raccordement au réseau de terre du poste EETD</c:v>
                </c:pt>
                <c:pt idx="25">
                  <c:v>Coulage du massif PIAZZA</c:v>
                </c:pt>
                <c:pt idx="26">
                  <c:v>Réalisation de la terre triangulée, mise en place des caniveaux bétons type B et des fourreaux PIAZZA </c:v>
                </c:pt>
                <c:pt idx="27">
                  <c:v>Ouverture, passage du câble 75mm² et fermeture de tranchée pour raccordement du circuit de terre du pylône au réseau de terre du poste PIAZZA</c:v>
                </c:pt>
                <c:pt idx="28">
                  <c:v>Point de contrôle coulage de la piste béton EETD / CDIL</c:v>
                </c:pt>
                <c:pt idx="29">
                  <c:v>Réalisation de tranchée de câble BT, câble de MALT EETD</c:v>
                </c:pt>
                <c:pt idx="31">
                  <c:v>Point de contrôle fond de fouille EETD / CDIL</c:v>
                </c:pt>
                <c:pt idx="32">
                  <c:v>Réalisation massif coffret présence EETD</c:v>
                </c:pt>
                <c:pt idx="33">
                  <c:v>Point de contrôle Ferraillage EETD / CDIL</c:v>
                </c:pt>
                <c:pt idx="34">
                  <c:v>Réalisation du fond de fouille EETD</c:v>
                </c:pt>
                <c:pt idx="35">
                  <c:v>Réalisation du ferraillage (façonnage et mise en place) EETD</c:v>
                </c:pt>
                <c:pt idx="36">
                  <c:v>Point de contrôle coulage de la dalle béton EETD / CDIL</c:v>
                </c:pt>
                <c:pt idx="38">
                  <c:v>Réalisation du coffrage EETD</c:v>
                </c:pt>
                <c:pt idx="39">
                  <c:v>Coulage béton de la dalle EETD</c:v>
                </c:pt>
                <c:pt idx="40">
                  <c:v>Remblais EETD</c:v>
                </c:pt>
                <c:pt idx="41">
                  <c:v>Réception des coffrets Interlocks des SA, SL et ST EETD</c:v>
                </c:pt>
                <c:pt idx="42">
                  <c:v>Réception des coffrets UI, U PVH, TT barres,  TR et  présence, EETD</c:v>
                </c:pt>
                <c:pt idx="43">
                  <c:v>Préparation + MALT coffrets Interlocks EETD / CDIL</c:v>
                </c:pt>
                <c:pt idx="44">
                  <c:v>Préparation + MALT coffrets UI, U PVH, TT barres,  TR et présence EETD / CDIL</c:v>
                </c:pt>
                <c:pt idx="46">
                  <c:v>Réception des coffrets SS 1.12 et 1.23 EETD</c:v>
                </c:pt>
                <c:pt idx="47">
                  <c:v>Préparation + MALT coffrets SS EETD / CDIL</c:v>
                </c:pt>
                <c:pt idx="48">
                  <c:v>Consignation du Transformateur TR311 pour raccordement du nouveau coffret TR TSA Y118 (Basculement sur source 2 TSA112) ENEDIS</c:v>
                </c:pt>
                <c:pt idx="49">
                  <c:v>Raccordement coffret TR TSA Y118 EETD / ENEDIS / PEXI</c:v>
                </c:pt>
                <c:pt idx="50">
                  <c:v>Consignation du Transformateur TR312 pour raccordement du nouveau coffret TR TSA Y112 (Basculement sur source 1 TSA118) ENEDIS</c:v>
                </c:pt>
                <c:pt idx="51">
                  <c:v>Raccordement coffret TR TSA Y112 EETD / ENEDIS / PEXI</c:v>
                </c:pt>
                <c:pt idx="52">
                  <c:v>Raccordement des LEX sur les nouveaux coffrets EETD</c:v>
                </c:pt>
                <c:pt idx="54">
                  <c:v>Installation du bornier d'échange RPT/RPD dans le local ENEDIS EETD</c:v>
                </c:pt>
                <c:pt idx="55">
                  <c:v>Mise en place de nacelle et de la grue INFRAMET / CANTINIAU / CIRCET / RTE</c:v>
                </c:pt>
                <c:pt idx="56">
                  <c:v>Amené du pylône pré-assemblé sur camion et assemblage du pylône INFRAMET / CANTINIAU / CIRCET / RTE</c:v>
                </c:pt>
                <c:pt idx="57">
                  <c:v>Pose liaisons échanges RPT/RPD + raccordement EETD</c:v>
                </c:pt>
                <c:pt idx="58">
                  <c:v>Mise en place du réseau de terre, travaux de finiton INFRAMET</c:v>
                </c:pt>
                <c:pt idx="59">
                  <c:v> Mesure de terre et Raccordement de la terre du poste au réseau du pylône CIRCET /RTE / EIFFAGE</c:v>
                </c:pt>
                <c:pt idx="60">
                  <c:v>Modification des Tranches (borniers d'échanges RPT/RPD) - Etude par EETD ENEDIS</c:v>
                </c:pt>
                <c:pt idx="66">
                  <c:v>Livraison du container Electre EETD</c:v>
                </c:pt>
                <c:pt idx="67">
                  <c:v>Contrôle état CO : intérieur/extérieur EETD</c:v>
                </c:pt>
                <c:pt idx="68">
                  <c:v>Déchargement et mise en place du CO comprenant les armoires CCN (TG, CBO, Lignes), UA 48V et UA alternatif EETD</c:v>
                </c:pt>
                <c:pt idx="69">
                  <c:v>Validation mise en place du CO EETD</c:v>
                </c:pt>
                <c:pt idx="70">
                  <c:v>Délivrance AT sur CO EETD</c:v>
                </c:pt>
                <c:pt idx="71">
                  <c:v>Point de convocation : Mise à la terre container, chemins de câbles, coffrets EETD / CDIL</c:v>
                </c:pt>
                <c:pt idx="72">
                  <c:v>Lettre de décharge de l'ensemble du CCN EETD</c:v>
                </c:pt>
                <c:pt idx="73">
                  <c:v>Remise d'ouvrage GET / CDIL</c:v>
                </c:pt>
                <c:pt idx="74">
                  <c:v>Raccordement des LEX EETD</c:v>
                </c:pt>
                <c:pt idx="75">
                  <c:v>Déroulage des liaisons 3*95+1*35mm² EETD</c:v>
                </c:pt>
                <c:pt idx="76">
                  <c:v>Raccordement câbles BT intérieurs EETD</c:v>
                </c:pt>
                <c:pt idx="77">
                  <c:v>Lettre de décharge de l'ensemble des services auxillaires (mise à disposition) EETD</c:v>
                </c:pt>
                <c:pt idx="78">
                  <c:v>Raccordement du nouveau coffret TR TSAY118 (DJ TR Ouvert Condamné Ouvert) EETD</c:v>
                </c:pt>
                <c:pt idx="79">
                  <c:v>Vérification de discordance de Phases puis décondamnation et fermeture du disjoncteur DJ-TR du nouveau coffret EETD / PEXI</c:v>
                </c:pt>
                <c:pt idx="80">
                  <c:v>Raccordement du nouveau coffret TR TSAY112 (DJ TR Ouvert Condamné Ouvert) EETD</c:v>
                </c:pt>
                <c:pt idx="81">
                  <c:v>Vérification de discordance de Phases puis décondamnation et fermeture du disjoncteur DJ-TR du nouveau coffret PEXI</c:v>
                </c:pt>
                <c:pt idx="82">
                  <c:v>Pose liaisons échanges RPT/RPD + raccordement EETD</c:v>
                </c:pt>
                <c:pt idx="83">
                  <c:v>Test de la nouvelle permutation automatique du container PEXI</c:v>
                </c:pt>
                <c:pt idx="84">
                  <c:v>Mise en exploitation par GdP/EETD de la nouvelle permutation automatique et des nouvelles colonnes alternatives. EETD / PEXI</c:v>
                </c:pt>
                <c:pt idx="85">
                  <c:v>Pose de la baie FHP dans container Electre (durée à confirmer) CIRCET</c:v>
                </c:pt>
                <c:pt idx="86">
                  <c:v>Modification des Tranches (borniers d'échanges RPT/RPD) - Etude par EETD ENEDIS</c:v>
                </c:pt>
                <c:pt idx="88">
                  <c:v>Contrôle de polarités des tranches EETD</c:v>
                </c:pt>
                <c:pt idx="89">
                  <c:v>Contrôle et essais du fond de poste EETD</c:v>
                </c:pt>
                <c:pt idx="90">
                  <c:v>Dépose des boucles de MALT, pose de 2 RDCT EETD</c:v>
                </c:pt>
                <c:pt idx="91">
                  <c:v>Remplacement clôture grillagée par palplanches béton (durée à confirmer) CLOTURE</c:v>
                </c:pt>
                <c:pt idx="96">
                  <c:v>Mise en place de l'ODU sur le pylône, des équipements dans le BI et passage des coaxiaux dans les caniveaux + réseau de terre CIRCET</c:v>
                </c:pt>
                <c:pt idx="97">
                  <c:v>Essais alarme secours EMASI / ENEDIS</c:v>
                </c:pt>
                <c:pt idx="99">
                  <c:v>Mesure radio, pointage et paramétrage de la liaison CIRCET</c:v>
                </c:pt>
                <c:pt idx="101">
                  <c:v>Mise en route fond de poste EETD-ICE</c:v>
                </c:pt>
                <c:pt idx="103">
                  <c:v>Mise en exploitation EETD-ICE</c:v>
                </c:pt>
                <c:pt idx="105">
                  <c:v>Chargement base de données ARP + PEXI + Switch EMASI</c:v>
                </c:pt>
                <c:pt idx="106">
                  <c:v>Raccordement TCD+Adressage IP dans le PO EMASI</c:v>
                </c:pt>
                <c:pt idx="107">
                  <c:v>Passage de la TG en local PEXI / ENEDIS</c:v>
                </c:pt>
                <c:pt idx="108">
                  <c:v>Intégration ARP/PEXI : TG, S.AUX, CBO, Famars 1, Famars 2 EMASI / CASTER / PEXI</c:v>
                </c:pt>
                <c:pt idx="109">
                  <c:v>Passage à l'état migré (S.AUX &amp; TG) EMASI / CASTER / PEXI</c:v>
                </c:pt>
                <c:pt idx="110">
                  <c:v>Validation bornier d'échange RPT / RPD (après la mise en route fond de poste) EETD</c:v>
                </c:pt>
                <c:pt idx="111">
                  <c:v>Remplacement coffret présence (FT 08-04) + raccordement EETD</c:v>
                </c:pt>
                <c:pt idx="112">
                  <c:v>Chargement du PEXI (TG) et modifications PA EETD</c:v>
                </c:pt>
                <c:pt idx="113">
                  <c:v>Raccordement des LEX EETD</c:v>
                </c:pt>
                <c:pt idx="114">
                  <c:v>Contrôles A1, A3, A4 (tranche générale) EETD</c:v>
                </c:pt>
                <c:pt idx="115">
                  <c:v>Essais TG (Contrôle C) EETD</c:v>
                </c:pt>
                <c:pt idx="116">
                  <c:v>Remise CONT EETD / EMASI</c:v>
                </c:pt>
                <c:pt idx="117">
                  <c:v>Contrôle RTE EMASI</c:v>
                </c:pt>
                <c:pt idx="118">
                  <c:v>Mise en exploitation TG EMASI / PEXI</c:v>
                </c:pt>
                <c:pt idx="119">
                  <c:v>   Essai téléalarme sur Electre EMASI</c:v>
                </c:pt>
                <c:pt idx="120">
                  <c:v>   Dépose de la baie ORS du BI : TCD (PAS 21) EETD / EMASI</c:v>
                </c:pt>
                <c:pt idx="122">
                  <c:v>Passage à l'état migré (CBO) EMASI / CASTER / PEXI</c:v>
                </c:pt>
                <c:pt idx="123">
                  <c:v>VATn+MALT-CC puis pose balisage (démarrage réel des travaux le mardi matin) EETD</c:v>
                </c:pt>
                <c:pt idx="124">
                  <c:v>Passage à l'état migré EMASI / CASTER / PEXI</c:v>
                </c:pt>
                <c:pt idx="125">
                  <c:v>VATn+MALT-CC puis pose balisage (démarrage réel des travaux le mardi matin) EETD</c:v>
                </c:pt>
                <c:pt idx="126">
                  <c:v>Test de rajout TAC (MVS + BD TAC +TAC déjà intégrée en 2017 à Famars) EMASI / PEXI</c:v>
                </c:pt>
                <c:pt idx="127">
                  <c:v>Echanges RPT/RPD transfo 312 EETD / ENEDIS / EMASI</c:v>
                </c:pt>
                <c:pt idx="128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129">
                  <c:v>Raccordement coffret TT EETD</c:v>
                </c:pt>
                <c:pt idx="130">
                  <c:v>Remplacement coffret commande SS1.23 (48V=CC) EETD</c:v>
                </c:pt>
                <c:pt idx="131">
                  <c:v>   Mise hors exploitation des tranches PEXI / EMASI / CDIL</c:v>
                </c:pt>
                <c:pt idx="132">
                  <c:v>Remise CONT EETD / EMASI</c:v>
                </c:pt>
                <c:pt idx="133">
                  <c:v>Contrôles A1, A3, A4 (CBO) EETD</c:v>
                </c:pt>
                <c:pt idx="134">
                  <c:v>Contrôles A2 (contrôle des réducteurs de mesures) EETD</c:v>
                </c:pt>
                <c:pt idx="135">
                  <c:v>Raccordement des LEX EETD</c:v>
                </c:pt>
                <c:pt idx="136">
                  <c:v>Raccordement coffret UI EETD</c:v>
                </c:pt>
                <c:pt idx="137">
                  <c:v>Essais Chrono du DJ avant modifications EETD</c:v>
                </c:pt>
                <c:pt idx="138">
                  <c:v>Passage en 48V du DJ EETD</c:v>
                </c:pt>
                <c:pt idx="139">
                  <c:v>Raccordement coffrets Interlocks des SL-ST et SA EETD</c:v>
                </c:pt>
                <c:pt idx="140">
                  <c:v> Autorisation de dépose des tranches sauf TG CDIL/ EETD</c:v>
                </c:pt>
                <c:pt idx="141">
                  <c:v>Dépose des anciennes LEX EETD</c:v>
                </c:pt>
                <c:pt idx="142">
                  <c:v>Essais CBO contrôles B, B2, C et D2.2 EETD</c:v>
                </c:pt>
                <c:pt idx="143">
                  <c:v>Réception circuit UB (vérifications du retour fusion fusibles) EETD / EMASI</c:v>
                </c:pt>
                <c:pt idx="144">
                  <c:v>Contrôle RTE EMASI / PEXI</c:v>
                </c:pt>
                <c:pt idx="145">
                  <c:v>Essais Chrono du DJ modifié EETD</c:v>
                </c:pt>
                <c:pt idx="146">
                  <c:v>Remise CONT EETD / EMASI</c:v>
                </c:pt>
                <c:pt idx="147">
                  <c:v>Contrôles A1, A3, A4 EETD</c:v>
                </c:pt>
                <c:pt idx="148">
                  <c:v>Contrôles A2 (contrôle des réducteurs de mesures) EETD</c:v>
                </c:pt>
                <c:pt idx="149">
                  <c:v>Essais ligne contrôles C, D2.1, D2.4, D2.6, D2.7, D3 EETD</c:v>
                </c:pt>
                <c:pt idx="150">
                  <c:v>Contrôle RTE EMASI / PEXI</c:v>
                </c:pt>
                <c:pt idx="151">
                  <c:v>Isolement des polarités de la tranche pour dépose EMASI</c:v>
                </c:pt>
                <c:pt idx="152">
                  <c:v>Dépose du câble intertranche EETD / EMASI</c:v>
                </c:pt>
                <c:pt idx="153">
                  <c:v>Suppression du jarretiérage au répartiteur et des polarités TCM EMASI / PEXI</c:v>
                </c:pt>
                <c:pt idx="154">
                  <c:v>Déclaration de conformité CBO PEXI</c:v>
                </c:pt>
                <c:pt idx="155">
                  <c:v>Déconsignation barres sections 2 et 3 PEXI</c:v>
                </c:pt>
                <c:pt idx="156">
                  <c:v>Mise en exploitation section 2 + section 3 + CBO sous ELECTRE PEXI</c:v>
                </c:pt>
                <c:pt idx="157">
                  <c:v>Déclaration de conformité ligne PEXI</c:v>
                </c:pt>
                <c:pt idx="158">
                  <c:v>Déconsignation Ligne PEXI</c:v>
                </c:pt>
                <c:pt idx="159">
                  <c:v>Mise en exploitation ligne FARMARS 2 sous ELECTRE PEXI</c:v>
                </c:pt>
                <c:pt idx="160">
                  <c:v>Dépose de la tranche ARIANE et de son châssis EETD</c:v>
                </c:pt>
                <c:pt idx="161">
                  <c:v>Sécurisation des câbles UA 3*95+1*35mm² : Comblement du caniveau type B par cailloux EETD</c:v>
                </c:pt>
                <c:pt idx="162">
                  <c:v>Travaux de dépose et remise à disposition du site EETD</c:v>
                </c:pt>
                <c:pt idx="163">
                  <c:v>Remplacement des dalles détériorées EETD</c:v>
                </c:pt>
                <c:pt idx="164">
                  <c:v>Obturation des trémies et traitement anti-nuisible EETD</c:v>
                </c:pt>
                <c:pt idx="166">
                  <c:v>VATn+MALT-CC puis pose balisage (démarrage réel des travaux le mardi matin) EETD</c:v>
                </c:pt>
                <c:pt idx="167">
                  <c:v>Passage à l'état migré EMASI / CASTER / PEXI</c:v>
                </c:pt>
                <c:pt idx="168">
                  <c:v>VATn+MALT-CC puis pose balisage (démarrage réel des travaux le mardi matin) EETD</c:v>
                </c:pt>
                <c:pt idx="169">
                  <c:v>Test de rajout TAC (MVS + BD TAC +TAC déjà intégrée en 2017 à Famars) EMASI / PEXI</c:v>
                </c:pt>
                <c:pt idx="170">
                  <c:v>Echanges RPT/RPD transfo 312 EETD / ENEDIS / EMASI</c:v>
                </c:pt>
                <c:pt idx="171">
                  <c:v>Pose TT barre phase 0 et raccordement EETD</c:v>
                </c:pt>
                <c:pt idx="172">
                  <c:v>Raccordement coffret TT EETD</c:v>
                </c:pt>
                <c:pt idx="173">
                  <c:v>Raccordement coffret commande SS1.12 (Passage en 48V) EETD</c:v>
                </c:pt>
                <c:pt idx="174">
                  <c:v>Raccordement des LEX EETD</c:v>
                </c:pt>
                <c:pt idx="175">
                  <c:v>Raccordement coffret UI EETD</c:v>
                </c:pt>
                <c:pt idx="176">
                  <c:v>Essais Chrono du DJ avant modifications EETD</c:v>
                </c:pt>
                <c:pt idx="177">
                  <c:v>Passage en 48V du DJ EETD</c:v>
                </c:pt>
                <c:pt idx="178">
                  <c:v>Réception définitive des travaux (date à valider par le CDIL) CDIL / PEXI / EETD</c:v>
                </c:pt>
                <c:pt idx="179">
                  <c:v>Remise CONT EETD / EMASI</c:v>
                </c:pt>
                <c:pt idx="180">
                  <c:v>Contrôles A1, A3, A4 (CBO) EETD</c:v>
                </c:pt>
                <c:pt idx="181">
                  <c:v>Contrôles A2 (contrôle des réducteurs de mesures) EETD</c:v>
                </c:pt>
                <c:pt idx="182">
                  <c:v>Essais CBO contrôles B, B2, C et D2.2 EETD</c:v>
                </c:pt>
                <c:pt idx="183">
                  <c:v>Isolement des polarités de la tranche pour dépose EMASI</c:v>
                </c:pt>
                <c:pt idx="184">
                  <c:v>Dépose du câble intertranche EETD / EMASI</c:v>
                </c:pt>
                <c:pt idx="185">
                  <c:v>Essais Chrono du DJ modifié EETD</c:v>
                </c:pt>
                <c:pt idx="186">
                  <c:v>Raccordement coffrets Interlocks des SL-ST et SA EETD</c:v>
                </c:pt>
                <c:pt idx="187">
                  <c:v>Remise CONT EETD / EMASI</c:v>
                </c:pt>
                <c:pt idx="188">
                  <c:v>Contrôles A1, A3, A4 EETD</c:v>
                </c:pt>
                <c:pt idx="189">
                  <c:v>Isolement des polarités de la tranche pour dépose EMASI</c:v>
                </c:pt>
                <c:pt idx="190">
                  <c:v>Réception circuit UB (vérifications du retour fusion fusibles) EETD / EMASI</c:v>
                </c:pt>
                <c:pt idx="191">
                  <c:v>Contrôle RTE EMASI / PEXI</c:v>
                </c:pt>
                <c:pt idx="192">
                  <c:v>Suppression du jarretiérage au répartiteur et des polarités TCM EMASI / PEXI</c:v>
                </c:pt>
                <c:pt idx="193">
                  <c:v>Dépose de la tranche ARIANE et de son châssis EETD</c:v>
                </c:pt>
                <c:pt idx="194">
                  <c:v>Contrôles A2 (contrôle des réducteurs de mesures) EETD</c:v>
                </c:pt>
                <c:pt idx="195">
                  <c:v>Essais ligne  contrôles C, D2.1, D2.4, D2.6, D2.7, D3 EETD</c:v>
                </c:pt>
                <c:pt idx="196">
                  <c:v>Contrôle RTE EMASI / PEXI</c:v>
                </c:pt>
                <c:pt idx="197">
                  <c:v>Dépose du câble intertranche EETD / EMASI</c:v>
                </c:pt>
                <c:pt idx="198">
                  <c:v>Suppression du jarretiérage au répartiteur et des polarités TCM EMASI / PEXI</c:v>
                </c:pt>
                <c:pt idx="199">
                  <c:v>Déclaration de conformité CBO PEXI</c:v>
                </c:pt>
                <c:pt idx="200">
                  <c:v>Déconsignation barres section 1 PEXI</c:v>
                </c:pt>
                <c:pt idx="201">
                  <c:v>Mise en exploitation section 1 sous ELECTRE PEXI</c:v>
                </c:pt>
                <c:pt idx="202">
                  <c:v>Déclaration de conformité ligne PEXI</c:v>
                </c:pt>
                <c:pt idx="203">
                  <c:v>Déconsignation Ligne PEXI</c:v>
                </c:pt>
                <c:pt idx="204">
                  <c:v>Mise en exploitation ligne FARMARS 1 sous ELECTRE PEXI</c:v>
                </c:pt>
                <c:pt idx="205">
                  <c:v>Dépose de la tranche ARIANE et de son châssis EETD</c:v>
                </c:pt>
                <c:pt idx="206">
                  <c:v>Recette du pylône </c:v>
                </c:pt>
                <c:pt idx="207">
                  <c:v>Recette des équipements </c:v>
                </c:pt>
                <c:pt idx="208">
                  <c:v>Recette du bond </c:v>
                </c:pt>
                <c:pt idx="209">
                  <c:v>Recette de la liaison </c:v>
                </c:pt>
                <c:pt idx="210">
                  <c:v>Pronocé de la VABF de la liaison / Réception provisoire </c:v>
                </c:pt>
              </c:strCache>
            </c:strRef>
          </c:cat>
          <c:val>
            <c:numRef>
              <c:f>PGO!$E$3:$E$213</c:f>
              <c:numCache>
                <c:formatCode>dd/mm/yy;@</c:formatCode>
                <c:ptCount val="211"/>
                <c:pt idx="0">
                  <c:v>43193</c:v>
                </c:pt>
                <c:pt idx="1">
                  <c:v>43193</c:v>
                </c:pt>
                <c:pt idx="2">
                  <c:v>43194</c:v>
                </c:pt>
                <c:pt idx="3">
                  <c:v>43195</c:v>
                </c:pt>
                <c:pt idx="4">
                  <c:v>43196</c:v>
                </c:pt>
                <c:pt idx="7">
                  <c:v>43206</c:v>
                </c:pt>
                <c:pt idx="8">
                  <c:v>43208</c:v>
                </c:pt>
                <c:pt idx="9">
                  <c:v>43212</c:v>
                </c:pt>
                <c:pt idx="11">
                  <c:v>43213</c:v>
                </c:pt>
                <c:pt idx="13">
                  <c:v>43222</c:v>
                </c:pt>
                <c:pt idx="14">
                  <c:v>43222</c:v>
                </c:pt>
                <c:pt idx="15">
                  <c:v>43222</c:v>
                </c:pt>
                <c:pt idx="16">
                  <c:v>43222</c:v>
                </c:pt>
                <c:pt idx="17">
                  <c:v>43224</c:v>
                </c:pt>
                <c:pt idx="19">
                  <c:v>43234</c:v>
                </c:pt>
                <c:pt idx="20">
                  <c:v>43234</c:v>
                </c:pt>
                <c:pt idx="22">
                  <c:v>43234</c:v>
                </c:pt>
                <c:pt idx="23">
                  <c:v>43234</c:v>
                </c:pt>
                <c:pt idx="24">
                  <c:v>43236</c:v>
                </c:pt>
                <c:pt idx="25">
                  <c:v>43236</c:v>
                </c:pt>
                <c:pt idx="26">
                  <c:v>43237</c:v>
                </c:pt>
                <c:pt idx="27">
                  <c:v>43238</c:v>
                </c:pt>
                <c:pt idx="28">
                  <c:v>43238</c:v>
                </c:pt>
                <c:pt idx="29">
                  <c:v>43238</c:v>
                </c:pt>
                <c:pt idx="31">
                  <c:v>43242</c:v>
                </c:pt>
                <c:pt idx="32">
                  <c:v>43243</c:v>
                </c:pt>
                <c:pt idx="33">
                  <c:v>43243</c:v>
                </c:pt>
                <c:pt idx="34">
                  <c:v>43244</c:v>
                </c:pt>
                <c:pt idx="35">
                  <c:v>43245</c:v>
                </c:pt>
                <c:pt idx="36">
                  <c:v>43245</c:v>
                </c:pt>
                <c:pt idx="38">
                  <c:v>43248</c:v>
                </c:pt>
                <c:pt idx="39">
                  <c:v>43249</c:v>
                </c:pt>
                <c:pt idx="40">
                  <c:v>43250</c:v>
                </c:pt>
                <c:pt idx="41">
                  <c:v>43250</c:v>
                </c:pt>
                <c:pt idx="42">
                  <c:v>43250</c:v>
                </c:pt>
                <c:pt idx="43">
                  <c:v>43251</c:v>
                </c:pt>
                <c:pt idx="44">
                  <c:v>43251</c:v>
                </c:pt>
                <c:pt idx="46">
                  <c:v>43255</c:v>
                </c:pt>
                <c:pt idx="47">
                  <c:v>43256</c:v>
                </c:pt>
                <c:pt idx="48">
                  <c:v>43256</c:v>
                </c:pt>
                <c:pt idx="49">
                  <c:v>43256</c:v>
                </c:pt>
                <c:pt idx="50">
                  <c:v>43257</c:v>
                </c:pt>
                <c:pt idx="51">
                  <c:v>43257</c:v>
                </c:pt>
                <c:pt idx="52">
                  <c:v>43259</c:v>
                </c:pt>
                <c:pt idx="54">
                  <c:v>43262</c:v>
                </c:pt>
                <c:pt idx="55">
                  <c:v>43263</c:v>
                </c:pt>
                <c:pt idx="56">
                  <c:v>43263</c:v>
                </c:pt>
                <c:pt idx="57">
                  <c:v>43263</c:v>
                </c:pt>
                <c:pt idx="58">
                  <c:v>43264</c:v>
                </c:pt>
                <c:pt idx="59">
                  <c:v>43264</c:v>
                </c:pt>
                <c:pt idx="60">
                  <c:v>43264</c:v>
                </c:pt>
                <c:pt idx="66">
                  <c:v>43297</c:v>
                </c:pt>
                <c:pt idx="67">
                  <c:v>43297</c:v>
                </c:pt>
                <c:pt idx="68">
                  <c:v>43297</c:v>
                </c:pt>
                <c:pt idx="69">
                  <c:v>43297</c:v>
                </c:pt>
                <c:pt idx="70">
                  <c:v>43297</c:v>
                </c:pt>
                <c:pt idx="71">
                  <c:v>43297</c:v>
                </c:pt>
                <c:pt idx="72">
                  <c:v>43297</c:v>
                </c:pt>
                <c:pt idx="73">
                  <c:v>43297</c:v>
                </c:pt>
                <c:pt idx="74">
                  <c:v>43297</c:v>
                </c:pt>
                <c:pt idx="75">
                  <c:v>43297</c:v>
                </c:pt>
                <c:pt idx="76">
                  <c:v>43298</c:v>
                </c:pt>
                <c:pt idx="77">
                  <c:v>43298</c:v>
                </c:pt>
                <c:pt idx="78">
                  <c:v>43298</c:v>
                </c:pt>
                <c:pt idx="79">
                  <c:v>43298</c:v>
                </c:pt>
                <c:pt idx="80">
                  <c:v>43298</c:v>
                </c:pt>
                <c:pt idx="81">
                  <c:v>43298</c:v>
                </c:pt>
                <c:pt idx="82">
                  <c:v>43299</c:v>
                </c:pt>
                <c:pt idx="83">
                  <c:v>43299</c:v>
                </c:pt>
                <c:pt idx="84">
                  <c:v>43299</c:v>
                </c:pt>
                <c:pt idx="85">
                  <c:v>43300</c:v>
                </c:pt>
                <c:pt idx="86">
                  <c:v>43301</c:v>
                </c:pt>
                <c:pt idx="88">
                  <c:v>43306</c:v>
                </c:pt>
                <c:pt idx="89">
                  <c:v>43307</c:v>
                </c:pt>
                <c:pt idx="90">
                  <c:v>43311</c:v>
                </c:pt>
                <c:pt idx="91">
                  <c:v>43311</c:v>
                </c:pt>
                <c:pt idx="96">
                  <c:v>43332</c:v>
                </c:pt>
                <c:pt idx="97">
                  <c:v>43333</c:v>
                </c:pt>
                <c:pt idx="99">
                  <c:v>43339</c:v>
                </c:pt>
                <c:pt idx="101">
                  <c:v>43353</c:v>
                </c:pt>
                <c:pt idx="103">
                  <c:v>43354</c:v>
                </c:pt>
                <c:pt idx="105">
                  <c:v>43360</c:v>
                </c:pt>
                <c:pt idx="106">
                  <c:v>43360</c:v>
                </c:pt>
                <c:pt idx="107">
                  <c:v>43360</c:v>
                </c:pt>
                <c:pt idx="108">
                  <c:v>43360</c:v>
                </c:pt>
                <c:pt idx="109">
                  <c:v>43361</c:v>
                </c:pt>
                <c:pt idx="110">
                  <c:v>43361</c:v>
                </c:pt>
                <c:pt idx="111">
                  <c:v>43361</c:v>
                </c:pt>
                <c:pt idx="112">
                  <c:v>43362</c:v>
                </c:pt>
                <c:pt idx="113">
                  <c:v>43362</c:v>
                </c:pt>
                <c:pt idx="114">
                  <c:v>43362</c:v>
                </c:pt>
                <c:pt idx="115">
                  <c:v>43363</c:v>
                </c:pt>
                <c:pt idx="116">
                  <c:v>43363</c:v>
                </c:pt>
                <c:pt idx="117">
                  <c:v>43363</c:v>
                </c:pt>
                <c:pt idx="118">
                  <c:v>43363</c:v>
                </c:pt>
                <c:pt idx="119">
                  <c:v>43364</c:v>
                </c:pt>
                <c:pt idx="120">
                  <c:v>43364</c:v>
                </c:pt>
                <c:pt idx="122">
                  <c:v>43367</c:v>
                </c:pt>
                <c:pt idx="123">
                  <c:v>43367</c:v>
                </c:pt>
                <c:pt idx="124">
                  <c:v>43367</c:v>
                </c:pt>
                <c:pt idx="125">
                  <c:v>43367</c:v>
                </c:pt>
                <c:pt idx="126">
                  <c:v>43367</c:v>
                </c:pt>
                <c:pt idx="127">
                  <c:v>43368</c:v>
                </c:pt>
                <c:pt idx="128">
                  <c:v>43368</c:v>
                </c:pt>
                <c:pt idx="129">
                  <c:v>43368</c:v>
                </c:pt>
                <c:pt idx="130">
                  <c:v>43368</c:v>
                </c:pt>
                <c:pt idx="131">
                  <c:v>43368</c:v>
                </c:pt>
                <c:pt idx="132">
                  <c:v>43369</c:v>
                </c:pt>
                <c:pt idx="133">
                  <c:v>43369</c:v>
                </c:pt>
                <c:pt idx="134">
                  <c:v>43369</c:v>
                </c:pt>
                <c:pt idx="135">
                  <c:v>43369</c:v>
                </c:pt>
                <c:pt idx="136">
                  <c:v>43369</c:v>
                </c:pt>
                <c:pt idx="137">
                  <c:v>43369</c:v>
                </c:pt>
                <c:pt idx="138">
                  <c:v>43369</c:v>
                </c:pt>
                <c:pt idx="139">
                  <c:v>43369</c:v>
                </c:pt>
                <c:pt idx="140">
                  <c:v>43369</c:v>
                </c:pt>
                <c:pt idx="141">
                  <c:v>43369</c:v>
                </c:pt>
                <c:pt idx="142">
                  <c:v>43370</c:v>
                </c:pt>
                <c:pt idx="143">
                  <c:v>43370</c:v>
                </c:pt>
                <c:pt idx="144">
                  <c:v>43370</c:v>
                </c:pt>
                <c:pt idx="145">
                  <c:v>43370</c:v>
                </c:pt>
                <c:pt idx="146">
                  <c:v>43370</c:v>
                </c:pt>
                <c:pt idx="147">
                  <c:v>43370</c:v>
                </c:pt>
                <c:pt idx="148">
                  <c:v>43370</c:v>
                </c:pt>
                <c:pt idx="149">
                  <c:v>43370</c:v>
                </c:pt>
                <c:pt idx="150">
                  <c:v>43370</c:v>
                </c:pt>
                <c:pt idx="151">
                  <c:v>43370</c:v>
                </c:pt>
                <c:pt idx="152">
                  <c:v>43370</c:v>
                </c:pt>
                <c:pt idx="153">
                  <c:v>43370</c:v>
                </c:pt>
                <c:pt idx="154">
                  <c:v>43371</c:v>
                </c:pt>
                <c:pt idx="155">
                  <c:v>43371</c:v>
                </c:pt>
                <c:pt idx="156">
                  <c:v>43371</c:v>
                </c:pt>
                <c:pt idx="157">
                  <c:v>43371</c:v>
                </c:pt>
                <c:pt idx="158">
                  <c:v>43371</c:v>
                </c:pt>
                <c:pt idx="159">
                  <c:v>43371</c:v>
                </c:pt>
                <c:pt idx="160">
                  <c:v>43371</c:v>
                </c:pt>
                <c:pt idx="161">
                  <c:v>43371</c:v>
                </c:pt>
                <c:pt idx="162">
                  <c:v>43371</c:v>
                </c:pt>
                <c:pt idx="163">
                  <c:v>43371</c:v>
                </c:pt>
                <c:pt idx="164">
                  <c:v>43371</c:v>
                </c:pt>
                <c:pt idx="166">
                  <c:v>43374</c:v>
                </c:pt>
                <c:pt idx="167">
                  <c:v>43374</c:v>
                </c:pt>
                <c:pt idx="168">
                  <c:v>43374</c:v>
                </c:pt>
                <c:pt idx="169">
                  <c:v>43374</c:v>
                </c:pt>
                <c:pt idx="170">
                  <c:v>43375</c:v>
                </c:pt>
                <c:pt idx="171">
                  <c:v>43375</c:v>
                </c:pt>
                <c:pt idx="172">
                  <c:v>43375</c:v>
                </c:pt>
                <c:pt idx="173">
                  <c:v>43375</c:v>
                </c:pt>
                <c:pt idx="174">
                  <c:v>43375</c:v>
                </c:pt>
                <c:pt idx="175">
                  <c:v>43375</c:v>
                </c:pt>
                <c:pt idx="176">
                  <c:v>43375</c:v>
                </c:pt>
                <c:pt idx="177">
                  <c:v>43375</c:v>
                </c:pt>
                <c:pt idx="178">
                  <c:v>43375</c:v>
                </c:pt>
                <c:pt idx="179">
                  <c:v>43376</c:v>
                </c:pt>
                <c:pt idx="180">
                  <c:v>43376</c:v>
                </c:pt>
                <c:pt idx="181">
                  <c:v>43376</c:v>
                </c:pt>
                <c:pt idx="182">
                  <c:v>43376</c:v>
                </c:pt>
                <c:pt idx="183">
                  <c:v>43376</c:v>
                </c:pt>
                <c:pt idx="184">
                  <c:v>43376</c:v>
                </c:pt>
                <c:pt idx="185">
                  <c:v>43376</c:v>
                </c:pt>
                <c:pt idx="186">
                  <c:v>43376</c:v>
                </c:pt>
                <c:pt idx="187">
                  <c:v>43376</c:v>
                </c:pt>
                <c:pt idx="188">
                  <c:v>43376</c:v>
                </c:pt>
                <c:pt idx="189">
                  <c:v>43376</c:v>
                </c:pt>
                <c:pt idx="190">
                  <c:v>43377</c:v>
                </c:pt>
                <c:pt idx="191">
                  <c:v>43377</c:v>
                </c:pt>
                <c:pt idx="192">
                  <c:v>43377</c:v>
                </c:pt>
                <c:pt idx="193">
                  <c:v>43377</c:v>
                </c:pt>
                <c:pt idx="194">
                  <c:v>43377</c:v>
                </c:pt>
                <c:pt idx="195">
                  <c:v>43377</c:v>
                </c:pt>
                <c:pt idx="196">
                  <c:v>43377</c:v>
                </c:pt>
                <c:pt idx="197">
                  <c:v>43377</c:v>
                </c:pt>
                <c:pt idx="198">
                  <c:v>43377</c:v>
                </c:pt>
                <c:pt idx="199">
                  <c:v>43378</c:v>
                </c:pt>
                <c:pt idx="200">
                  <c:v>43378</c:v>
                </c:pt>
                <c:pt idx="201">
                  <c:v>43378</c:v>
                </c:pt>
                <c:pt idx="202">
                  <c:v>43378</c:v>
                </c:pt>
                <c:pt idx="203">
                  <c:v>43378</c:v>
                </c:pt>
                <c:pt idx="204">
                  <c:v>43378</c:v>
                </c:pt>
                <c:pt idx="205">
                  <c:v>43378</c:v>
                </c:pt>
              </c:numCache>
            </c:numRef>
          </c:val>
        </c:ser>
        <c:ser>
          <c:idx val="0"/>
          <c:order val="1"/>
          <c:tx>
            <c:strRef>
              <c:f>PGO!$G$1</c:f>
              <c:strCache>
                <c:ptCount val="1"/>
                <c:pt idx="0">
                  <c:v>Durée (jours)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PGO!$C$3:$C$213</c:f>
              <c:strCache>
                <c:ptCount val="211"/>
                <c:pt idx="0">
                  <c:v>Ouverture de chantier EETD</c:v>
                </c:pt>
                <c:pt idx="1">
                  <c:v>Installation de la base de vie et pose de balisage EETD</c:v>
                </c:pt>
                <c:pt idx="2">
                  <c:v>Prise de cote des tendues HT pour vérification coupe Lignes et BO EETD</c:v>
                </c:pt>
                <c:pt idx="3">
                  <c:v>Repérage des cheminements et installations EETD</c:v>
                </c:pt>
                <c:pt idx="4">
                  <c:v>Réalisation de piste, caniveau type A, traversée de piste pour accès au container EETD</c:v>
                </c:pt>
                <c:pt idx="7">
                  <c:v>Point de contrôle Ferraillage piste EETD / CDIL</c:v>
                </c:pt>
                <c:pt idx="8">
                  <c:v>Réalisation du ferraillage piste (façonnage et mise en place) EETD</c:v>
                </c:pt>
                <c:pt idx="9">
                  <c:v>Réalisation du coffrage piste EETD</c:v>
                </c:pt>
                <c:pt idx="11">
                  <c:v>Coulage béton de la piste EETD</c:v>
                </c:pt>
                <c:pt idx="13">
                  <c:v>Réalisation du massif (durée à confirmer) CIRCET</c:v>
                </c:pt>
                <c:pt idx="14">
                  <c:v>Préparation MALT du pylône FHP (durée à confirmer) CIRCET</c:v>
                </c:pt>
                <c:pt idx="15">
                  <c:v>Installation de chantier, mise en place du balisage PIAZZA / CIRCET / RTE</c:v>
                </c:pt>
                <c:pt idx="16">
                  <c:v>Escavation du massif et mise en place de la grille de fond de fouille PIAZZA / CIRCET / RTE</c:v>
                </c:pt>
                <c:pt idx="17">
                  <c:v>Coulage du gros béton PIAZZA</c:v>
                </c:pt>
                <c:pt idx="19">
                  <c:v>Pose du pylône FHP (durée à confirmer) CIRCET</c:v>
                </c:pt>
                <c:pt idx="20">
                  <c:v>Mise en place du férraillage  PIAZZA / CIRCET / RTE / QUALICONSULT</c:v>
                </c:pt>
                <c:pt idx="22">
                  <c:v>Réception des câbles BT EETD</c:v>
                </c:pt>
                <c:pt idx="23">
                  <c:v>Déroulage des LEX EETD</c:v>
                </c:pt>
                <c:pt idx="24">
                  <c:v>Raccordement au réseau de terre du poste EETD</c:v>
                </c:pt>
                <c:pt idx="25">
                  <c:v>Coulage du massif PIAZZA</c:v>
                </c:pt>
                <c:pt idx="26">
                  <c:v>Réalisation de la terre triangulée, mise en place des caniveaux bétons type B et des fourreaux PIAZZA </c:v>
                </c:pt>
                <c:pt idx="27">
                  <c:v>Ouverture, passage du câble 75mm² et fermeture de tranchée pour raccordement du circuit de terre du pylône au réseau de terre du poste PIAZZA</c:v>
                </c:pt>
                <c:pt idx="28">
                  <c:v>Point de contrôle coulage de la piste béton EETD / CDIL</c:v>
                </c:pt>
                <c:pt idx="29">
                  <c:v>Réalisation de tranchée de câble BT, câble de MALT EETD</c:v>
                </c:pt>
                <c:pt idx="31">
                  <c:v>Point de contrôle fond de fouille EETD / CDIL</c:v>
                </c:pt>
                <c:pt idx="32">
                  <c:v>Réalisation massif coffret présence EETD</c:v>
                </c:pt>
                <c:pt idx="33">
                  <c:v>Point de contrôle Ferraillage EETD / CDIL</c:v>
                </c:pt>
                <c:pt idx="34">
                  <c:v>Réalisation du fond de fouille EETD</c:v>
                </c:pt>
                <c:pt idx="35">
                  <c:v>Réalisation du ferraillage (façonnage et mise en place) EETD</c:v>
                </c:pt>
                <c:pt idx="36">
                  <c:v>Point de contrôle coulage de la dalle béton EETD / CDIL</c:v>
                </c:pt>
                <c:pt idx="38">
                  <c:v>Réalisation du coffrage EETD</c:v>
                </c:pt>
                <c:pt idx="39">
                  <c:v>Coulage béton de la dalle EETD</c:v>
                </c:pt>
                <c:pt idx="40">
                  <c:v>Remblais EETD</c:v>
                </c:pt>
                <c:pt idx="41">
                  <c:v>Réception des coffrets Interlocks des SA, SL et ST EETD</c:v>
                </c:pt>
                <c:pt idx="42">
                  <c:v>Réception des coffrets UI, U PVH, TT barres,  TR et  présence, EETD</c:v>
                </c:pt>
                <c:pt idx="43">
                  <c:v>Préparation + MALT coffrets Interlocks EETD / CDIL</c:v>
                </c:pt>
                <c:pt idx="44">
                  <c:v>Préparation + MALT coffrets UI, U PVH, TT barres,  TR et présence EETD / CDIL</c:v>
                </c:pt>
                <c:pt idx="46">
                  <c:v>Réception des coffrets SS 1.12 et 1.23 EETD</c:v>
                </c:pt>
                <c:pt idx="47">
                  <c:v>Préparation + MALT coffrets SS EETD / CDIL</c:v>
                </c:pt>
                <c:pt idx="48">
                  <c:v>Consignation du Transformateur TR311 pour raccordement du nouveau coffret TR TSA Y118 (Basculement sur source 2 TSA112) ENEDIS</c:v>
                </c:pt>
                <c:pt idx="49">
                  <c:v>Raccordement coffret TR TSA Y118 EETD / ENEDIS / PEXI</c:v>
                </c:pt>
                <c:pt idx="50">
                  <c:v>Consignation du Transformateur TR312 pour raccordement du nouveau coffret TR TSA Y112 (Basculement sur source 1 TSA118) ENEDIS</c:v>
                </c:pt>
                <c:pt idx="51">
                  <c:v>Raccordement coffret TR TSA Y112 EETD / ENEDIS / PEXI</c:v>
                </c:pt>
                <c:pt idx="52">
                  <c:v>Raccordement des LEX sur les nouveaux coffrets EETD</c:v>
                </c:pt>
                <c:pt idx="54">
                  <c:v>Installation du bornier d'échange RPT/RPD dans le local ENEDIS EETD</c:v>
                </c:pt>
                <c:pt idx="55">
                  <c:v>Mise en place de nacelle et de la grue INFRAMET / CANTINIAU / CIRCET / RTE</c:v>
                </c:pt>
                <c:pt idx="56">
                  <c:v>Amené du pylône pré-assemblé sur camion et assemblage du pylône INFRAMET / CANTINIAU / CIRCET / RTE</c:v>
                </c:pt>
                <c:pt idx="57">
                  <c:v>Pose liaisons échanges RPT/RPD + raccordement EETD</c:v>
                </c:pt>
                <c:pt idx="58">
                  <c:v>Mise en place du réseau de terre, travaux de finiton INFRAMET</c:v>
                </c:pt>
                <c:pt idx="59">
                  <c:v> Mesure de terre et Raccordement de la terre du poste au réseau du pylône CIRCET /RTE / EIFFAGE</c:v>
                </c:pt>
                <c:pt idx="60">
                  <c:v>Modification des Tranches (borniers d'échanges RPT/RPD) - Etude par EETD ENEDIS</c:v>
                </c:pt>
                <c:pt idx="66">
                  <c:v>Livraison du container Electre EETD</c:v>
                </c:pt>
                <c:pt idx="67">
                  <c:v>Contrôle état CO : intérieur/extérieur EETD</c:v>
                </c:pt>
                <c:pt idx="68">
                  <c:v>Déchargement et mise en place du CO comprenant les armoires CCN (TG, CBO, Lignes), UA 48V et UA alternatif EETD</c:v>
                </c:pt>
                <c:pt idx="69">
                  <c:v>Validation mise en place du CO EETD</c:v>
                </c:pt>
                <c:pt idx="70">
                  <c:v>Délivrance AT sur CO EETD</c:v>
                </c:pt>
                <c:pt idx="71">
                  <c:v>Point de convocation : Mise à la terre container, chemins de câbles, coffrets EETD / CDIL</c:v>
                </c:pt>
                <c:pt idx="72">
                  <c:v>Lettre de décharge de l'ensemble du CCN EETD</c:v>
                </c:pt>
                <c:pt idx="73">
                  <c:v>Remise d'ouvrage GET / CDIL</c:v>
                </c:pt>
                <c:pt idx="74">
                  <c:v>Raccordement des LEX EETD</c:v>
                </c:pt>
                <c:pt idx="75">
                  <c:v>Déroulage des liaisons 3*95+1*35mm² EETD</c:v>
                </c:pt>
                <c:pt idx="76">
                  <c:v>Raccordement câbles BT intérieurs EETD</c:v>
                </c:pt>
                <c:pt idx="77">
                  <c:v>Lettre de décharge de l'ensemble des services auxillaires (mise à disposition) EETD</c:v>
                </c:pt>
                <c:pt idx="78">
                  <c:v>Raccordement du nouveau coffret TR TSAY118 (DJ TR Ouvert Condamné Ouvert) EETD</c:v>
                </c:pt>
                <c:pt idx="79">
                  <c:v>Vérification de discordance de Phases puis décondamnation et fermeture du disjoncteur DJ-TR du nouveau coffret EETD / PEXI</c:v>
                </c:pt>
                <c:pt idx="80">
                  <c:v>Raccordement du nouveau coffret TR TSAY112 (DJ TR Ouvert Condamné Ouvert) EETD</c:v>
                </c:pt>
                <c:pt idx="81">
                  <c:v>Vérification de discordance de Phases puis décondamnation et fermeture du disjoncteur DJ-TR du nouveau coffret PEXI</c:v>
                </c:pt>
                <c:pt idx="82">
                  <c:v>Pose liaisons échanges RPT/RPD + raccordement EETD</c:v>
                </c:pt>
                <c:pt idx="83">
                  <c:v>Test de la nouvelle permutation automatique du container PEXI</c:v>
                </c:pt>
                <c:pt idx="84">
                  <c:v>Mise en exploitation par GdP/EETD de la nouvelle permutation automatique et des nouvelles colonnes alternatives. EETD / PEXI</c:v>
                </c:pt>
                <c:pt idx="85">
                  <c:v>Pose de la baie FHP dans container Electre (durée à confirmer) CIRCET</c:v>
                </c:pt>
                <c:pt idx="86">
                  <c:v>Modification des Tranches (borniers d'échanges RPT/RPD) - Etude par EETD ENEDIS</c:v>
                </c:pt>
                <c:pt idx="88">
                  <c:v>Contrôle de polarités des tranches EETD</c:v>
                </c:pt>
                <c:pt idx="89">
                  <c:v>Contrôle et essais du fond de poste EETD</c:v>
                </c:pt>
                <c:pt idx="90">
                  <c:v>Dépose des boucles de MALT, pose de 2 RDCT EETD</c:v>
                </c:pt>
                <c:pt idx="91">
                  <c:v>Remplacement clôture grillagée par palplanches béton (durée à confirmer) CLOTURE</c:v>
                </c:pt>
                <c:pt idx="96">
                  <c:v>Mise en place de l'ODU sur le pylône, des équipements dans le BI et passage des coaxiaux dans les caniveaux + réseau de terre CIRCET</c:v>
                </c:pt>
                <c:pt idx="97">
                  <c:v>Essais alarme secours EMASI / ENEDIS</c:v>
                </c:pt>
                <c:pt idx="99">
                  <c:v>Mesure radio, pointage et paramétrage de la liaison CIRCET</c:v>
                </c:pt>
                <c:pt idx="101">
                  <c:v>Mise en route fond de poste EETD-ICE</c:v>
                </c:pt>
                <c:pt idx="103">
                  <c:v>Mise en exploitation EETD-ICE</c:v>
                </c:pt>
                <c:pt idx="105">
                  <c:v>Chargement base de données ARP + PEXI + Switch EMASI</c:v>
                </c:pt>
                <c:pt idx="106">
                  <c:v>Raccordement TCD+Adressage IP dans le PO EMASI</c:v>
                </c:pt>
                <c:pt idx="107">
                  <c:v>Passage de la TG en local PEXI / ENEDIS</c:v>
                </c:pt>
                <c:pt idx="108">
                  <c:v>Intégration ARP/PEXI : TG, S.AUX, CBO, Famars 1, Famars 2 EMASI / CASTER / PEXI</c:v>
                </c:pt>
                <c:pt idx="109">
                  <c:v>Passage à l'état migré (S.AUX &amp; TG) EMASI / CASTER / PEXI</c:v>
                </c:pt>
                <c:pt idx="110">
                  <c:v>Validation bornier d'échange RPT / RPD (après la mise en route fond de poste) EETD</c:v>
                </c:pt>
                <c:pt idx="111">
                  <c:v>Remplacement coffret présence (FT 08-04) + raccordement EETD</c:v>
                </c:pt>
                <c:pt idx="112">
                  <c:v>Chargement du PEXI (TG) et modifications PA EETD</c:v>
                </c:pt>
                <c:pt idx="113">
                  <c:v>Raccordement des LEX EETD</c:v>
                </c:pt>
                <c:pt idx="114">
                  <c:v>Contrôles A1, A3, A4 (tranche générale) EETD</c:v>
                </c:pt>
                <c:pt idx="115">
                  <c:v>Essais TG (Contrôle C) EETD</c:v>
                </c:pt>
                <c:pt idx="116">
                  <c:v>Remise CONT EETD / EMASI</c:v>
                </c:pt>
                <c:pt idx="117">
                  <c:v>Contrôle RTE EMASI</c:v>
                </c:pt>
                <c:pt idx="118">
                  <c:v>Mise en exploitation TG EMASI / PEXI</c:v>
                </c:pt>
                <c:pt idx="119">
                  <c:v>   Essai téléalarme sur Electre EMASI</c:v>
                </c:pt>
                <c:pt idx="120">
                  <c:v>   Dépose de la baie ORS du BI : TCD (PAS 21) EETD / EMASI</c:v>
                </c:pt>
                <c:pt idx="122">
                  <c:v>Passage à l'état migré (CBO) EMASI / CASTER / PEXI</c:v>
                </c:pt>
                <c:pt idx="123">
                  <c:v>VATn+MALT-CC puis pose balisage (démarrage réel des travaux le mardi matin) EETD</c:v>
                </c:pt>
                <c:pt idx="124">
                  <c:v>Passage à l'état migré EMASI / CASTER / PEXI</c:v>
                </c:pt>
                <c:pt idx="125">
                  <c:v>VATn+MALT-CC puis pose balisage (démarrage réel des travaux le mardi matin) EETD</c:v>
                </c:pt>
                <c:pt idx="126">
                  <c:v>Test de rajout TAC (MVS + BD TAC +TAC déjà intégrée en 2017 à Famars) EMASI / PEXI</c:v>
                </c:pt>
                <c:pt idx="127">
                  <c:v>Echanges RPT/RPD transfo 312 EETD / ENEDIS / EMASI</c:v>
                </c:pt>
                <c:pt idx="128">
                  <c:v>Pose TT barre phase 0 et raccordement
Attention TT barres phases différentes : TT barres S3 : phase 0 Electre ; TT barres S1 : phase 8 Ariane (changement de phase prévu dans la migration) --&gt; V référence : TT barres S3 (Electre) EETD</c:v>
                </c:pt>
                <c:pt idx="129">
                  <c:v>Raccordement coffret TT EETD</c:v>
                </c:pt>
                <c:pt idx="130">
                  <c:v>Remplacement coffret commande SS1.23 (48V=CC) EETD</c:v>
                </c:pt>
                <c:pt idx="131">
                  <c:v>   Mise hors exploitation des tranches PEXI / EMASI / CDIL</c:v>
                </c:pt>
                <c:pt idx="132">
                  <c:v>Remise CONT EETD / EMASI</c:v>
                </c:pt>
                <c:pt idx="133">
                  <c:v>Contrôles A1, A3, A4 (CBO) EETD</c:v>
                </c:pt>
                <c:pt idx="134">
                  <c:v>Contrôles A2 (contrôle des réducteurs de mesures) EETD</c:v>
                </c:pt>
                <c:pt idx="135">
                  <c:v>Raccordement des LEX EETD</c:v>
                </c:pt>
                <c:pt idx="136">
                  <c:v>Raccordement coffret UI EETD</c:v>
                </c:pt>
                <c:pt idx="137">
                  <c:v>Essais Chrono du DJ avant modifications EETD</c:v>
                </c:pt>
                <c:pt idx="138">
                  <c:v>Passage en 48V du DJ EETD</c:v>
                </c:pt>
                <c:pt idx="139">
                  <c:v>Raccordement coffrets Interlocks des SL-ST et SA EETD</c:v>
                </c:pt>
                <c:pt idx="140">
                  <c:v> Autorisation de dépose des tranches sauf TG CDIL/ EETD</c:v>
                </c:pt>
                <c:pt idx="141">
                  <c:v>Dépose des anciennes LEX EETD</c:v>
                </c:pt>
                <c:pt idx="142">
                  <c:v>Essais CBO contrôles B, B2, C et D2.2 EETD</c:v>
                </c:pt>
                <c:pt idx="143">
                  <c:v>Réception circuit UB (vérifications du retour fusion fusibles) EETD / EMASI</c:v>
                </c:pt>
                <c:pt idx="144">
                  <c:v>Contrôle RTE EMASI / PEXI</c:v>
                </c:pt>
                <c:pt idx="145">
                  <c:v>Essais Chrono du DJ modifié EETD</c:v>
                </c:pt>
                <c:pt idx="146">
                  <c:v>Remise CONT EETD / EMASI</c:v>
                </c:pt>
                <c:pt idx="147">
                  <c:v>Contrôles A1, A3, A4 EETD</c:v>
                </c:pt>
                <c:pt idx="148">
                  <c:v>Contrôles A2 (contrôle des réducteurs de mesures) EETD</c:v>
                </c:pt>
                <c:pt idx="149">
                  <c:v>Essais ligne contrôles C, D2.1, D2.4, D2.6, D2.7, D3 EETD</c:v>
                </c:pt>
                <c:pt idx="150">
                  <c:v>Contrôle RTE EMASI / PEXI</c:v>
                </c:pt>
                <c:pt idx="151">
                  <c:v>Isolement des polarités de la tranche pour dépose EMASI</c:v>
                </c:pt>
                <c:pt idx="152">
                  <c:v>Dépose du câble intertranche EETD / EMASI</c:v>
                </c:pt>
                <c:pt idx="153">
                  <c:v>Suppression du jarretiérage au répartiteur et des polarités TCM EMASI / PEXI</c:v>
                </c:pt>
                <c:pt idx="154">
                  <c:v>Déclaration de conformité CBO PEXI</c:v>
                </c:pt>
                <c:pt idx="155">
                  <c:v>Déconsignation barres sections 2 et 3 PEXI</c:v>
                </c:pt>
                <c:pt idx="156">
                  <c:v>Mise en exploitation section 2 + section 3 + CBO sous ELECTRE PEXI</c:v>
                </c:pt>
                <c:pt idx="157">
                  <c:v>Déclaration de conformité ligne PEXI</c:v>
                </c:pt>
                <c:pt idx="158">
                  <c:v>Déconsignation Ligne PEXI</c:v>
                </c:pt>
                <c:pt idx="159">
                  <c:v>Mise en exploitation ligne FARMARS 2 sous ELECTRE PEXI</c:v>
                </c:pt>
                <c:pt idx="160">
                  <c:v>Dépose de la tranche ARIANE et de son châssis EETD</c:v>
                </c:pt>
                <c:pt idx="161">
                  <c:v>Sécurisation des câbles UA 3*95+1*35mm² : Comblement du caniveau type B par cailloux EETD</c:v>
                </c:pt>
                <c:pt idx="162">
                  <c:v>Travaux de dépose et remise à disposition du site EETD</c:v>
                </c:pt>
                <c:pt idx="163">
                  <c:v>Remplacement des dalles détériorées EETD</c:v>
                </c:pt>
                <c:pt idx="164">
                  <c:v>Obturation des trémies et traitement anti-nuisible EETD</c:v>
                </c:pt>
                <c:pt idx="166">
                  <c:v>VATn+MALT-CC puis pose balisage (démarrage réel des travaux le mardi matin) EETD</c:v>
                </c:pt>
                <c:pt idx="167">
                  <c:v>Passage à l'état migré EMASI / CASTER / PEXI</c:v>
                </c:pt>
                <c:pt idx="168">
                  <c:v>VATn+MALT-CC puis pose balisage (démarrage réel des travaux le mardi matin) EETD</c:v>
                </c:pt>
                <c:pt idx="169">
                  <c:v>Test de rajout TAC (MVS + BD TAC +TAC déjà intégrée en 2017 à Famars) EMASI / PEXI</c:v>
                </c:pt>
                <c:pt idx="170">
                  <c:v>Echanges RPT/RPD transfo 312 EETD / ENEDIS / EMASI</c:v>
                </c:pt>
                <c:pt idx="171">
                  <c:v>Pose TT barre phase 0 et raccordement EETD</c:v>
                </c:pt>
                <c:pt idx="172">
                  <c:v>Raccordement coffret TT EETD</c:v>
                </c:pt>
                <c:pt idx="173">
                  <c:v>Raccordement coffret commande SS1.12 (Passage en 48V) EETD</c:v>
                </c:pt>
                <c:pt idx="174">
                  <c:v>Raccordement des LEX EETD</c:v>
                </c:pt>
                <c:pt idx="175">
                  <c:v>Raccordement coffret UI EETD</c:v>
                </c:pt>
                <c:pt idx="176">
                  <c:v>Essais Chrono du DJ avant modifications EETD</c:v>
                </c:pt>
                <c:pt idx="177">
                  <c:v>Passage en 48V du DJ EETD</c:v>
                </c:pt>
                <c:pt idx="178">
                  <c:v>Réception définitive des travaux (date à valider par le CDIL) CDIL / PEXI / EETD</c:v>
                </c:pt>
                <c:pt idx="179">
                  <c:v>Remise CONT EETD / EMASI</c:v>
                </c:pt>
                <c:pt idx="180">
                  <c:v>Contrôles A1, A3, A4 (CBO) EETD</c:v>
                </c:pt>
                <c:pt idx="181">
                  <c:v>Contrôles A2 (contrôle des réducteurs de mesures) EETD</c:v>
                </c:pt>
                <c:pt idx="182">
                  <c:v>Essais CBO contrôles B, B2, C et D2.2 EETD</c:v>
                </c:pt>
                <c:pt idx="183">
                  <c:v>Isolement des polarités de la tranche pour dépose EMASI</c:v>
                </c:pt>
                <c:pt idx="184">
                  <c:v>Dépose du câble intertranche EETD / EMASI</c:v>
                </c:pt>
                <c:pt idx="185">
                  <c:v>Essais Chrono du DJ modifié EETD</c:v>
                </c:pt>
                <c:pt idx="186">
                  <c:v>Raccordement coffrets Interlocks des SL-ST et SA EETD</c:v>
                </c:pt>
                <c:pt idx="187">
                  <c:v>Remise CONT EETD / EMASI</c:v>
                </c:pt>
                <c:pt idx="188">
                  <c:v>Contrôles A1, A3, A4 EETD</c:v>
                </c:pt>
                <c:pt idx="189">
                  <c:v>Isolement des polarités de la tranche pour dépose EMASI</c:v>
                </c:pt>
                <c:pt idx="190">
                  <c:v>Réception circuit UB (vérifications du retour fusion fusibles) EETD / EMASI</c:v>
                </c:pt>
                <c:pt idx="191">
                  <c:v>Contrôle RTE EMASI / PEXI</c:v>
                </c:pt>
                <c:pt idx="192">
                  <c:v>Suppression du jarretiérage au répartiteur et des polarités TCM EMASI / PEXI</c:v>
                </c:pt>
                <c:pt idx="193">
                  <c:v>Dépose de la tranche ARIANE et de son châssis EETD</c:v>
                </c:pt>
                <c:pt idx="194">
                  <c:v>Contrôles A2 (contrôle des réducteurs de mesures) EETD</c:v>
                </c:pt>
                <c:pt idx="195">
                  <c:v>Essais ligne  contrôles C, D2.1, D2.4, D2.6, D2.7, D3 EETD</c:v>
                </c:pt>
                <c:pt idx="196">
                  <c:v>Contrôle RTE EMASI / PEXI</c:v>
                </c:pt>
                <c:pt idx="197">
                  <c:v>Dépose du câble intertranche EETD / EMASI</c:v>
                </c:pt>
                <c:pt idx="198">
                  <c:v>Suppression du jarretiérage au répartiteur et des polarités TCM EMASI / PEXI</c:v>
                </c:pt>
                <c:pt idx="199">
                  <c:v>Déclaration de conformité CBO PEXI</c:v>
                </c:pt>
                <c:pt idx="200">
                  <c:v>Déconsignation barres section 1 PEXI</c:v>
                </c:pt>
                <c:pt idx="201">
                  <c:v>Mise en exploitation section 1 sous ELECTRE PEXI</c:v>
                </c:pt>
                <c:pt idx="202">
                  <c:v>Déclaration de conformité ligne PEXI</c:v>
                </c:pt>
                <c:pt idx="203">
                  <c:v>Déconsignation Ligne PEXI</c:v>
                </c:pt>
                <c:pt idx="204">
                  <c:v>Mise en exploitation ligne FARMARS 1 sous ELECTRE PEXI</c:v>
                </c:pt>
                <c:pt idx="205">
                  <c:v>Dépose de la tranche ARIANE et de son châssis EETD</c:v>
                </c:pt>
                <c:pt idx="206">
                  <c:v>Recette du pylône </c:v>
                </c:pt>
                <c:pt idx="207">
                  <c:v>Recette des équipements </c:v>
                </c:pt>
                <c:pt idx="208">
                  <c:v>Recette du bond </c:v>
                </c:pt>
                <c:pt idx="209">
                  <c:v>Recette de la liaison </c:v>
                </c:pt>
                <c:pt idx="210">
                  <c:v>Pronocé de la VABF de la liaison / Réception provisoire </c:v>
                </c:pt>
              </c:strCache>
            </c:strRef>
          </c:cat>
          <c:val>
            <c:numRef>
              <c:f>PGO!$G$3:$G$213</c:f>
              <c:numCache>
                <c:formatCode>0.00</c:formatCode>
                <c:ptCount val="2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1">
                  <c:v>1</c:v>
                </c:pt>
                <c:pt idx="13">
                  <c:v>5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9">
                  <c:v>2</c:v>
                </c:pt>
                <c:pt idx="20">
                  <c:v>4</c:v>
                </c:pt>
                <c:pt idx="22">
                  <c:v>0</c:v>
                </c:pt>
                <c:pt idx="23">
                  <c:v>10</c:v>
                </c:pt>
                <c:pt idx="24">
                  <c:v>1</c:v>
                </c:pt>
                <c:pt idx="25">
                  <c:v>3</c:v>
                </c:pt>
                <c:pt idx="27">
                  <c:v>5</c:v>
                </c:pt>
                <c:pt idx="28">
                  <c:v>0</c:v>
                </c:pt>
                <c:pt idx="29">
                  <c:v>2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 formatCode="0.0000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3</c:v>
                </c:pt>
                <c:pt idx="46">
                  <c:v>0</c:v>
                </c:pt>
                <c:pt idx="47">
                  <c:v>3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6">
                  <c:v>1</c:v>
                </c:pt>
                <c:pt idx="67" formatCode="0.000">
                  <c:v>0.125</c:v>
                </c:pt>
                <c:pt idx="68" formatCode="0.000">
                  <c:v>0.125</c:v>
                </c:pt>
                <c:pt idx="69" formatCode="0.000">
                  <c:v>0.125</c:v>
                </c:pt>
                <c:pt idx="70" formatCode="0.000">
                  <c:v>0.125</c:v>
                </c:pt>
                <c:pt idx="71">
                  <c:v>0</c:v>
                </c:pt>
                <c:pt idx="72">
                  <c:v>0</c:v>
                </c:pt>
                <c:pt idx="73">
                  <c:v>0.25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</c:v>
                </c:pt>
                <c:pt idx="78">
                  <c:v>0.25</c:v>
                </c:pt>
                <c:pt idx="79" formatCode="0.000">
                  <c:v>0.125</c:v>
                </c:pt>
                <c:pt idx="80">
                  <c:v>0.25</c:v>
                </c:pt>
                <c:pt idx="81" formatCode="0.000">
                  <c:v>0.125</c:v>
                </c:pt>
                <c:pt idx="82">
                  <c:v>2</c:v>
                </c:pt>
                <c:pt idx="83">
                  <c:v>0.25</c:v>
                </c:pt>
                <c:pt idx="84">
                  <c:v>0.25</c:v>
                </c:pt>
                <c:pt idx="85">
                  <c:v>5</c:v>
                </c:pt>
                <c:pt idx="86">
                  <c:v>3</c:v>
                </c:pt>
                <c:pt idx="88">
                  <c:v>1</c:v>
                </c:pt>
                <c:pt idx="89">
                  <c:v>2</c:v>
                </c:pt>
                <c:pt idx="90">
                  <c:v>2</c:v>
                </c:pt>
                <c:pt idx="91">
                  <c:v>30</c:v>
                </c:pt>
                <c:pt idx="96">
                  <c:v>4</c:v>
                </c:pt>
                <c:pt idx="97">
                  <c:v>1</c:v>
                </c:pt>
                <c:pt idx="99">
                  <c:v>5</c:v>
                </c:pt>
                <c:pt idx="101">
                  <c:v>2</c:v>
                </c:pt>
                <c:pt idx="103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5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0.5</c:v>
                </c:pt>
                <c:pt idx="112">
                  <c:v>0.5</c:v>
                </c:pt>
                <c:pt idx="113">
                  <c:v>0.5</c:v>
                </c:pt>
                <c:pt idx="114">
                  <c:v>0.25</c:v>
                </c:pt>
                <c:pt idx="115">
                  <c:v>0.25</c:v>
                </c:pt>
                <c:pt idx="116" formatCode="0.000">
                  <c:v>0.125</c:v>
                </c:pt>
                <c:pt idx="117">
                  <c:v>0.5</c:v>
                </c:pt>
                <c:pt idx="118">
                  <c:v>0.25</c:v>
                </c:pt>
                <c:pt idx="119">
                  <c:v>0.25</c:v>
                </c:pt>
                <c:pt idx="120">
                  <c:v>0.25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5</c:v>
                </c:pt>
                <c:pt idx="127">
                  <c:v>0.25</c:v>
                </c:pt>
                <c:pt idx="128">
                  <c:v>0.25</c:v>
                </c:pt>
                <c:pt idx="129">
                  <c:v>0.25</c:v>
                </c:pt>
                <c:pt idx="130">
                  <c:v>1</c:v>
                </c:pt>
                <c:pt idx="131" formatCode="0.0000">
                  <c:v>6.25E-2</c:v>
                </c:pt>
                <c:pt idx="132" formatCode="0.000">
                  <c:v>0.125</c:v>
                </c:pt>
                <c:pt idx="133" formatCode="0.000">
                  <c:v>0.125</c:v>
                </c:pt>
                <c:pt idx="134" formatCode="0.000">
                  <c:v>0.125</c:v>
                </c:pt>
                <c:pt idx="135">
                  <c:v>0.5</c:v>
                </c:pt>
                <c:pt idx="136" formatCode="0.000">
                  <c:v>0.125</c:v>
                </c:pt>
                <c:pt idx="137">
                  <c:v>0.25</c:v>
                </c:pt>
                <c:pt idx="138" formatCode="0.0000">
                  <c:v>0.625</c:v>
                </c:pt>
                <c:pt idx="139">
                  <c:v>0.25</c:v>
                </c:pt>
                <c:pt idx="140" formatCode="0.0000">
                  <c:v>6.25E-2</c:v>
                </c:pt>
                <c:pt idx="141" formatCode="0.0000">
                  <c:v>0.1875</c:v>
                </c:pt>
                <c:pt idx="142">
                  <c:v>0.5</c:v>
                </c:pt>
                <c:pt idx="143" formatCode="0.000">
                  <c:v>0.125</c:v>
                </c:pt>
                <c:pt idx="144">
                  <c:v>0.5</c:v>
                </c:pt>
                <c:pt idx="145">
                  <c:v>0.25</c:v>
                </c:pt>
                <c:pt idx="146" formatCode="0.000">
                  <c:v>0.125</c:v>
                </c:pt>
                <c:pt idx="147" formatCode="0.0000">
                  <c:v>0.1875</c:v>
                </c:pt>
                <c:pt idx="148" formatCode="0.0000">
                  <c:v>0.1875</c:v>
                </c:pt>
                <c:pt idx="149">
                  <c:v>0.25</c:v>
                </c:pt>
                <c:pt idx="150" formatCode="0.0000">
                  <c:v>0.375</c:v>
                </c:pt>
                <c:pt idx="151">
                  <c:v>0.25</c:v>
                </c:pt>
                <c:pt idx="152">
                  <c:v>0.25</c:v>
                </c:pt>
                <c:pt idx="153">
                  <c:v>0.5</c:v>
                </c:pt>
                <c:pt idx="154" formatCode="0.0000">
                  <c:v>6.25E-2</c:v>
                </c:pt>
                <c:pt idx="155">
                  <c:v>0.25</c:v>
                </c:pt>
                <c:pt idx="156">
                  <c:v>0.25</c:v>
                </c:pt>
                <c:pt idx="157" formatCode="0.0000">
                  <c:v>6.25E-2</c:v>
                </c:pt>
                <c:pt idx="158">
                  <c:v>0.25</c:v>
                </c:pt>
                <c:pt idx="159">
                  <c:v>0.25</c:v>
                </c:pt>
                <c:pt idx="160">
                  <c:v>0.5</c:v>
                </c:pt>
                <c:pt idx="161">
                  <c:v>1</c:v>
                </c:pt>
                <c:pt idx="162" formatCode="0.0000">
                  <c:v>6.25E-2</c:v>
                </c:pt>
                <c:pt idx="163" formatCode="0.0000">
                  <c:v>6.25E-2</c:v>
                </c:pt>
                <c:pt idx="164">
                  <c:v>0.25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5</c:v>
                </c:pt>
                <c:pt idx="170">
                  <c:v>0.25</c:v>
                </c:pt>
                <c:pt idx="171">
                  <c:v>0.25</c:v>
                </c:pt>
                <c:pt idx="172">
                  <c:v>0.25</c:v>
                </c:pt>
                <c:pt idx="173">
                  <c:v>1</c:v>
                </c:pt>
                <c:pt idx="174">
                  <c:v>0.5</c:v>
                </c:pt>
                <c:pt idx="175" formatCode="0.0000">
                  <c:v>0.125</c:v>
                </c:pt>
                <c:pt idx="176">
                  <c:v>0.25</c:v>
                </c:pt>
                <c:pt idx="177" formatCode="0.0000">
                  <c:v>0.625</c:v>
                </c:pt>
                <c:pt idx="178" formatCode="0.0000">
                  <c:v>6.25E-2</c:v>
                </c:pt>
                <c:pt idx="179" formatCode="0.0000">
                  <c:v>6.25E-2</c:v>
                </c:pt>
                <c:pt idx="180" formatCode="0.0000">
                  <c:v>0.125</c:v>
                </c:pt>
                <c:pt idx="181" formatCode="0.0000">
                  <c:v>0.125</c:v>
                </c:pt>
                <c:pt idx="182" formatCode="0.0000">
                  <c:v>6.25E-2</c:v>
                </c:pt>
                <c:pt idx="183">
                  <c:v>0.25</c:v>
                </c:pt>
                <c:pt idx="184">
                  <c:v>0.25</c:v>
                </c:pt>
                <c:pt idx="185">
                  <c:v>0.25</c:v>
                </c:pt>
                <c:pt idx="186">
                  <c:v>0.25</c:v>
                </c:pt>
                <c:pt idx="187" formatCode="0.0000">
                  <c:v>0.1875</c:v>
                </c:pt>
                <c:pt idx="188" formatCode="0.0000">
                  <c:v>0.1875</c:v>
                </c:pt>
                <c:pt idx="189">
                  <c:v>0.25</c:v>
                </c:pt>
                <c:pt idx="190">
                  <c:v>0.25</c:v>
                </c:pt>
                <c:pt idx="191">
                  <c:v>0.5</c:v>
                </c:pt>
                <c:pt idx="192">
                  <c:v>0.5</c:v>
                </c:pt>
                <c:pt idx="193">
                  <c:v>0.5</c:v>
                </c:pt>
                <c:pt idx="194" formatCode="0.0000">
                  <c:v>0.1875</c:v>
                </c:pt>
                <c:pt idx="195">
                  <c:v>0.25</c:v>
                </c:pt>
                <c:pt idx="196" formatCode="0.0000">
                  <c:v>0.375</c:v>
                </c:pt>
                <c:pt idx="197">
                  <c:v>0.25</c:v>
                </c:pt>
                <c:pt idx="198">
                  <c:v>0.5</c:v>
                </c:pt>
                <c:pt idx="199" formatCode="0.0000">
                  <c:v>6.25E-2</c:v>
                </c:pt>
                <c:pt idx="200">
                  <c:v>0.25</c:v>
                </c:pt>
                <c:pt idx="201">
                  <c:v>0.25</c:v>
                </c:pt>
                <c:pt idx="202" formatCode="0.0000">
                  <c:v>6.25E-2</c:v>
                </c:pt>
                <c:pt idx="203">
                  <c:v>0.25</c:v>
                </c:pt>
                <c:pt idx="204">
                  <c:v>0.25</c:v>
                </c:pt>
                <c:pt idx="205">
                  <c:v>0.5</c:v>
                </c:pt>
                <c:pt idx="206" formatCode="0.0000">
                  <c:v>1</c:v>
                </c:pt>
                <c:pt idx="207" formatCode="0.0000">
                  <c:v>1</c:v>
                </c:pt>
                <c:pt idx="208" formatCode="0.0000">
                  <c:v>1</c:v>
                </c:pt>
                <c:pt idx="209" formatCode="0.0000">
                  <c:v>1</c:v>
                </c:pt>
                <c:pt idx="210" formatCode="0.000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20"/>
        <c:axId val="1025792728"/>
        <c:axId val="1025784888"/>
      </c:barChart>
      <c:catAx>
        <c:axId val="1025792728"/>
        <c:scaling>
          <c:orientation val="maxMin"/>
        </c:scaling>
        <c:delete val="0"/>
        <c:axPos val="l"/>
        <c:numFmt formatCode="m/d/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84888"/>
        <c:crosses val="autoZero"/>
        <c:auto val="1"/>
        <c:lblAlgn val="l"/>
        <c:lblOffset val="100"/>
        <c:noMultiLvlLbl val="0"/>
      </c:catAx>
      <c:valAx>
        <c:axId val="1025784888"/>
        <c:scaling>
          <c:orientation val="minMax"/>
          <c:max val="43388"/>
          <c:min val="4319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92728"/>
        <c:crosses val="autoZero"/>
        <c:crossBetween val="between"/>
        <c:majorUnit val="7"/>
      </c:valAx>
      <c:spPr>
        <a:noFill/>
        <a:ln>
          <a:solidFill>
            <a:schemeClr val="accent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8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4063116830292957E-2"/>
          <c:y val="6.9945355191256831E-3"/>
          <c:w val="0.95866007437805945"/>
          <c:h val="0.9850499376102577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PGO!$E$1:$E$1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PGO!$H$3:$H$208</c:f>
              <c:strCache>
                <c:ptCount val="206"/>
                <c:pt idx="0">
                  <c:v>EETD</c:v>
                </c:pt>
                <c:pt idx="1">
                  <c:v>EETD</c:v>
                </c:pt>
                <c:pt idx="2">
                  <c:v>EETD</c:v>
                </c:pt>
                <c:pt idx="3">
                  <c:v>EETD</c:v>
                </c:pt>
                <c:pt idx="4">
                  <c:v>EETD</c:v>
                </c:pt>
                <c:pt idx="7">
                  <c:v>EETD / CDIL</c:v>
                </c:pt>
                <c:pt idx="8">
                  <c:v>EETD</c:v>
                </c:pt>
                <c:pt idx="9">
                  <c:v>EETD</c:v>
                </c:pt>
                <c:pt idx="11">
                  <c:v>EETD</c:v>
                </c:pt>
                <c:pt idx="13">
                  <c:v>CIRCET</c:v>
                </c:pt>
                <c:pt idx="14">
                  <c:v>CIRCET</c:v>
                </c:pt>
                <c:pt idx="15">
                  <c:v>PIAZZA / CIRCET / RTE</c:v>
                </c:pt>
                <c:pt idx="16">
                  <c:v>PIAZZA / CIRCET / RTE</c:v>
                </c:pt>
                <c:pt idx="17">
                  <c:v>PIAZZA</c:v>
                </c:pt>
                <c:pt idx="19">
                  <c:v>CIRCET</c:v>
                </c:pt>
                <c:pt idx="20">
                  <c:v>PIAZZA / CIRCET / RTE / QUALICONSULT</c:v>
                </c:pt>
                <c:pt idx="22">
                  <c:v>EETD</c:v>
                </c:pt>
                <c:pt idx="23">
                  <c:v>EETD</c:v>
                </c:pt>
                <c:pt idx="24">
                  <c:v>EETD</c:v>
                </c:pt>
                <c:pt idx="25">
                  <c:v>PIAZZA</c:v>
                </c:pt>
                <c:pt idx="26">
                  <c:v>PIAZZA </c:v>
                </c:pt>
                <c:pt idx="27">
                  <c:v>PIAZZA</c:v>
                </c:pt>
                <c:pt idx="28">
                  <c:v>EETD / CDIL</c:v>
                </c:pt>
                <c:pt idx="29">
                  <c:v>EETD</c:v>
                </c:pt>
                <c:pt idx="31">
                  <c:v>EETD / CDIL</c:v>
                </c:pt>
                <c:pt idx="32">
                  <c:v>EETD</c:v>
                </c:pt>
                <c:pt idx="33">
                  <c:v>EETD / CDIL</c:v>
                </c:pt>
                <c:pt idx="34">
                  <c:v>EETD</c:v>
                </c:pt>
                <c:pt idx="35">
                  <c:v>EETD</c:v>
                </c:pt>
                <c:pt idx="36">
                  <c:v>EETD / CDIL</c:v>
                </c:pt>
                <c:pt idx="38">
                  <c:v>EETD</c:v>
                </c:pt>
                <c:pt idx="39">
                  <c:v>EETD</c:v>
                </c:pt>
                <c:pt idx="40">
                  <c:v>EETD</c:v>
                </c:pt>
                <c:pt idx="41">
                  <c:v>EETD</c:v>
                </c:pt>
                <c:pt idx="42">
                  <c:v>EETD</c:v>
                </c:pt>
                <c:pt idx="43">
                  <c:v>EETD / CDIL</c:v>
                </c:pt>
                <c:pt idx="44">
                  <c:v>EETD / CDIL</c:v>
                </c:pt>
                <c:pt idx="46">
                  <c:v>EETD</c:v>
                </c:pt>
                <c:pt idx="47">
                  <c:v>EETD / CDIL</c:v>
                </c:pt>
                <c:pt idx="48">
                  <c:v>ENEDIS</c:v>
                </c:pt>
                <c:pt idx="49">
                  <c:v>EETD / ENEDIS / PEXI</c:v>
                </c:pt>
                <c:pt idx="50">
                  <c:v>ENEDIS</c:v>
                </c:pt>
                <c:pt idx="51">
                  <c:v>EETD / ENEDIS / PEXI</c:v>
                </c:pt>
                <c:pt idx="52">
                  <c:v>EETD</c:v>
                </c:pt>
                <c:pt idx="54">
                  <c:v>EETD</c:v>
                </c:pt>
                <c:pt idx="55">
                  <c:v>INFRAMET / CANTINIAU / CIRCET / RTE</c:v>
                </c:pt>
                <c:pt idx="56">
                  <c:v>INFRAMET / CANTINIAU / CIRCET / RTE</c:v>
                </c:pt>
                <c:pt idx="57">
                  <c:v>EETD</c:v>
                </c:pt>
                <c:pt idx="58">
                  <c:v>INFRAMET</c:v>
                </c:pt>
                <c:pt idx="59">
                  <c:v>CIRCET /RTE / EIFFAGE</c:v>
                </c:pt>
                <c:pt idx="60">
                  <c:v>ENEDIS</c:v>
                </c:pt>
                <c:pt idx="66">
                  <c:v>EETD</c:v>
                </c:pt>
                <c:pt idx="67">
                  <c:v>EETD</c:v>
                </c:pt>
                <c:pt idx="68">
                  <c:v>EETD</c:v>
                </c:pt>
                <c:pt idx="69">
                  <c:v>EETD</c:v>
                </c:pt>
                <c:pt idx="70">
                  <c:v>EETD</c:v>
                </c:pt>
                <c:pt idx="71">
                  <c:v>EETD / CDIL</c:v>
                </c:pt>
                <c:pt idx="72">
                  <c:v>EETD</c:v>
                </c:pt>
                <c:pt idx="73">
                  <c:v>GET / CDIL</c:v>
                </c:pt>
                <c:pt idx="74">
                  <c:v>EETD</c:v>
                </c:pt>
                <c:pt idx="75">
                  <c:v>EETD</c:v>
                </c:pt>
                <c:pt idx="76">
                  <c:v>EETD</c:v>
                </c:pt>
                <c:pt idx="77">
                  <c:v>EETD</c:v>
                </c:pt>
                <c:pt idx="78">
                  <c:v>EETD</c:v>
                </c:pt>
                <c:pt idx="79">
                  <c:v>EETD / PEXI</c:v>
                </c:pt>
                <c:pt idx="80">
                  <c:v>EETD</c:v>
                </c:pt>
                <c:pt idx="81">
                  <c:v>PEXI</c:v>
                </c:pt>
                <c:pt idx="82">
                  <c:v>EETD</c:v>
                </c:pt>
                <c:pt idx="83">
                  <c:v>PEXI</c:v>
                </c:pt>
                <c:pt idx="84">
                  <c:v>EETD / PEXI</c:v>
                </c:pt>
                <c:pt idx="85">
                  <c:v>CIRCET</c:v>
                </c:pt>
                <c:pt idx="86">
                  <c:v>ENEDIS</c:v>
                </c:pt>
                <c:pt idx="88">
                  <c:v>EETD</c:v>
                </c:pt>
                <c:pt idx="89">
                  <c:v>EETD</c:v>
                </c:pt>
                <c:pt idx="90">
                  <c:v>EETD</c:v>
                </c:pt>
                <c:pt idx="91">
                  <c:v>CLOTURE</c:v>
                </c:pt>
                <c:pt idx="96">
                  <c:v>CIRCET</c:v>
                </c:pt>
                <c:pt idx="97">
                  <c:v>EMASI / ENEDIS</c:v>
                </c:pt>
                <c:pt idx="99">
                  <c:v>CIRCET</c:v>
                </c:pt>
                <c:pt idx="101">
                  <c:v>EETD-ICE</c:v>
                </c:pt>
                <c:pt idx="103">
                  <c:v>EETD-ICE</c:v>
                </c:pt>
                <c:pt idx="105">
                  <c:v>EMASI</c:v>
                </c:pt>
                <c:pt idx="106">
                  <c:v>EMASI</c:v>
                </c:pt>
                <c:pt idx="107">
                  <c:v>PEXI / ENEDIS</c:v>
                </c:pt>
                <c:pt idx="108">
                  <c:v>EMASI / CASTER / PEXI</c:v>
                </c:pt>
                <c:pt idx="109">
                  <c:v>EMASI / CASTER / PEXI</c:v>
                </c:pt>
                <c:pt idx="110">
                  <c:v>EETD</c:v>
                </c:pt>
                <c:pt idx="111">
                  <c:v>EETD</c:v>
                </c:pt>
                <c:pt idx="112">
                  <c:v>EETD</c:v>
                </c:pt>
                <c:pt idx="113">
                  <c:v>EETD</c:v>
                </c:pt>
                <c:pt idx="114">
                  <c:v>EETD</c:v>
                </c:pt>
                <c:pt idx="115">
                  <c:v>EETD</c:v>
                </c:pt>
                <c:pt idx="116">
                  <c:v>EETD / EMASI</c:v>
                </c:pt>
                <c:pt idx="117">
                  <c:v>EMASI</c:v>
                </c:pt>
                <c:pt idx="118">
                  <c:v>EMASI / PEXI</c:v>
                </c:pt>
                <c:pt idx="119">
                  <c:v>EMASI</c:v>
                </c:pt>
                <c:pt idx="120">
                  <c:v>EETD / EMASI</c:v>
                </c:pt>
                <c:pt idx="122">
                  <c:v>EMASI / CASTER / PEXI</c:v>
                </c:pt>
                <c:pt idx="123">
                  <c:v>EETD</c:v>
                </c:pt>
                <c:pt idx="124">
                  <c:v>EMASI / CASTER / PEXI</c:v>
                </c:pt>
                <c:pt idx="125">
                  <c:v>EETD</c:v>
                </c:pt>
                <c:pt idx="126">
                  <c:v>EMASI / PEXI</c:v>
                </c:pt>
                <c:pt idx="127">
                  <c:v>EETD / ENEDIS / EMASI</c:v>
                </c:pt>
                <c:pt idx="128">
                  <c:v>EETD</c:v>
                </c:pt>
                <c:pt idx="129">
                  <c:v>EETD</c:v>
                </c:pt>
                <c:pt idx="130">
                  <c:v>EETD</c:v>
                </c:pt>
                <c:pt idx="131">
                  <c:v>PEXI / EMASI / CDIL</c:v>
                </c:pt>
                <c:pt idx="132">
                  <c:v>EETD / EMASI</c:v>
                </c:pt>
                <c:pt idx="133">
                  <c:v>EETD</c:v>
                </c:pt>
                <c:pt idx="134">
                  <c:v>EETD</c:v>
                </c:pt>
                <c:pt idx="135">
                  <c:v>EETD</c:v>
                </c:pt>
                <c:pt idx="136">
                  <c:v>EETD</c:v>
                </c:pt>
                <c:pt idx="137">
                  <c:v>EETD</c:v>
                </c:pt>
                <c:pt idx="138">
                  <c:v>EETD</c:v>
                </c:pt>
                <c:pt idx="139">
                  <c:v>EETD</c:v>
                </c:pt>
                <c:pt idx="140">
                  <c:v>CDIL/ EETD</c:v>
                </c:pt>
                <c:pt idx="141">
                  <c:v>EETD</c:v>
                </c:pt>
                <c:pt idx="142">
                  <c:v>EETD</c:v>
                </c:pt>
                <c:pt idx="143">
                  <c:v>EETD / EMASI</c:v>
                </c:pt>
                <c:pt idx="144">
                  <c:v>EMASI / PEXI</c:v>
                </c:pt>
                <c:pt idx="145">
                  <c:v>EETD</c:v>
                </c:pt>
                <c:pt idx="146">
                  <c:v>EETD / EMASI</c:v>
                </c:pt>
                <c:pt idx="147">
                  <c:v>EETD</c:v>
                </c:pt>
                <c:pt idx="148">
                  <c:v>EETD</c:v>
                </c:pt>
                <c:pt idx="149">
                  <c:v>EETD</c:v>
                </c:pt>
                <c:pt idx="150">
                  <c:v>EMASI / PEXI</c:v>
                </c:pt>
                <c:pt idx="151">
                  <c:v>EMASI</c:v>
                </c:pt>
                <c:pt idx="152">
                  <c:v>EETD / EMASI</c:v>
                </c:pt>
                <c:pt idx="153">
                  <c:v>EMASI / PEXI</c:v>
                </c:pt>
                <c:pt idx="154">
                  <c:v>PEXI</c:v>
                </c:pt>
                <c:pt idx="155">
                  <c:v>PEXI</c:v>
                </c:pt>
                <c:pt idx="156">
                  <c:v>PEXI</c:v>
                </c:pt>
                <c:pt idx="157">
                  <c:v>PEXI</c:v>
                </c:pt>
                <c:pt idx="158">
                  <c:v>PEXI</c:v>
                </c:pt>
                <c:pt idx="159">
                  <c:v>PEXI</c:v>
                </c:pt>
                <c:pt idx="160">
                  <c:v>EETD</c:v>
                </c:pt>
                <c:pt idx="161">
                  <c:v>EETD</c:v>
                </c:pt>
                <c:pt idx="162">
                  <c:v>EETD</c:v>
                </c:pt>
                <c:pt idx="163">
                  <c:v>EETD</c:v>
                </c:pt>
                <c:pt idx="164">
                  <c:v>EETD</c:v>
                </c:pt>
                <c:pt idx="166">
                  <c:v>EETD</c:v>
                </c:pt>
                <c:pt idx="167">
                  <c:v>EMASI / CASTER / PEXI</c:v>
                </c:pt>
                <c:pt idx="168">
                  <c:v>EETD</c:v>
                </c:pt>
                <c:pt idx="169">
                  <c:v>EMASI / PEXI</c:v>
                </c:pt>
                <c:pt idx="170">
                  <c:v>EETD / ENEDIS / EMASI</c:v>
                </c:pt>
                <c:pt idx="171">
                  <c:v>EETD</c:v>
                </c:pt>
                <c:pt idx="172">
                  <c:v>EETD</c:v>
                </c:pt>
                <c:pt idx="173">
                  <c:v>EETD</c:v>
                </c:pt>
                <c:pt idx="174">
                  <c:v>EETD</c:v>
                </c:pt>
                <c:pt idx="175">
                  <c:v>EETD</c:v>
                </c:pt>
                <c:pt idx="176">
                  <c:v>EETD</c:v>
                </c:pt>
                <c:pt idx="177">
                  <c:v>EETD</c:v>
                </c:pt>
                <c:pt idx="178">
                  <c:v>CDIL / PEXI / EETD</c:v>
                </c:pt>
                <c:pt idx="179">
                  <c:v>EETD / EMASI</c:v>
                </c:pt>
                <c:pt idx="180">
                  <c:v>EETD</c:v>
                </c:pt>
                <c:pt idx="181">
                  <c:v>EETD</c:v>
                </c:pt>
                <c:pt idx="182">
                  <c:v>EETD</c:v>
                </c:pt>
                <c:pt idx="183">
                  <c:v>EMASI</c:v>
                </c:pt>
                <c:pt idx="184">
                  <c:v>EETD / EMASI</c:v>
                </c:pt>
                <c:pt idx="185">
                  <c:v>EETD</c:v>
                </c:pt>
                <c:pt idx="186">
                  <c:v>EETD</c:v>
                </c:pt>
                <c:pt idx="187">
                  <c:v>EETD / EMASI</c:v>
                </c:pt>
                <c:pt idx="188">
                  <c:v>EETD</c:v>
                </c:pt>
                <c:pt idx="189">
                  <c:v>EMASI</c:v>
                </c:pt>
                <c:pt idx="190">
                  <c:v>EETD / EMASI</c:v>
                </c:pt>
                <c:pt idx="191">
                  <c:v>EMASI / PEXI</c:v>
                </c:pt>
                <c:pt idx="192">
                  <c:v>EMASI / PEXI</c:v>
                </c:pt>
                <c:pt idx="193">
                  <c:v>EETD</c:v>
                </c:pt>
                <c:pt idx="194">
                  <c:v>EETD</c:v>
                </c:pt>
                <c:pt idx="195">
                  <c:v>EETD</c:v>
                </c:pt>
                <c:pt idx="196">
                  <c:v>EMASI / PEXI</c:v>
                </c:pt>
                <c:pt idx="197">
                  <c:v>EETD / EMASI</c:v>
                </c:pt>
                <c:pt idx="198">
                  <c:v>EMASI / PEXI</c:v>
                </c:pt>
                <c:pt idx="199">
                  <c:v>PEXI</c:v>
                </c:pt>
                <c:pt idx="200">
                  <c:v>PEXI</c:v>
                </c:pt>
                <c:pt idx="201">
                  <c:v>PEXI</c:v>
                </c:pt>
                <c:pt idx="202">
                  <c:v>PEXI</c:v>
                </c:pt>
                <c:pt idx="203">
                  <c:v>PEXI</c:v>
                </c:pt>
                <c:pt idx="204">
                  <c:v>PEXI</c:v>
                </c:pt>
                <c:pt idx="205">
                  <c:v>EETD</c:v>
                </c:pt>
              </c:strCache>
            </c:strRef>
          </c:cat>
          <c:val>
            <c:numRef>
              <c:f>PGO!$E$3:$E$208</c:f>
              <c:numCache>
                <c:formatCode>dd/mm/yy;@</c:formatCode>
                <c:ptCount val="206"/>
                <c:pt idx="0">
                  <c:v>43193</c:v>
                </c:pt>
                <c:pt idx="1">
                  <c:v>43193</c:v>
                </c:pt>
                <c:pt idx="2">
                  <c:v>43194</c:v>
                </c:pt>
                <c:pt idx="3">
                  <c:v>43195</c:v>
                </c:pt>
                <c:pt idx="4">
                  <c:v>43196</c:v>
                </c:pt>
                <c:pt idx="7">
                  <c:v>43206</c:v>
                </c:pt>
                <c:pt idx="8">
                  <c:v>43208</c:v>
                </c:pt>
                <c:pt idx="9">
                  <c:v>43212</c:v>
                </c:pt>
                <c:pt idx="11">
                  <c:v>43213</c:v>
                </c:pt>
                <c:pt idx="13">
                  <c:v>43222</c:v>
                </c:pt>
                <c:pt idx="14">
                  <c:v>43222</c:v>
                </c:pt>
                <c:pt idx="15">
                  <c:v>43222</c:v>
                </c:pt>
                <c:pt idx="16">
                  <c:v>43222</c:v>
                </c:pt>
                <c:pt idx="17">
                  <c:v>43224</c:v>
                </c:pt>
                <c:pt idx="19">
                  <c:v>43234</c:v>
                </c:pt>
                <c:pt idx="20">
                  <c:v>43234</c:v>
                </c:pt>
                <c:pt idx="22">
                  <c:v>43234</c:v>
                </c:pt>
                <c:pt idx="23">
                  <c:v>43234</c:v>
                </c:pt>
                <c:pt idx="24">
                  <c:v>43236</c:v>
                </c:pt>
                <c:pt idx="25">
                  <c:v>43236</c:v>
                </c:pt>
                <c:pt idx="26">
                  <c:v>43237</c:v>
                </c:pt>
                <c:pt idx="27">
                  <c:v>43238</c:v>
                </c:pt>
                <c:pt idx="28">
                  <c:v>43238</c:v>
                </c:pt>
                <c:pt idx="29">
                  <c:v>43238</c:v>
                </c:pt>
                <c:pt idx="31">
                  <c:v>43242</c:v>
                </c:pt>
                <c:pt idx="32">
                  <c:v>43243</c:v>
                </c:pt>
                <c:pt idx="33">
                  <c:v>43243</c:v>
                </c:pt>
                <c:pt idx="34">
                  <c:v>43244</c:v>
                </c:pt>
                <c:pt idx="35">
                  <c:v>43245</c:v>
                </c:pt>
                <c:pt idx="36">
                  <c:v>43245</c:v>
                </c:pt>
                <c:pt idx="38">
                  <c:v>43248</c:v>
                </c:pt>
                <c:pt idx="39">
                  <c:v>43249</c:v>
                </c:pt>
                <c:pt idx="40">
                  <c:v>43250</c:v>
                </c:pt>
                <c:pt idx="41">
                  <c:v>43250</c:v>
                </c:pt>
                <c:pt idx="42">
                  <c:v>43250</c:v>
                </c:pt>
                <c:pt idx="43">
                  <c:v>43251</c:v>
                </c:pt>
                <c:pt idx="44">
                  <c:v>43251</c:v>
                </c:pt>
                <c:pt idx="46">
                  <c:v>43255</c:v>
                </c:pt>
                <c:pt idx="47">
                  <c:v>43256</c:v>
                </c:pt>
                <c:pt idx="48">
                  <c:v>43256</c:v>
                </c:pt>
                <c:pt idx="49">
                  <c:v>43256</c:v>
                </c:pt>
                <c:pt idx="50">
                  <c:v>43257</c:v>
                </c:pt>
                <c:pt idx="51">
                  <c:v>43257</c:v>
                </c:pt>
                <c:pt idx="52">
                  <c:v>43259</c:v>
                </c:pt>
                <c:pt idx="54">
                  <c:v>43262</c:v>
                </c:pt>
                <c:pt idx="55">
                  <c:v>43263</c:v>
                </c:pt>
                <c:pt idx="56">
                  <c:v>43263</c:v>
                </c:pt>
                <c:pt idx="57">
                  <c:v>43263</c:v>
                </c:pt>
                <c:pt idx="58">
                  <c:v>43264</c:v>
                </c:pt>
                <c:pt idx="59">
                  <c:v>43264</c:v>
                </c:pt>
                <c:pt idx="60">
                  <c:v>43264</c:v>
                </c:pt>
                <c:pt idx="66">
                  <c:v>43297</c:v>
                </c:pt>
                <c:pt idx="67">
                  <c:v>43297</c:v>
                </c:pt>
                <c:pt idx="68">
                  <c:v>43297</c:v>
                </c:pt>
                <c:pt idx="69">
                  <c:v>43297</c:v>
                </c:pt>
                <c:pt idx="70">
                  <c:v>43297</c:v>
                </c:pt>
                <c:pt idx="71">
                  <c:v>43297</c:v>
                </c:pt>
                <c:pt idx="72">
                  <c:v>43297</c:v>
                </c:pt>
                <c:pt idx="73">
                  <c:v>43297</c:v>
                </c:pt>
                <c:pt idx="74">
                  <c:v>43297</c:v>
                </c:pt>
                <c:pt idx="75">
                  <c:v>43297</c:v>
                </c:pt>
                <c:pt idx="76">
                  <c:v>43298</c:v>
                </c:pt>
                <c:pt idx="77">
                  <c:v>43298</c:v>
                </c:pt>
                <c:pt idx="78">
                  <c:v>43298</c:v>
                </c:pt>
                <c:pt idx="79">
                  <c:v>43298</c:v>
                </c:pt>
                <c:pt idx="80">
                  <c:v>43298</c:v>
                </c:pt>
                <c:pt idx="81">
                  <c:v>43298</c:v>
                </c:pt>
                <c:pt idx="82">
                  <c:v>43299</c:v>
                </c:pt>
                <c:pt idx="83">
                  <c:v>43299</c:v>
                </c:pt>
                <c:pt idx="84">
                  <c:v>43299</c:v>
                </c:pt>
                <c:pt idx="85">
                  <c:v>43300</c:v>
                </c:pt>
                <c:pt idx="86">
                  <c:v>43301</c:v>
                </c:pt>
                <c:pt idx="88">
                  <c:v>43306</c:v>
                </c:pt>
                <c:pt idx="89">
                  <c:v>43307</c:v>
                </c:pt>
                <c:pt idx="90">
                  <c:v>43311</c:v>
                </c:pt>
                <c:pt idx="91">
                  <c:v>43311</c:v>
                </c:pt>
                <c:pt idx="96">
                  <c:v>43332</c:v>
                </c:pt>
                <c:pt idx="97">
                  <c:v>43333</c:v>
                </c:pt>
                <c:pt idx="99">
                  <c:v>43339</c:v>
                </c:pt>
                <c:pt idx="101">
                  <c:v>43353</c:v>
                </c:pt>
                <c:pt idx="103">
                  <c:v>43354</c:v>
                </c:pt>
                <c:pt idx="105">
                  <c:v>43360</c:v>
                </c:pt>
                <c:pt idx="106">
                  <c:v>43360</c:v>
                </c:pt>
                <c:pt idx="107">
                  <c:v>43360</c:v>
                </c:pt>
                <c:pt idx="108">
                  <c:v>43360</c:v>
                </c:pt>
                <c:pt idx="109">
                  <c:v>43361</c:v>
                </c:pt>
                <c:pt idx="110">
                  <c:v>43361</c:v>
                </c:pt>
                <c:pt idx="111">
                  <c:v>43361</c:v>
                </c:pt>
                <c:pt idx="112">
                  <c:v>43362</c:v>
                </c:pt>
                <c:pt idx="113">
                  <c:v>43362</c:v>
                </c:pt>
                <c:pt idx="114">
                  <c:v>43362</c:v>
                </c:pt>
                <c:pt idx="115">
                  <c:v>43363</c:v>
                </c:pt>
                <c:pt idx="116">
                  <c:v>43363</c:v>
                </c:pt>
                <c:pt idx="117">
                  <c:v>43363</c:v>
                </c:pt>
                <c:pt idx="118">
                  <c:v>43363</c:v>
                </c:pt>
                <c:pt idx="119">
                  <c:v>43364</c:v>
                </c:pt>
                <c:pt idx="120">
                  <c:v>43364</c:v>
                </c:pt>
                <c:pt idx="122">
                  <c:v>43367</c:v>
                </c:pt>
                <c:pt idx="123">
                  <c:v>43367</c:v>
                </c:pt>
                <c:pt idx="124">
                  <c:v>43367</c:v>
                </c:pt>
                <c:pt idx="125">
                  <c:v>43367</c:v>
                </c:pt>
                <c:pt idx="126">
                  <c:v>43367</c:v>
                </c:pt>
                <c:pt idx="127">
                  <c:v>43368</c:v>
                </c:pt>
                <c:pt idx="128">
                  <c:v>43368</c:v>
                </c:pt>
                <c:pt idx="129">
                  <c:v>43368</c:v>
                </c:pt>
                <c:pt idx="130">
                  <c:v>43368</c:v>
                </c:pt>
                <c:pt idx="131">
                  <c:v>43368</c:v>
                </c:pt>
                <c:pt idx="132">
                  <c:v>43369</c:v>
                </c:pt>
                <c:pt idx="133">
                  <c:v>43369</c:v>
                </c:pt>
                <c:pt idx="134">
                  <c:v>43369</c:v>
                </c:pt>
                <c:pt idx="135">
                  <c:v>43369</c:v>
                </c:pt>
                <c:pt idx="136">
                  <c:v>43369</c:v>
                </c:pt>
                <c:pt idx="137">
                  <c:v>43369</c:v>
                </c:pt>
                <c:pt idx="138">
                  <c:v>43369</c:v>
                </c:pt>
                <c:pt idx="139">
                  <c:v>43369</c:v>
                </c:pt>
                <c:pt idx="140">
                  <c:v>43369</c:v>
                </c:pt>
                <c:pt idx="141">
                  <c:v>43369</c:v>
                </c:pt>
                <c:pt idx="142">
                  <c:v>43370</c:v>
                </c:pt>
                <c:pt idx="143">
                  <c:v>43370</c:v>
                </c:pt>
                <c:pt idx="144">
                  <c:v>43370</c:v>
                </c:pt>
                <c:pt idx="145">
                  <c:v>43370</c:v>
                </c:pt>
                <c:pt idx="146">
                  <c:v>43370</c:v>
                </c:pt>
                <c:pt idx="147">
                  <c:v>43370</c:v>
                </c:pt>
                <c:pt idx="148">
                  <c:v>43370</c:v>
                </c:pt>
                <c:pt idx="149">
                  <c:v>43370</c:v>
                </c:pt>
                <c:pt idx="150">
                  <c:v>43370</c:v>
                </c:pt>
                <c:pt idx="151">
                  <c:v>43370</c:v>
                </c:pt>
                <c:pt idx="152">
                  <c:v>43370</c:v>
                </c:pt>
                <c:pt idx="153">
                  <c:v>43370</c:v>
                </c:pt>
                <c:pt idx="154">
                  <c:v>43371</c:v>
                </c:pt>
                <c:pt idx="155">
                  <c:v>43371</c:v>
                </c:pt>
                <c:pt idx="156">
                  <c:v>43371</c:v>
                </c:pt>
                <c:pt idx="157">
                  <c:v>43371</c:v>
                </c:pt>
                <c:pt idx="158">
                  <c:v>43371</c:v>
                </c:pt>
                <c:pt idx="159">
                  <c:v>43371</c:v>
                </c:pt>
                <c:pt idx="160">
                  <c:v>43371</c:v>
                </c:pt>
                <c:pt idx="161">
                  <c:v>43371</c:v>
                </c:pt>
                <c:pt idx="162">
                  <c:v>43371</c:v>
                </c:pt>
                <c:pt idx="163">
                  <c:v>43371</c:v>
                </c:pt>
                <c:pt idx="164">
                  <c:v>43371</c:v>
                </c:pt>
                <c:pt idx="166">
                  <c:v>43374</c:v>
                </c:pt>
                <c:pt idx="167">
                  <c:v>43374</c:v>
                </c:pt>
                <c:pt idx="168">
                  <c:v>43374</c:v>
                </c:pt>
                <c:pt idx="169">
                  <c:v>43374</c:v>
                </c:pt>
                <c:pt idx="170">
                  <c:v>43375</c:v>
                </c:pt>
                <c:pt idx="171">
                  <c:v>43375</c:v>
                </c:pt>
                <c:pt idx="172">
                  <c:v>43375</c:v>
                </c:pt>
                <c:pt idx="173">
                  <c:v>43375</c:v>
                </c:pt>
                <c:pt idx="174">
                  <c:v>43375</c:v>
                </c:pt>
                <c:pt idx="175">
                  <c:v>43375</c:v>
                </c:pt>
                <c:pt idx="176">
                  <c:v>43375</c:v>
                </c:pt>
                <c:pt idx="177">
                  <c:v>43375</c:v>
                </c:pt>
                <c:pt idx="178">
                  <c:v>43375</c:v>
                </c:pt>
                <c:pt idx="179">
                  <c:v>43376</c:v>
                </c:pt>
                <c:pt idx="180">
                  <c:v>43376</c:v>
                </c:pt>
                <c:pt idx="181">
                  <c:v>43376</c:v>
                </c:pt>
                <c:pt idx="182">
                  <c:v>43376</c:v>
                </c:pt>
                <c:pt idx="183">
                  <c:v>43376</c:v>
                </c:pt>
                <c:pt idx="184">
                  <c:v>43376</c:v>
                </c:pt>
                <c:pt idx="185">
                  <c:v>43376</c:v>
                </c:pt>
                <c:pt idx="186">
                  <c:v>43376</c:v>
                </c:pt>
                <c:pt idx="187">
                  <c:v>43376</c:v>
                </c:pt>
                <c:pt idx="188">
                  <c:v>43376</c:v>
                </c:pt>
                <c:pt idx="189">
                  <c:v>43376</c:v>
                </c:pt>
                <c:pt idx="190">
                  <c:v>43377</c:v>
                </c:pt>
                <c:pt idx="191">
                  <c:v>43377</c:v>
                </c:pt>
                <c:pt idx="192">
                  <c:v>43377</c:v>
                </c:pt>
                <c:pt idx="193">
                  <c:v>43377</c:v>
                </c:pt>
                <c:pt idx="194">
                  <c:v>43377</c:v>
                </c:pt>
                <c:pt idx="195">
                  <c:v>43377</c:v>
                </c:pt>
                <c:pt idx="196">
                  <c:v>43377</c:v>
                </c:pt>
                <c:pt idx="197">
                  <c:v>43377</c:v>
                </c:pt>
                <c:pt idx="198">
                  <c:v>43377</c:v>
                </c:pt>
                <c:pt idx="199">
                  <c:v>43378</c:v>
                </c:pt>
                <c:pt idx="200">
                  <c:v>43378</c:v>
                </c:pt>
                <c:pt idx="201">
                  <c:v>43378</c:v>
                </c:pt>
                <c:pt idx="202">
                  <c:v>43378</c:v>
                </c:pt>
                <c:pt idx="203">
                  <c:v>43378</c:v>
                </c:pt>
                <c:pt idx="204">
                  <c:v>43378</c:v>
                </c:pt>
                <c:pt idx="205">
                  <c:v>43378</c:v>
                </c:pt>
              </c:numCache>
            </c:numRef>
          </c:val>
        </c:ser>
        <c:ser>
          <c:idx val="1"/>
          <c:order val="1"/>
          <c:tx>
            <c:strRef>
              <c:f>PGO!$G$1:$G$1</c:f>
              <c:strCache>
                <c:ptCount val="1"/>
                <c:pt idx="0">
                  <c:v>Durée (jours)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PGO!$H$3:$H$208</c:f>
              <c:strCache>
                <c:ptCount val="206"/>
                <c:pt idx="0">
                  <c:v>EETD</c:v>
                </c:pt>
                <c:pt idx="1">
                  <c:v>EETD</c:v>
                </c:pt>
                <c:pt idx="2">
                  <c:v>EETD</c:v>
                </c:pt>
                <c:pt idx="3">
                  <c:v>EETD</c:v>
                </c:pt>
                <c:pt idx="4">
                  <c:v>EETD</c:v>
                </c:pt>
                <c:pt idx="7">
                  <c:v>EETD / CDIL</c:v>
                </c:pt>
                <c:pt idx="8">
                  <c:v>EETD</c:v>
                </c:pt>
                <c:pt idx="9">
                  <c:v>EETD</c:v>
                </c:pt>
                <c:pt idx="11">
                  <c:v>EETD</c:v>
                </c:pt>
                <c:pt idx="13">
                  <c:v>CIRCET</c:v>
                </c:pt>
                <c:pt idx="14">
                  <c:v>CIRCET</c:v>
                </c:pt>
                <c:pt idx="15">
                  <c:v>PIAZZA / CIRCET / RTE</c:v>
                </c:pt>
                <c:pt idx="16">
                  <c:v>PIAZZA / CIRCET / RTE</c:v>
                </c:pt>
                <c:pt idx="17">
                  <c:v>PIAZZA</c:v>
                </c:pt>
                <c:pt idx="19">
                  <c:v>CIRCET</c:v>
                </c:pt>
                <c:pt idx="20">
                  <c:v>PIAZZA / CIRCET / RTE / QUALICONSULT</c:v>
                </c:pt>
                <c:pt idx="22">
                  <c:v>EETD</c:v>
                </c:pt>
                <c:pt idx="23">
                  <c:v>EETD</c:v>
                </c:pt>
                <c:pt idx="24">
                  <c:v>EETD</c:v>
                </c:pt>
                <c:pt idx="25">
                  <c:v>PIAZZA</c:v>
                </c:pt>
                <c:pt idx="26">
                  <c:v>PIAZZA </c:v>
                </c:pt>
                <c:pt idx="27">
                  <c:v>PIAZZA</c:v>
                </c:pt>
                <c:pt idx="28">
                  <c:v>EETD / CDIL</c:v>
                </c:pt>
                <c:pt idx="29">
                  <c:v>EETD</c:v>
                </c:pt>
                <c:pt idx="31">
                  <c:v>EETD / CDIL</c:v>
                </c:pt>
                <c:pt idx="32">
                  <c:v>EETD</c:v>
                </c:pt>
                <c:pt idx="33">
                  <c:v>EETD / CDIL</c:v>
                </c:pt>
                <c:pt idx="34">
                  <c:v>EETD</c:v>
                </c:pt>
                <c:pt idx="35">
                  <c:v>EETD</c:v>
                </c:pt>
                <c:pt idx="36">
                  <c:v>EETD / CDIL</c:v>
                </c:pt>
                <c:pt idx="38">
                  <c:v>EETD</c:v>
                </c:pt>
                <c:pt idx="39">
                  <c:v>EETD</c:v>
                </c:pt>
                <c:pt idx="40">
                  <c:v>EETD</c:v>
                </c:pt>
                <c:pt idx="41">
                  <c:v>EETD</c:v>
                </c:pt>
                <c:pt idx="42">
                  <c:v>EETD</c:v>
                </c:pt>
                <c:pt idx="43">
                  <c:v>EETD / CDIL</c:v>
                </c:pt>
                <c:pt idx="44">
                  <c:v>EETD / CDIL</c:v>
                </c:pt>
                <c:pt idx="46">
                  <c:v>EETD</c:v>
                </c:pt>
                <c:pt idx="47">
                  <c:v>EETD / CDIL</c:v>
                </c:pt>
                <c:pt idx="48">
                  <c:v>ENEDIS</c:v>
                </c:pt>
                <c:pt idx="49">
                  <c:v>EETD / ENEDIS / PEXI</c:v>
                </c:pt>
                <c:pt idx="50">
                  <c:v>ENEDIS</c:v>
                </c:pt>
                <c:pt idx="51">
                  <c:v>EETD / ENEDIS / PEXI</c:v>
                </c:pt>
                <c:pt idx="52">
                  <c:v>EETD</c:v>
                </c:pt>
                <c:pt idx="54">
                  <c:v>EETD</c:v>
                </c:pt>
                <c:pt idx="55">
                  <c:v>INFRAMET / CANTINIAU / CIRCET / RTE</c:v>
                </c:pt>
                <c:pt idx="56">
                  <c:v>INFRAMET / CANTINIAU / CIRCET / RTE</c:v>
                </c:pt>
                <c:pt idx="57">
                  <c:v>EETD</c:v>
                </c:pt>
                <c:pt idx="58">
                  <c:v>INFRAMET</c:v>
                </c:pt>
                <c:pt idx="59">
                  <c:v>CIRCET /RTE / EIFFAGE</c:v>
                </c:pt>
                <c:pt idx="60">
                  <c:v>ENEDIS</c:v>
                </c:pt>
                <c:pt idx="66">
                  <c:v>EETD</c:v>
                </c:pt>
                <c:pt idx="67">
                  <c:v>EETD</c:v>
                </c:pt>
                <c:pt idx="68">
                  <c:v>EETD</c:v>
                </c:pt>
                <c:pt idx="69">
                  <c:v>EETD</c:v>
                </c:pt>
                <c:pt idx="70">
                  <c:v>EETD</c:v>
                </c:pt>
                <c:pt idx="71">
                  <c:v>EETD / CDIL</c:v>
                </c:pt>
                <c:pt idx="72">
                  <c:v>EETD</c:v>
                </c:pt>
                <c:pt idx="73">
                  <c:v>GET / CDIL</c:v>
                </c:pt>
                <c:pt idx="74">
                  <c:v>EETD</c:v>
                </c:pt>
                <c:pt idx="75">
                  <c:v>EETD</c:v>
                </c:pt>
                <c:pt idx="76">
                  <c:v>EETD</c:v>
                </c:pt>
                <c:pt idx="77">
                  <c:v>EETD</c:v>
                </c:pt>
                <c:pt idx="78">
                  <c:v>EETD</c:v>
                </c:pt>
                <c:pt idx="79">
                  <c:v>EETD / PEXI</c:v>
                </c:pt>
                <c:pt idx="80">
                  <c:v>EETD</c:v>
                </c:pt>
                <c:pt idx="81">
                  <c:v>PEXI</c:v>
                </c:pt>
                <c:pt idx="82">
                  <c:v>EETD</c:v>
                </c:pt>
                <c:pt idx="83">
                  <c:v>PEXI</c:v>
                </c:pt>
                <c:pt idx="84">
                  <c:v>EETD / PEXI</c:v>
                </c:pt>
                <c:pt idx="85">
                  <c:v>CIRCET</c:v>
                </c:pt>
                <c:pt idx="86">
                  <c:v>ENEDIS</c:v>
                </c:pt>
                <c:pt idx="88">
                  <c:v>EETD</c:v>
                </c:pt>
                <c:pt idx="89">
                  <c:v>EETD</c:v>
                </c:pt>
                <c:pt idx="90">
                  <c:v>EETD</c:v>
                </c:pt>
                <c:pt idx="91">
                  <c:v>CLOTURE</c:v>
                </c:pt>
                <c:pt idx="96">
                  <c:v>CIRCET</c:v>
                </c:pt>
                <c:pt idx="97">
                  <c:v>EMASI / ENEDIS</c:v>
                </c:pt>
                <c:pt idx="99">
                  <c:v>CIRCET</c:v>
                </c:pt>
                <c:pt idx="101">
                  <c:v>EETD-ICE</c:v>
                </c:pt>
                <c:pt idx="103">
                  <c:v>EETD-ICE</c:v>
                </c:pt>
                <c:pt idx="105">
                  <c:v>EMASI</c:v>
                </c:pt>
                <c:pt idx="106">
                  <c:v>EMASI</c:v>
                </c:pt>
                <c:pt idx="107">
                  <c:v>PEXI / ENEDIS</c:v>
                </c:pt>
                <c:pt idx="108">
                  <c:v>EMASI / CASTER / PEXI</c:v>
                </c:pt>
                <c:pt idx="109">
                  <c:v>EMASI / CASTER / PEXI</c:v>
                </c:pt>
                <c:pt idx="110">
                  <c:v>EETD</c:v>
                </c:pt>
                <c:pt idx="111">
                  <c:v>EETD</c:v>
                </c:pt>
                <c:pt idx="112">
                  <c:v>EETD</c:v>
                </c:pt>
                <c:pt idx="113">
                  <c:v>EETD</c:v>
                </c:pt>
                <c:pt idx="114">
                  <c:v>EETD</c:v>
                </c:pt>
                <c:pt idx="115">
                  <c:v>EETD</c:v>
                </c:pt>
                <c:pt idx="116">
                  <c:v>EETD / EMASI</c:v>
                </c:pt>
                <c:pt idx="117">
                  <c:v>EMASI</c:v>
                </c:pt>
                <c:pt idx="118">
                  <c:v>EMASI / PEXI</c:v>
                </c:pt>
                <c:pt idx="119">
                  <c:v>EMASI</c:v>
                </c:pt>
                <c:pt idx="120">
                  <c:v>EETD / EMASI</c:v>
                </c:pt>
                <c:pt idx="122">
                  <c:v>EMASI / CASTER / PEXI</c:v>
                </c:pt>
                <c:pt idx="123">
                  <c:v>EETD</c:v>
                </c:pt>
                <c:pt idx="124">
                  <c:v>EMASI / CASTER / PEXI</c:v>
                </c:pt>
                <c:pt idx="125">
                  <c:v>EETD</c:v>
                </c:pt>
                <c:pt idx="126">
                  <c:v>EMASI / PEXI</c:v>
                </c:pt>
                <c:pt idx="127">
                  <c:v>EETD / ENEDIS / EMASI</c:v>
                </c:pt>
                <c:pt idx="128">
                  <c:v>EETD</c:v>
                </c:pt>
                <c:pt idx="129">
                  <c:v>EETD</c:v>
                </c:pt>
                <c:pt idx="130">
                  <c:v>EETD</c:v>
                </c:pt>
                <c:pt idx="131">
                  <c:v>PEXI / EMASI / CDIL</c:v>
                </c:pt>
                <c:pt idx="132">
                  <c:v>EETD / EMASI</c:v>
                </c:pt>
                <c:pt idx="133">
                  <c:v>EETD</c:v>
                </c:pt>
                <c:pt idx="134">
                  <c:v>EETD</c:v>
                </c:pt>
                <c:pt idx="135">
                  <c:v>EETD</c:v>
                </c:pt>
                <c:pt idx="136">
                  <c:v>EETD</c:v>
                </c:pt>
                <c:pt idx="137">
                  <c:v>EETD</c:v>
                </c:pt>
                <c:pt idx="138">
                  <c:v>EETD</c:v>
                </c:pt>
                <c:pt idx="139">
                  <c:v>EETD</c:v>
                </c:pt>
                <c:pt idx="140">
                  <c:v>CDIL/ EETD</c:v>
                </c:pt>
                <c:pt idx="141">
                  <c:v>EETD</c:v>
                </c:pt>
                <c:pt idx="142">
                  <c:v>EETD</c:v>
                </c:pt>
                <c:pt idx="143">
                  <c:v>EETD / EMASI</c:v>
                </c:pt>
                <c:pt idx="144">
                  <c:v>EMASI / PEXI</c:v>
                </c:pt>
                <c:pt idx="145">
                  <c:v>EETD</c:v>
                </c:pt>
                <c:pt idx="146">
                  <c:v>EETD / EMASI</c:v>
                </c:pt>
                <c:pt idx="147">
                  <c:v>EETD</c:v>
                </c:pt>
                <c:pt idx="148">
                  <c:v>EETD</c:v>
                </c:pt>
                <c:pt idx="149">
                  <c:v>EETD</c:v>
                </c:pt>
                <c:pt idx="150">
                  <c:v>EMASI / PEXI</c:v>
                </c:pt>
                <c:pt idx="151">
                  <c:v>EMASI</c:v>
                </c:pt>
                <c:pt idx="152">
                  <c:v>EETD / EMASI</c:v>
                </c:pt>
                <c:pt idx="153">
                  <c:v>EMASI / PEXI</c:v>
                </c:pt>
                <c:pt idx="154">
                  <c:v>PEXI</c:v>
                </c:pt>
                <c:pt idx="155">
                  <c:v>PEXI</c:v>
                </c:pt>
                <c:pt idx="156">
                  <c:v>PEXI</c:v>
                </c:pt>
                <c:pt idx="157">
                  <c:v>PEXI</c:v>
                </c:pt>
                <c:pt idx="158">
                  <c:v>PEXI</c:v>
                </c:pt>
                <c:pt idx="159">
                  <c:v>PEXI</c:v>
                </c:pt>
                <c:pt idx="160">
                  <c:v>EETD</c:v>
                </c:pt>
                <c:pt idx="161">
                  <c:v>EETD</c:v>
                </c:pt>
                <c:pt idx="162">
                  <c:v>EETD</c:v>
                </c:pt>
                <c:pt idx="163">
                  <c:v>EETD</c:v>
                </c:pt>
                <c:pt idx="164">
                  <c:v>EETD</c:v>
                </c:pt>
                <c:pt idx="166">
                  <c:v>EETD</c:v>
                </c:pt>
                <c:pt idx="167">
                  <c:v>EMASI / CASTER / PEXI</c:v>
                </c:pt>
                <c:pt idx="168">
                  <c:v>EETD</c:v>
                </c:pt>
                <c:pt idx="169">
                  <c:v>EMASI / PEXI</c:v>
                </c:pt>
                <c:pt idx="170">
                  <c:v>EETD / ENEDIS / EMASI</c:v>
                </c:pt>
                <c:pt idx="171">
                  <c:v>EETD</c:v>
                </c:pt>
                <c:pt idx="172">
                  <c:v>EETD</c:v>
                </c:pt>
                <c:pt idx="173">
                  <c:v>EETD</c:v>
                </c:pt>
                <c:pt idx="174">
                  <c:v>EETD</c:v>
                </c:pt>
                <c:pt idx="175">
                  <c:v>EETD</c:v>
                </c:pt>
                <c:pt idx="176">
                  <c:v>EETD</c:v>
                </c:pt>
                <c:pt idx="177">
                  <c:v>EETD</c:v>
                </c:pt>
                <c:pt idx="178">
                  <c:v>CDIL / PEXI / EETD</c:v>
                </c:pt>
                <c:pt idx="179">
                  <c:v>EETD / EMASI</c:v>
                </c:pt>
                <c:pt idx="180">
                  <c:v>EETD</c:v>
                </c:pt>
                <c:pt idx="181">
                  <c:v>EETD</c:v>
                </c:pt>
                <c:pt idx="182">
                  <c:v>EETD</c:v>
                </c:pt>
                <c:pt idx="183">
                  <c:v>EMASI</c:v>
                </c:pt>
                <c:pt idx="184">
                  <c:v>EETD / EMASI</c:v>
                </c:pt>
                <c:pt idx="185">
                  <c:v>EETD</c:v>
                </c:pt>
                <c:pt idx="186">
                  <c:v>EETD</c:v>
                </c:pt>
                <c:pt idx="187">
                  <c:v>EETD / EMASI</c:v>
                </c:pt>
                <c:pt idx="188">
                  <c:v>EETD</c:v>
                </c:pt>
                <c:pt idx="189">
                  <c:v>EMASI</c:v>
                </c:pt>
                <c:pt idx="190">
                  <c:v>EETD / EMASI</c:v>
                </c:pt>
                <c:pt idx="191">
                  <c:v>EMASI / PEXI</c:v>
                </c:pt>
                <c:pt idx="192">
                  <c:v>EMASI / PEXI</c:v>
                </c:pt>
                <c:pt idx="193">
                  <c:v>EETD</c:v>
                </c:pt>
                <c:pt idx="194">
                  <c:v>EETD</c:v>
                </c:pt>
                <c:pt idx="195">
                  <c:v>EETD</c:v>
                </c:pt>
                <c:pt idx="196">
                  <c:v>EMASI / PEXI</c:v>
                </c:pt>
                <c:pt idx="197">
                  <c:v>EETD / EMASI</c:v>
                </c:pt>
                <c:pt idx="198">
                  <c:v>EMASI / PEXI</c:v>
                </c:pt>
                <c:pt idx="199">
                  <c:v>PEXI</c:v>
                </c:pt>
                <c:pt idx="200">
                  <c:v>PEXI</c:v>
                </c:pt>
                <c:pt idx="201">
                  <c:v>PEXI</c:v>
                </c:pt>
                <c:pt idx="202">
                  <c:v>PEXI</c:v>
                </c:pt>
                <c:pt idx="203">
                  <c:v>PEXI</c:v>
                </c:pt>
                <c:pt idx="204">
                  <c:v>PEXI</c:v>
                </c:pt>
                <c:pt idx="205">
                  <c:v>EETD</c:v>
                </c:pt>
              </c:strCache>
            </c:strRef>
          </c:cat>
          <c:val>
            <c:numRef>
              <c:f>PGO!$G$3:$G$208</c:f>
              <c:numCache>
                <c:formatCode>0.00</c:formatCode>
                <c:ptCount val="20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1">
                  <c:v>1</c:v>
                </c:pt>
                <c:pt idx="13">
                  <c:v>5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9">
                  <c:v>2</c:v>
                </c:pt>
                <c:pt idx="20">
                  <c:v>4</c:v>
                </c:pt>
                <c:pt idx="22">
                  <c:v>0</c:v>
                </c:pt>
                <c:pt idx="23">
                  <c:v>10</c:v>
                </c:pt>
                <c:pt idx="24">
                  <c:v>1</c:v>
                </c:pt>
                <c:pt idx="25">
                  <c:v>3</c:v>
                </c:pt>
                <c:pt idx="27">
                  <c:v>5</c:v>
                </c:pt>
                <c:pt idx="28">
                  <c:v>0</c:v>
                </c:pt>
                <c:pt idx="29">
                  <c:v>2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 formatCode="0.0000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3</c:v>
                </c:pt>
                <c:pt idx="46">
                  <c:v>0</c:v>
                </c:pt>
                <c:pt idx="47">
                  <c:v>3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6">
                  <c:v>1</c:v>
                </c:pt>
                <c:pt idx="67" formatCode="0.000">
                  <c:v>0.125</c:v>
                </c:pt>
                <c:pt idx="68" formatCode="0.000">
                  <c:v>0.125</c:v>
                </c:pt>
                <c:pt idx="69" formatCode="0.000">
                  <c:v>0.125</c:v>
                </c:pt>
                <c:pt idx="70" formatCode="0.000">
                  <c:v>0.125</c:v>
                </c:pt>
                <c:pt idx="71">
                  <c:v>0</c:v>
                </c:pt>
                <c:pt idx="72">
                  <c:v>0</c:v>
                </c:pt>
                <c:pt idx="73">
                  <c:v>0.25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</c:v>
                </c:pt>
                <c:pt idx="78">
                  <c:v>0.25</c:v>
                </c:pt>
                <c:pt idx="79" formatCode="0.000">
                  <c:v>0.125</c:v>
                </c:pt>
                <c:pt idx="80">
                  <c:v>0.25</c:v>
                </c:pt>
                <c:pt idx="81" formatCode="0.000">
                  <c:v>0.125</c:v>
                </c:pt>
                <c:pt idx="82">
                  <c:v>2</c:v>
                </c:pt>
                <c:pt idx="83">
                  <c:v>0.25</c:v>
                </c:pt>
                <c:pt idx="84">
                  <c:v>0.25</c:v>
                </c:pt>
                <c:pt idx="85">
                  <c:v>5</c:v>
                </c:pt>
                <c:pt idx="86">
                  <c:v>3</c:v>
                </c:pt>
                <c:pt idx="88">
                  <c:v>1</c:v>
                </c:pt>
                <c:pt idx="89">
                  <c:v>2</c:v>
                </c:pt>
                <c:pt idx="90">
                  <c:v>2</c:v>
                </c:pt>
                <c:pt idx="91">
                  <c:v>30</c:v>
                </c:pt>
                <c:pt idx="96">
                  <c:v>4</c:v>
                </c:pt>
                <c:pt idx="97">
                  <c:v>1</c:v>
                </c:pt>
                <c:pt idx="99">
                  <c:v>5</c:v>
                </c:pt>
                <c:pt idx="101">
                  <c:v>2</c:v>
                </c:pt>
                <c:pt idx="103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5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0.5</c:v>
                </c:pt>
                <c:pt idx="112">
                  <c:v>0.5</c:v>
                </c:pt>
                <c:pt idx="113">
                  <c:v>0.5</c:v>
                </c:pt>
                <c:pt idx="114">
                  <c:v>0.25</c:v>
                </c:pt>
                <c:pt idx="115">
                  <c:v>0.25</c:v>
                </c:pt>
                <c:pt idx="116" formatCode="0.000">
                  <c:v>0.125</c:v>
                </c:pt>
                <c:pt idx="117">
                  <c:v>0.5</c:v>
                </c:pt>
                <c:pt idx="118">
                  <c:v>0.25</c:v>
                </c:pt>
                <c:pt idx="119">
                  <c:v>0.25</c:v>
                </c:pt>
                <c:pt idx="120">
                  <c:v>0.25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5</c:v>
                </c:pt>
                <c:pt idx="127">
                  <c:v>0.25</c:v>
                </c:pt>
                <c:pt idx="128">
                  <c:v>0.25</c:v>
                </c:pt>
                <c:pt idx="129">
                  <c:v>0.25</c:v>
                </c:pt>
                <c:pt idx="130">
                  <c:v>1</c:v>
                </c:pt>
                <c:pt idx="131" formatCode="0.0000">
                  <c:v>6.25E-2</c:v>
                </c:pt>
                <c:pt idx="132" formatCode="0.000">
                  <c:v>0.125</c:v>
                </c:pt>
                <c:pt idx="133" formatCode="0.000">
                  <c:v>0.125</c:v>
                </c:pt>
                <c:pt idx="134" formatCode="0.000">
                  <c:v>0.125</c:v>
                </c:pt>
                <c:pt idx="135">
                  <c:v>0.5</c:v>
                </c:pt>
                <c:pt idx="136" formatCode="0.000">
                  <c:v>0.125</c:v>
                </c:pt>
                <c:pt idx="137">
                  <c:v>0.25</c:v>
                </c:pt>
                <c:pt idx="138" formatCode="0.0000">
                  <c:v>0.625</c:v>
                </c:pt>
                <c:pt idx="139">
                  <c:v>0.25</c:v>
                </c:pt>
                <c:pt idx="140" formatCode="0.0000">
                  <c:v>6.25E-2</c:v>
                </c:pt>
                <c:pt idx="141" formatCode="0.0000">
                  <c:v>0.1875</c:v>
                </c:pt>
                <c:pt idx="142">
                  <c:v>0.5</c:v>
                </c:pt>
                <c:pt idx="143" formatCode="0.000">
                  <c:v>0.125</c:v>
                </c:pt>
                <c:pt idx="144">
                  <c:v>0.5</c:v>
                </c:pt>
                <c:pt idx="145">
                  <c:v>0.25</c:v>
                </c:pt>
                <c:pt idx="146" formatCode="0.000">
                  <c:v>0.125</c:v>
                </c:pt>
                <c:pt idx="147" formatCode="0.0000">
                  <c:v>0.1875</c:v>
                </c:pt>
                <c:pt idx="148" formatCode="0.0000">
                  <c:v>0.1875</c:v>
                </c:pt>
                <c:pt idx="149">
                  <c:v>0.25</c:v>
                </c:pt>
                <c:pt idx="150" formatCode="0.0000">
                  <c:v>0.375</c:v>
                </c:pt>
                <c:pt idx="151">
                  <c:v>0.25</c:v>
                </c:pt>
                <c:pt idx="152">
                  <c:v>0.25</c:v>
                </c:pt>
                <c:pt idx="153">
                  <c:v>0.5</c:v>
                </c:pt>
                <c:pt idx="154" formatCode="0.0000">
                  <c:v>6.25E-2</c:v>
                </c:pt>
                <c:pt idx="155">
                  <c:v>0.25</c:v>
                </c:pt>
                <c:pt idx="156">
                  <c:v>0.25</c:v>
                </c:pt>
                <c:pt idx="157" formatCode="0.0000">
                  <c:v>6.25E-2</c:v>
                </c:pt>
                <c:pt idx="158">
                  <c:v>0.25</c:v>
                </c:pt>
                <c:pt idx="159">
                  <c:v>0.25</c:v>
                </c:pt>
                <c:pt idx="160">
                  <c:v>0.5</c:v>
                </c:pt>
                <c:pt idx="161">
                  <c:v>1</c:v>
                </c:pt>
                <c:pt idx="162" formatCode="0.0000">
                  <c:v>6.25E-2</c:v>
                </c:pt>
                <c:pt idx="163" formatCode="0.0000">
                  <c:v>6.25E-2</c:v>
                </c:pt>
                <c:pt idx="164">
                  <c:v>0.25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5</c:v>
                </c:pt>
                <c:pt idx="170">
                  <c:v>0.25</c:v>
                </c:pt>
                <c:pt idx="171">
                  <c:v>0.25</c:v>
                </c:pt>
                <c:pt idx="172">
                  <c:v>0.25</c:v>
                </c:pt>
                <c:pt idx="173">
                  <c:v>1</c:v>
                </c:pt>
                <c:pt idx="174">
                  <c:v>0.5</c:v>
                </c:pt>
                <c:pt idx="175" formatCode="0.0000">
                  <c:v>0.125</c:v>
                </c:pt>
                <c:pt idx="176">
                  <c:v>0.25</c:v>
                </c:pt>
                <c:pt idx="177" formatCode="0.0000">
                  <c:v>0.625</c:v>
                </c:pt>
                <c:pt idx="178" formatCode="0.0000">
                  <c:v>6.25E-2</c:v>
                </c:pt>
                <c:pt idx="179" formatCode="0.0000">
                  <c:v>6.25E-2</c:v>
                </c:pt>
                <c:pt idx="180" formatCode="0.0000">
                  <c:v>0.125</c:v>
                </c:pt>
                <c:pt idx="181" formatCode="0.0000">
                  <c:v>0.125</c:v>
                </c:pt>
                <c:pt idx="182" formatCode="0.0000">
                  <c:v>6.25E-2</c:v>
                </c:pt>
                <c:pt idx="183">
                  <c:v>0.25</c:v>
                </c:pt>
                <c:pt idx="184">
                  <c:v>0.25</c:v>
                </c:pt>
                <c:pt idx="185">
                  <c:v>0.25</c:v>
                </c:pt>
                <c:pt idx="186">
                  <c:v>0.25</c:v>
                </c:pt>
                <c:pt idx="187" formatCode="0.0000">
                  <c:v>0.1875</c:v>
                </c:pt>
                <c:pt idx="188" formatCode="0.0000">
                  <c:v>0.1875</c:v>
                </c:pt>
                <c:pt idx="189">
                  <c:v>0.25</c:v>
                </c:pt>
                <c:pt idx="190">
                  <c:v>0.25</c:v>
                </c:pt>
                <c:pt idx="191">
                  <c:v>0.5</c:v>
                </c:pt>
                <c:pt idx="192">
                  <c:v>0.5</c:v>
                </c:pt>
                <c:pt idx="193">
                  <c:v>0.5</c:v>
                </c:pt>
                <c:pt idx="194" formatCode="0.0000">
                  <c:v>0.1875</c:v>
                </c:pt>
                <c:pt idx="195">
                  <c:v>0.25</c:v>
                </c:pt>
                <c:pt idx="196" formatCode="0.0000">
                  <c:v>0.375</c:v>
                </c:pt>
                <c:pt idx="197">
                  <c:v>0.25</c:v>
                </c:pt>
                <c:pt idx="198">
                  <c:v>0.5</c:v>
                </c:pt>
                <c:pt idx="199" formatCode="0.0000">
                  <c:v>6.25E-2</c:v>
                </c:pt>
                <c:pt idx="200">
                  <c:v>0.25</c:v>
                </c:pt>
                <c:pt idx="201">
                  <c:v>0.25</c:v>
                </c:pt>
                <c:pt idx="202" formatCode="0.0000">
                  <c:v>6.25E-2</c:v>
                </c:pt>
                <c:pt idx="203">
                  <c:v>0.25</c:v>
                </c:pt>
                <c:pt idx="204">
                  <c:v>0.25</c:v>
                </c:pt>
                <c:pt idx="205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785280"/>
        <c:axId val="1025783320"/>
      </c:barChart>
      <c:catAx>
        <c:axId val="10257852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83320"/>
        <c:crosses val="autoZero"/>
        <c:auto val="0"/>
        <c:lblAlgn val="ctr"/>
        <c:lblOffset val="100"/>
        <c:noMultiLvlLbl val="0"/>
      </c:catAx>
      <c:valAx>
        <c:axId val="1025783320"/>
        <c:scaling>
          <c:orientation val="minMax"/>
          <c:max val="43388"/>
          <c:min val="4319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5785280"/>
        <c:crosses val="autoZero"/>
        <c:crossBetween val="between"/>
        <c:majorUnit val="7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01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0</xdr:rowOff>
    </xdr:from>
    <xdr:to>
      <xdr:col>25</xdr:col>
      <xdr:colOff>95250</xdr:colOff>
      <xdr:row>72</xdr:row>
      <xdr:rowOff>142874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0.37105</cdr:x>
      <cdr:y>0.03689</cdr:y>
    </cdr:from>
    <cdr:to>
      <cdr:x>0.48714</cdr:x>
      <cdr:y>0.05665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8016874" y="444497"/>
          <a:ext cx="2508251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0.38428</cdr:x>
      <cdr:y>0.04875</cdr:y>
    </cdr:from>
    <cdr:to>
      <cdr:x>0.4989</cdr:x>
      <cdr:y>0.12464</cdr:y>
    </cdr:to>
    <cdr:sp macro="" textlink="">
      <cdr:nvSpPr>
        <cdr:cNvPr id="6" name="ZoneTexte 5"/>
        <cdr:cNvSpPr txBox="1"/>
      </cdr:nvSpPr>
      <cdr:spPr>
        <a:xfrm xmlns:a="http://schemas.openxmlformats.org/drawingml/2006/main">
          <a:off x="8302625" y="587373"/>
          <a:ext cx="24765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585165</xdr:colOff>
      <xdr:row>79</xdr:row>
      <xdr:rowOff>138545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158749</xdr:rowOff>
    </xdr:from>
    <xdr:to>
      <xdr:col>21</xdr:col>
      <xdr:colOff>412750</xdr:colOff>
      <xdr:row>80</xdr:row>
      <xdr:rowOff>79375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39459</xdr:rowOff>
    </xdr:from>
    <xdr:to>
      <xdr:col>21</xdr:col>
      <xdr:colOff>81643</xdr:colOff>
      <xdr:row>71</xdr:row>
      <xdr:rowOff>136071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52917</xdr:colOff>
      <xdr:row>0</xdr:row>
      <xdr:rowOff>42333</xdr:rowOff>
    </xdr:from>
    <xdr:to>
      <xdr:col>18</xdr:col>
      <xdr:colOff>95250</xdr:colOff>
      <xdr:row>22</xdr:row>
      <xdr:rowOff>84666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23812</xdr:rowOff>
    </xdr:from>
    <xdr:to>
      <xdr:col>50</xdr:col>
      <xdr:colOff>333375</xdr:colOff>
      <xdr:row>139</xdr:row>
      <xdr:rowOff>93084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33</xdr:col>
      <xdr:colOff>95250</xdr:colOff>
      <xdr:row>74</xdr:row>
      <xdr:rowOff>15874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145</xdr:col>
      <xdr:colOff>476250</xdr:colOff>
      <xdr:row>426</xdr:row>
      <xdr:rowOff>95250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47625</xdr:rowOff>
    </xdr:from>
    <xdr:to>
      <xdr:col>72</xdr:col>
      <xdr:colOff>552451</xdr:colOff>
      <xdr:row>133</xdr:row>
      <xdr:rowOff>107950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42</xdr:row>
      <xdr:rowOff>142875</xdr:rowOff>
    </xdr:from>
    <xdr:to>
      <xdr:col>1</xdr:col>
      <xdr:colOff>1076325</xdr:colOff>
      <xdr:row>43</xdr:row>
      <xdr:rowOff>314325</xdr:rowOff>
    </xdr:to>
    <xdr:sp macro="" textlink="">
      <xdr:nvSpPr>
        <xdr:cNvPr id="16394" name="AutoShape 10"/>
        <xdr:cNvSpPr>
          <a:spLocks noChangeArrowheads="1"/>
        </xdr:cNvSpPr>
      </xdr:nvSpPr>
      <xdr:spPr bwMode="auto">
        <a:xfrm>
          <a:off x="1447800" y="8220075"/>
          <a:ext cx="1076325" cy="0"/>
        </a:xfrm>
        <a:prstGeom prst="wedgeRoundRectCallout">
          <a:avLst>
            <a:gd name="adj1" fmla="val -110176"/>
            <a:gd name="adj2" fmla="val 55769"/>
            <a:gd name="adj3" fmla="val 16667"/>
          </a:avLst>
        </a:prstGeom>
        <a:solidFill>
          <a:srgbClr val="A0E0E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lundi 25 avril férié</a:t>
          </a:r>
        </a:p>
      </xdr:txBody>
    </xdr:sp>
    <xdr:clientData/>
  </xdr:twoCellAnchor>
  <xdr:twoCellAnchor>
    <xdr:from>
      <xdr:col>2</xdr:col>
      <xdr:colOff>333375</xdr:colOff>
      <xdr:row>72</xdr:row>
      <xdr:rowOff>190500</xdr:rowOff>
    </xdr:from>
    <xdr:to>
      <xdr:col>2</xdr:col>
      <xdr:colOff>1704975</xdr:colOff>
      <xdr:row>74</xdr:row>
      <xdr:rowOff>38100</xdr:rowOff>
    </xdr:to>
    <xdr:sp macro="" textlink="">
      <xdr:nvSpPr>
        <xdr:cNvPr id="16395" name="AutoShape 11"/>
        <xdr:cNvSpPr>
          <a:spLocks noChangeArrowheads="1"/>
        </xdr:cNvSpPr>
      </xdr:nvSpPr>
      <xdr:spPr bwMode="auto">
        <a:xfrm>
          <a:off x="3152775" y="8220075"/>
          <a:ext cx="1371600" cy="0"/>
        </a:xfrm>
        <a:prstGeom prst="wedgeRoundRectCallout">
          <a:avLst>
            <a:gd name="adj1" fmla="val -97222"/>
            <a:gd name="adj2" fmla="val 55769"/>
            <a:gd name="adj3" fmla="val 16667"/>
          </a:avLst>
        </a:prstGeom>
        <a:solidFill>
          <a:srgbClr val="A0E0E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Attention jeudi 14 férié</a:t>
          </a:r>
        </a:p>
      </xdr:txBody>
    </xdr:sp>
    <xdr:clientData/>
  </xdr:twoCellAnchor>
  <xdr:twoCellAnchor>
    <xdr:from>
      <xdr:col>0</xdr:col>
      <xdr:colOff>295275</xdr:colOff>
      <xdr:row>16</xdr:row>
      <xdr:rowOff>266700</xdr:rowOff>
    </xdr:from>
    <xdr:to>
      <xdr:col>1</xdr:col>
      <xdr:colOff>1133475</xdr:colOff>
      <xdr:row>19</xdr:row>
      <xdr:rowOff>200025</xdr:rowOff>
    </xdr:to>
    <xdr:sp macro="" textlink="">
      <xdr:nvSpPr>
        <xdr:cNvPr id="16398" name="AutoShape 14"/>
        <xdr:cNvSpPr>
          <a:spLocks noChangeArrowheads="1"/>
        </xdr:cNvSpPr>
      </xdr:nvSpPr>
      <xdr:spPr bwMode="auto">
        <a:xfrm>
          <a:off x="295275" y="4600575"/>
          <a:ext cx="2286000" cy="904875"/>
        </a:xfrm>
        <a:prstGeom prst="wedgeRoundRectCallout">
          <a:avLst>
            <a:gd name="adj1" fmla="val -30130"/>
            <a:gd name="adj2" fmla="val 95162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Date ou période pour la réalisation de la phase des travaux prévus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Format:  mois/année 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ou /et semaine</a:t>
          </a:r>
        </a:p>
      </xdr:txBody>
    </xdr:sp>
    <xdr:clientData/>
  </xdr:twoCellAnchor>
  <xdr:twoCellAnchor>
    <xdr:from>
      <xdr:col>6</xdr:col>
      <xdr:colOff>5438775</xdr:colOff>
      <xdr:row>13</xdr:row>
      <xdr:rowOff>142875</xdr:rowOff>
    </xdr:from>
    <xdr:to>
      <xdr:col>6</xdr:col>
      <xdr:colOff>7200900</xdr:colOff>
      <xdr:row>13</xdr:row>
      <xdr:rowOff>876300</xdr:rowOff>
    </xdr:to>
    <xdr:sp macro="" textlink="">
      <xdr:nvSpPr>
        <xdr:cNvPr id="16399" name="AutoShape 15"/>
        <xdr:cNvSpPr>
          <a:spLocks noChangeArrowheads="1"/>
        </xdr:cNvSpPr>
      </xdr:nvSpPr>
      <xdr:spPr bwMode="auto">
        <a:xfrm>
          <a:off x="14849475" y="2724150"/>
          <a:ext cx="1762125" cy="733425"/>
        </a:xfrm>
        <a:prstGeom prst="wedgeRoundRectCallout">
          <a:avLst>
            <a:gd name="adj1" fmla="val -60269"/>
            <a:gd name="adj2" fmla="val 98051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Année des travaux (si travaux sur plusieurs années)</a:t>
          </a:r>
        </a:p>
      </xdr:txBody>
    </xdr:sp>
    <xdr:clientData/>
  </xdr:twoCellAnchor>
  <xdr:twoCellAnchor>
    <xdr:from>
      <xdr:col>2</xdr:col>
      <xdr:colOff>438150</xdr:colOff>
      <xdr:row>21</xdr:row>
      <xdr:rowOff>190501</xdr:rowOff>
    </xdr:from>
    <xdr:to>
      <xdr:col>2</xdr:col>
      <xdr:colOff>2990850</xdr:colOff>
      <xdr:row>24</xdr:row>
      <xdr:rowOff>313765</xdr:rowOff>
    </xdr:to>
    <xdr:sp macro="" textlink="">
      <xdr:nvSpPr>
        <xdr:cNvPr id="16400" name="AutoShape 16"/>
        <xdr:cNvSpPr>
          <a:spLocks noChangeArrowheads="1"/>
        </xdr:cNvSpPr>
      </xdr:nvSpPr>
      <xdr:spPr bwMode="auto">
        <a:xfrm>
          <a:off x="3250826" y="6118413"/>
          <a:ext cx="2552700" cy="1098176"/>
        </a:xfrm>
        <a:prstGeom prst="wedgeRoundRectCallout">
          <a:avLst>
            <a:gd name="adj1" fmla="val -72412"/>
            <a:gd name="adj2" fmla="val -25296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Jour de la consignation ou d'une étape précise du déroulement des travaux (point de convocation, de contrôle par exemple)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Format jour/date/mois</a:t>
          </a:r>
        </a:p>
      </xdr:txBody>
    </xdr:sp>
    <xdr:clientData/>
  </xdr:twoCellAnchor>
  <xdr:twoCellAnchor>
    <xdr:from>
      <xdr:col>4</xdr:col>
      <xdr:colOff>619125</xdr:colOff>
      <xdr:row>0</xdr:row>
      <xdr:rowOff>171450</xdr:rowOff>
    </xdr:from>
    <xdr:to>
      <xdr:col>5</xdr:col>
      <xdr:colOff>342900</xdr:colOff>
      <xdr:row>1</xdr:row>
      <xdr:rowOff>247650</xdr:rowOff>
    </xdr:to>
    <xdr:sp macro="" textlink="">
      <xdr:nvSpPr>
        <xdr:cNvPr id="16401" name="AutoShape 17"/>
        <xdr:cNvSpPr>
          <a:spLocks noChangeArrowheads="1"/>
        </xdr:cNvSpPr>
      </xdr:nvSpPr>
      <xdr:spPr bwMode="auto">
        <a:xfrm>
          <a:off x="7620000" y="171450"/>
          <a:ext cx="857250" cy="447675"/>
        </a:xfrm>
        <a:prstGeom prst="wedgeRoundRectCallout">
          <a:avLst>
            <a:gd name="adj1" fmla="val -115944"/>
            <a:gd name="adj2" fmla="val 88296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En-tête du PTC</a:t>
          </a:r>
        </a:p>
      </xdr:txBody>
    </xdr:sp>
    <xdr:clientData/>
  </xdr:twoCellAnchor>
  <xdr:twoCellAnchor>
    <xdr:from>
      <xdr:col>0</xdr:col>
      <xdr:colOff>238125</xdr:colOff>
      <xdr:row>0</xdr:row>
      <xdr:rowOff>352425</xdr:rowOff>
    </xdr:from>
    <xdr:to>
      <xdr:col>1</xdr:col>
      <xdr:colOff>76200</xdr:colOff>
      <xdr:row>2</xdr:row>
      <xdr:rowOff>171450</xdr:rowOff>
    </xdr:to>
    <xdr:sp macro="" textlink="">
      <xdr:nvSpPr>
        <xdr:cNvPr id="16402" name="AutoShape 18"/>
        <xdr:cNvSpPr>
          <a:spLocks noChangeArrowheads="1"/>
        </xdr:cNvSpPr>
      </xdr:nvSpPr>
      <xdr:spPr bwMode="auto">
        <a:xfrm>
          <a:off x="238125" y="352425"/>
          <a:ext cx="1285875" cy="447675"/>
        </a:xfrm>
        <a:prstGeom prst="wedgeRoundRectCallout">
          <a:avLst>
            <a:gd name="adj1" fmla="val -10000"/>
            <a:gd name="adj2" fmla="val 105319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Indice du PTC</a:t>
          </a:r>
        </a:p>
      </xdr:txBody>
    </xdr:sp>
    <xdr:clientData/>
  </xdr:twoCellAnchor>
  <xdr:twoCellAnchor>
    <xdr:from>
      <xdr:col>6</xdr:col>
      <xdr:colOff>5056654</xdr:colOff>
      <xdr:row>1</xdr:row>
      <xdr:rowOff>195543</xdr:rowOff>
    </xdr:from>
    <xdr:to>
      <xdr:col>6</xdr:col>
      <xdr:colOff>7352179</xdr:colOff>
      <xdr:row>6</xdr:row>
      <xdr:rowOff>0</xdr:rowOff>
    </xdr:to>
    <xdr:sp macro="" textlink="">
      <xdr:nvSpPr>
        <xdr:cNvPr id="16403" name="AutoShape 19"/>
        <xdr:cNvSpPr>
          <a:spLocks noChangeArrowheads="1"/>
        </xdr:cNvSpPr>
      </xdr:nvSpPr>
      <xdr:spPr bwMode="auto">
        <a:xfrm>
          <a:off x="14458389" y="565337"/>
          <a:ext cx="2295525" cy="880222"/>
        </a:xfrm>
        <a:prstGeom prst="wedgeRoundRectCallout">
          <a:avLst>
            <a:gd name="adj1" fmla="val -91907"/>
            <a:gd name="adj2" fmla="val 58944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Quelles modifications ont été apportées lors de la montée d'indice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Coloriser pour situer rapidement la/les modifications dans le PTC</a:t>
          </a:r>
        </a:p>
      </xdr:txBody>
    </xdr:sp>
    <xdr:clientData/>
  </xdr:twoCellAnchor>
  <xdr:twoCellAnchor>
    <xdr:from>
      <xdr:col>6</xdr:col>
      <xdr:colOff>5600700</xdr:colOff>
      <xdr:row>15</xdr:row>
      <xdr:rowOff>57150</xdr:rowOff>
    </xdr:from>
    <xdr:to>
      <xdr:col>6</xdr:col>
      <xdr:colOff>7362825</xdr:colOff>
      <xdr:row>17</xdr:row>
      <xdr:rowOff>142875</xdr:rowOff>
    </xdr:to>
    <xdr:sp macro="" textlink="">
      <xdr:nvSpPr>
        <xdr:cNvPr id="16404" name="AutoShape 20"/>
        <xdr:cNvSpPr>
          <a:spLocks noChangeArrowheads="1"/>
        </xdr:cNvSpPr>
      </xdr:nvSpPr>
      <xdr:spPr bwMode="auto">
        <a:xfrm>
          <a:off x="15011400" y="4067175"/>
          <a:ext cx="1762125" cy="733425"/>
        </a:xfrm>
        <a:prstGeom prst="wedgeRoundRectCallout">
          <a:avLst>
            <a:gd name="adj1" fmla="val -89458"/>
            <a:gd name="adj2" fmla="val -34417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Phase des travaux prévus</a:t>
          </a:r>
        </a:p>
      </xdr:txBody>
    </xdr:sp>
    <xdr:clientData/>
  </xdr:twoCellAnchor>
  <xdr:twoCellAnchor>
    <xdr:from>
      <xdr:col>1</xdr:col>
      <xdr:colOff>1257300</xdr:colOff>
      <xdr:row>106</xdr:row>
      <xdr:rowOff>304800</xdr:rowOff>
    </xdr:from>
    <xdr:to>
      <xdr:col>2</xdr:col>
      <xdr:colOff>1200150</xdr:colOff>
      <xdr:row>108</xdr:row>
      <xdr:rowOff>295275</xdr:rowOff>
    </xdr:to>
    <xdr:sp macro="" textlink="">
      <xdr:nvSpPr>
        <xdr:cNvPr id="16405" name="AutoShape 21"/>
        <xdr:cNvSpPr>
          <a:spLocks noChangeArrowheads="1"/>
        </xdr:cNvSpPr>
      </xdr:nvSpPr>
      <xdr:spPr bwMode="auto">
        <a:xfrm>
          <a:off x="2705100" y="9172575"/>
          <a:ext cx="1314450" cy="638175"/>
        </a:xfrm>
        <a:prstGeom prst="wedgeRoundRectCallout">
          <a:avLst>
            <a:gd name="adj1" fmla="val 12222"/>
            <a:gd name="adj2" fmla="val -103486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Consignation demandée </a:t>
          </a:r>
        </a:p>
      </xdr:txBody>
    </xdr:sp>
    <xdr:clientData/>
  </xdr:twoCellAnchor>
  <xdr:twoCellAnchor>
    <xdr:from>
      <xdr:col>2</xdr:col>
      <xdr:colOff>1924050</xdr:colOff>
      <xdr:row>106</xdr:row>
      <xdr:rowOff>304800</xdr:rowOff>
    </xdr:from>
    <xdr:to>
      <xdr:col>3</xdr:col>
      <xdr:colOff>142875</xdr:colOff>
      <xdr:row>108</xdr:row>
      <xdr:rowOff>295275</xdr:rowOff>
    </xdr:to>
    <xdr:sp macro="" textlink="">
      <xdr:nvSpPr>
        <xdr:cNvPr id="16406" name="AutoShape 22"/>
        <xdr:cNvSpPr>
          <a:spLocks noChangeArrowheads="1"/>
        </xdr:cNvSpPr>
      </xdr:nvSpPr>
      <xdr:spPr bwMode="auto">
        <a:xfrm>
          <a:off x="4743450" y="9172575"/>
          <a:ext cx="1276350" cy="638175"/>
        </a:xfrm>
        <a:prstGeom prst="wedgeRoundRectCallout">
          <a:avLst>
            <a:gd name="adj1" fmla="val 62500"/>
            <a:gd name="adj2" fmla="val -101162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Durée de cette consignation</a:t>
          </a:r>
        </a:p>
      </xdr:txBody>
    </xdr:sp>
    <xdr:clientData/>
  </xdr:twoCellAnchor>
  <xdr:twoCellAnchor>
    <xdr:from>
      <xdr:col>3</xdr:col>
      <xdr:colOff>781050</xdr:colOff>
      <xdr:row>106</xdr:row>
      <xdr:rowOff>295275</xdr:rowOff>
    </xdr:from>
    <xdr:to>
      <xdr:col>4</xdr:col>
      <xdr:colOff>962025</xdr:colOff>
      <xdr:row>108</xdr:row>
      <xdr:rowOff>285750</xdr:rowOff>
    </xdr:to>
    <xdr:sp macro="" textlink="">
      <xdr:nvSpPr>
        <xdr:cNvPr id="16407" name="AutoShape 23"/>
        <xdr:cNvSpPr>
          <a:spLocks noChangeArrowheads="1"/>
        </xdr:cNvSpPr>
      </xdr:nvSpPr>
      <xdr:spPr bwMode="auto">
        <a:xfrm>
          <a:off x="6657975" y="9163050"/>
          <a:ext cx="1304925" cy="638175"/>
        </a:xfrm>
        <a:prstGeom prst="wedgeRoundRectCallout">
          <a:avLst>
            <a:gd name="adj1" fmla="val 16667"/>
            <a:gd name="adj2" fmla="val -93181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DR de cette consignation</a:t>
          </a:r>
        </a:p>
      </xdr:txBody>
    </xdr:sp>
    <xdr:clientData/>
  </xdr:twoCellAnchor>
  <xdr:twoCellAnchor>
    <xdr:from>
      <xdr:col>4</xdr:col>
      <xdr:colOff>85725</xdr:colOff>
      <xdr:row>21</xdr:row>
      <xdr:rowOff>76200</xdr:rowOff>
    </xdr:from>
    <xdr:to>
      <xdr:col>5</xdr:col>
      <xdr:colOff>219075</xdr:colOff>
      <xdr:row>23</xdr:row>
      <xdr:rowOff>85725</xdr:rowOff>
    </xdr:to>
    <xdr:sp macro="" textlink="">
      <xdr:nvSpPr>
        <xdr:cNvPr id="16408" name="AutoShape 24"/>
        <xdr:cNvSpPr>
          <a:spLocks noChangeArrowheads="1"/>
        </xdr:cNvSpPr>
      </xdr:nvSpPr>
      <xdr:spPr bwMode="auto">
        <a:xfrm>
          <a:off x="7086600" y="6029325"/>
          <a:ext cx="1266825" cy="657225"/>
        </a:xfrm>
        <a:prstGeom prst="wedgeRoundRectCallout">
          <a:avLst>
            <a:gd name="adj1" fmla="val 102324"/>
            <a:gd name="adj2" fmla="val -10000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Phasage des opérations </a:t>
          </a:r>
        </a:p>
      </xdr:txBody>
    </xdr:sp>
    <xdr:clientData/>
  </xdr:twoCellAnchor>
  <xdr:twoCellAnchor>
    <xdr:from>
      <xdr:col>5</xdr:col>
      <xdr:colOff>971550</xdr:colOff>
      <xdr:row>16</xdr:row>
      <xdr:rowOff>133350</xdr:rowOff>
    </xdr:from>
    <xdr:to>
      <xdr:col>5</xdr:col>
      <xdr:colOff>1190625</xdr:colOff>
      <xdr:row>27</xdr:row>
      <xdr:rowOff>200025</xdr:rowOff>
    </xdr:to>
    <xdr:sp macro="" textlink="">
      <xdr:nvSpPr>
        <xdr:cNvPr id="16439" name="AutoShape 25"/>
        <xdr:cNvSpPr>
          <a:spLocks/>
        </xdr:cNvSpPr>
      </xdr:nvSpPr>
      <xdr:spPr bwMode="auto">
        <a:xfrm>
          <a:off x="9105900" y="4467225"/>
          <a:ext cx="219075" cy="3629025"/>
        </a:xfrm>
        <a:prstGeom prst="leftBrace">
          <a:avLst>
            <a:gd name="adj1" fmla="val 1380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2009775</xdr:colOff>
      <xdr:row>21</xdr:row>
      <xdr:rowOff>238125</xdr:rowOff>
    </xdr:from>
    <xdr:to>
      <xdr:col>8</xdr:col>
      <xdr:colOff>1962150</xdr:colOff>
      <xdr:row>24</xdr:row>
      <xdr:rowOff>180975</xdr:rowOff>
    </xdr:to>
    <xdr:sp macro="" textlink="">
      <xdr:nvSpPr>
        <xdr:cNvPr id="16410" name="AutoShape 26"/>
        <xdr:cNvSpPr>
          <a:spLocks noChangeArrowheads="1"/>
        </xdr:cNvSpPr>
      </xdr:nvSpPr>
      <xdr:spPr bwMode="auto">
        <a:xfrm>
          <a:off x="20088225" y="6191250"/>
          <a:ext cx="2028825" cy="914400"/>
        </a:xfrm>
        <a:prstGeom prst="wedgeRoundRectCallout">
          <a:avLst>
            <a:gd name="adj1" fmla="val -108685"/>
            <a:gd name="adj2" fmla="val -25000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Equipes participants à cette phase de travail. Une couleur pour chaque équipe</a:t>
          </a:r>
        </a:p>
      </xdr:txBody>
    </xdr:sp>
    <xdr:clientData/>
  </xdr:twoCellAnchor>
  <xdr:twoCellAnchor>
    <xdr:from>
      <xdr:col>5</xdr:col>
      <xdr:colOff>76200</xdr:colOff>
      <xdr:row>106</xdr:row>
      <xdr:rowOff>304800</xdr:rowOff>
    </xdr:from>
    <xdr:to>
      <xdr:col>6</xdr:col>
      <xdr:colOff>1114425</xdr:colOff>
      <xdr:row>108</xdr:row>
      <xdr:rowOff>295275</xdr:rowOff>
    </xdr:to>
    <xdr:sp macro="" textlink="">
      <xdr:nvSpPr>
        <xdr:cNvPr id="16411" name="AutoShape 27"/>
        <xdr:cNvSpPr>
          <a:spLocks noChangeArrowheads="1"/>
        </xdr:cNvSpPr>
      </xdr:nvSpPr>
      <xdr:spPr bwMode="auto">
        <a:xfrm>
          <a:off x="8210550" y="9172575"/>
          <a:ext cx="2314575" cy="638175"/>
        </a:xfrm>
        <a:prstGeom prst="wedgeRoundRectCallout">
          <a:avLst>
            <a:gd name="adj1" fmla="val -24051"/>
            <a:gd name="adj2" fmla="val -96514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mois de confirmation de la consignation (calcul automatique)</a:t>
          </a:r>
        </a:p>
      </xdr:txBody>
    </xdr:sp>
    <xdr:clientData/>
  </xdr:twoCellAnchor>
  <xdr:twoCellAnchor>
    <xdr:from>
      <xdr:col>6</xdr:col>
      <xdr:colOff>4275605</xdr:colOff>
      <xdr:row>22</xdr:row>
      <xdr:rowOff>164728</xdr:rowOff>
    </xdr:from>
    <xdr:to>
      <xdr:col>6</xdr:col>
      <xdr:colOff>6056780</xdr:colOff>
      <xdr:row>24</xdr:row>
      <xdr:rowOff>201706</xdr:rowOff>
    </xdr:to>
    <xdr:sp macro="" textlink="">
      <xdr:nvSpPr>
        <xdr:cNvPr id="16412" name="AutoShape 28"/>
        <xdr:cNvSpPr>
          <a:spLocks noChangeArrowheads="1"/>
        </xdr:cNvSpPr>
      </xdr:nvSpPr>
      <xdr:spPr bwMode="auto">
        <a:xfrm>
          <a:off x="13677340" y="6417610"/>
          <a:ext cx="1781175" cy="686920"/>
        </a:xfrm>
        <a:prstGeom prst="wedgeRoundRectCallout">
          <a:avLst>
            <a:gd name="adj1" fmla="val 59093"/>
            <a:gd name="adj2" fmla="val -144185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Suivi du PTC, Couleur de fond pour valider les travaux terminés</a:t>
          </a:r>
        </a:p>
      </xdr:txBody>
    </xdr:sp>
    <xdr:clientData/>
  </xdr:twoCellAnchor>
  <xdr:twoCellAnchor>
    <xdr:from>
      <xdr:col>8</xdr:col>
      <xdr:colOff>2562225</xdr:colOff>
      <xdr:row>113</xdr:row>
      <xdr:rowOff>266700</xdr:rowOff>
    </xdr:from>
    <xdr:to>
      <xdr:col>8</xdr:col>
      <xdr:colOff>4591050</xdr:colOff>
      <xdr:row>116</xdr:row>
      <xdr:rowOff>209550</xdr:rowOff>
    </xdr:to>
    <xdr:sp macro="" textlink="">
      <xdr:nvSpPr>
        <xdr:cNvPr id="16413" name="AutoShape 29"/>
        <xdr:cNvSpPr>
          <a:spLocks noChangeArrowheads="1"/>
        </xdr:cNvSpPr>
      </xdr:nvSpPr>
      <xdr:spPr bwMode="auto">
        <a:xfrm>
          <a:off x="22717125" y="11401425"/>
          <a:ext cx="2028825" cy="914400"/>
        </a:xfrm>
        <a:prstGeom prst="wedgeRoundRectCallout">
          <a:avLst>
            <a:gd name="adj1" fmla="val -108685"/>
            <a:gd name="adj2" fmla="val -25000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Remarques et observations. Indiquer également les livrables attendus pour les MES (PC330, doc H ,,,,)</a:t>
          </a:r>
        </a:p>
      </xdr:txBody>
    </xdr:sp>
    <xdr:clientData/>
  </xdr:twoCellAnchor>
  <xdr:twoCellAnchor>
    <xdr:from>
      <xdr:col>6</xdr:col>
      <xdr:colOff>6076950</xdr:colOff>
      <xdr:row>115</xdr:row>
      <xdr:rowOff>266700</xdr:rowOff>
    </xdr:from>
    <xdr:to>
      <xdr:col>6</xdr:col>
      <xdr:colOff>7915275</xdr:colOff>
      <xdr:row>117</xdr:row>
      <xdr:rowOff>209550</xdr:rowOff>
    </xdr:to>
    <xdr:sp macro="" textlink="">
      <xdr:nvSpPr>
        <xdr:cNvPr id="16414" name="AutoShape 30"/>
        <xdr:cNvSpPr>
          <a:spLocks noChangeArrowheads="1"/>
        </xdr:cNvSpPr>
      </xdr:nvSpPr>
      <xdr:spPr bwMode="auto">
        <a:xfrm>
          <a:off x="15487650" y="12049125"/>
          <a:ext cx="1838325" cy="590550"/>
        </a:xfrm>
        <a:prstGeom prst="wedgeRoundRectCallout">
          <a:avLst>
            <a:gd name="adj1" fmla="val -94042"/>
            <a:gd name="adj2" fmla="val -117741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Couleur rouge pour les MES ou mise hors tension</a:t>
          </a:r>
        </a:p>
      </xdr:txBody>
    </xdr:sp>
    <xdr:clientData/>
  </xdr:twoCellAnchor>
  <xdr:twoCellAnchor>
    <xdr:from>
      <xdr:col>7</xdr:col>
      <xdr:colOff>1725490</xdr:colOff>
      <xdr:row>14</xdr:row>
      <xdr:rowOff>370742</xdr:rowOff>
    </xdr:from>
    <xdr:to>
      <xdr:col>8</xdr:col>
      <xdr:colOff>1406769</xdr:colOff>
      <xdr:row>16</xdr:row>
      <xdr:rowOff>163391</xdr:rowOff>
    </xdr:to>
    <xdr:sp macro="" textlink="">
      <xdr:nvSpPr>
        <xdr:cNvPr id="16415" name="AutoShape 31"/>
        <xdr:cNvSpPr>
          <a:spLocks noChangeArrowheads="1"/>
        </xdr:cNvSpPr>
      </xdr:nvSpPr>
      <xdr:spPr bwMode="auto">
        <a:xfrm>
          <a:off x="19822990" y="3931627"/>
          <a:ext cx="1762125" cy="569302"/>
        </a:xfrm>
        <a:prstGeom prst="wedgeRoundRectCallout">
          <a:avLst>
            <a:gd name="adj1" fmla="val -42391"/>
            <a:gd name="adj2" fmla="val 157954"/>
            <a:gd name="adj3" fmla="val 16667"/>
          </a:avLst>
        </a:prstGeom>
        <a:solidFill>
          <a:srgbClr val="DDCAF4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MS Sans Serif"/>
            </a:rPr>
            <a:t>Coloriser ce qui est réalisé</a:t>
          </a:r>
        </a:p>
      </xdr:txBody>
    </xdr:sp>
    <xdr:clientData/>
  </xdr:twoCellAnchor>
  <xdr:twoCellAnchor>
    <xdr:from>
      <xdr:col>7</xdr:col>
      <xdr:colOff>76200</xdr:colOff>
      <xdr:row>4</xdr:row>
      <xdr:rowOff>85725</xdr:rowOff>
    </xdr:from>
    <xdr:to>
      <xdr:col>8</xdr:col>
      <xdr:colOff>294818</xdr:colOff>
      <xdr:row>12</xdr:row>
      <xdr:rowOff>57150</xdr:rowOff>
    </xdr:to>
    <xdr:sp macro="" textlink="">
      <xdr:nvSpPr>
        <xdr:cNvPr id="16397" name="AutoShape 13"/>
        <xdr:cNvSpPr>
          <a:spLocks noChangeArrowheads="1"/>
        </xdr:cNvSpPr>
      </xdr:nvSpPr>
      <xdr:spPr bwMode="auto">
        <a:xfrm>
          <a:off x="18173700" y="1176770"/>
          <a:ext cx="2296800" cy="1270289"/>
        </a:xfrm>
        <a:prstGeom prst="irregularSeal2">
          <a:avLst/>
        </a:prstGeom>
        <a:solidFill>
          <a:schemeClr val="accent1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Travaux réalisés</a:t>
          </a:r>
        </a:p>
      </xdr:txBody>
    </xdr:sp>
    <xdr:clientData/>
  </xdr:twoCellAnchor>
  <xdr:twoCellAnchor>
    <xdr:from>
      <xdr:col>8</xdr:col>
      <xdr:colOff>335973</xdr:colOff>
      <xdr:row>4</xdr:row>
      <xdr:rowOff>85725</xdr:rowOff>
    </xdr:from>
    <xdr:to>
      <xdr:col>8</xdr:col>
      <xdr:colOff>2632363</xdr:colOff>
      <xdr:row>12</xdr:row>
      <xdr:rowOff>57150</xdr:rowOff>
    </xdr:to>
    <xdr:sp macro="" textlink="">
      <xdr:nvSpPr>
        <xdr:cNvPr id="32" name="AutoShape 13"/>
        <xdr:cNvSpPr>
          <a:spLocks noChangeArrowheads="1"/>
        </xdr:cNvSpPr>
      </xdr:nvSpPr>
      <xdr:spPr bwMode="auto">
        <a:xfrm>
          <a:off x="20511655" y="1176770"/>
          <a:ext cx="2296390" cy="1270289"/>
        </a:xfrm>
        <a:prstGeom prst="irregularSeal2">
          <a:avLst/>
        </a:prstGeom>
        <a:solidFill>
          <a:schemeClr val="accent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Modification montée d'indice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280307</xdr:colOff>
      <xdr:row>4</xdr:row>
      <xdr:rowOff>58511</xdr:rowOff>
    </xdr:from>
    <xdr:to>
      <xdr:col>10</xdr:col>
      <xdr:colOff>498925</xdr:colOff>
      <xdr:row>12</xdr:row>
      <xdr:rowOff>29936</xdr:rowOff>
    </xdr:to>
    <xdr:sp macro="" textlink="">
      <xdr:nvSpPr>
        <xdr:cNvPr id="22" name="AutoShape 13"/>
        <xdr:cNvSpPr>
          <a:spLocks noChangeArrowheads="1"/>
        </xdr:cNvSpPr>
      </xdr:nvSpPr>
      <xdr:spPr bwMode="auto">
        <a:xfrm>
          <a:off x="17779093" y="1038225"/>
          <a:ext cx="2300511" cy="1930854"/>
        </a:xfrm>
        <a:prstGeom prst="irregularSeal2">
          <a:avLst/>
        </a:prstGeom>
        <a:solidFill>
          <a:schemeClr val="accent1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Travaux réalisés</a:t>
          </a:r>
        </a:p>
      </xdr:txBody>
    </xdr:sp>
    <xdr:clientData/>
  </xdr:twoCellAnchor>
  <xdr:twoCellAnchor>
    <xdr:from>
      <xdr:col>10</xdr:col>
      <xdr:colOff>335973</xdr:colOff>
      <xdr:row>4</xdr:row>
      <xdr:rowOff>85725</xdr:rowOff>
    </xdr:from>
    <xdr:to>
      <xdr:col>10</xdr:col>
      <xdr:colOff>2632363</xdr:colOff>
      <xdr:row>12</xdr:row>
      <xdr:rowOff>57150</xdr:rowOff>
    </xdr:to>
    <xdr:sp macro="" textlink="">
      <xdr:nvSpPr>
        <xdr:cNvPr id="23" name="AutoShape 13"/>
        <xdr:cNvSpPr>
          <a:spLocks noChangeArrowheads="1"/>
        </xdr:cNvSpPr>
      </xdr:nvSpPr>
      <xdr:spPr bwMode="auto">
        <a:xfrm>
          <a:off x="20490873" y="1171575"/>
          <a:ext cx="2296390" cy="1304925"/>
        </a:xfrm>
        <a:prstGeom prst="irregularSeal2">
          <a:avLst/>
        </a:prstGeom>
        <a:solidFill>
          <a:schemeClr val="accent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Modification montée d'indice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4</xdr:row>
      <xdr:rowOff>85725</xdr:rowOff>
    </xdr:from>
    <xdr:to>
      <xdr:col>8</xdr:col>
      <xdr:colOff>294818</xdr:colOff>
      <xdr:row>12</xdr:row>
      <xdr:rowOff>57150</xdr:rowOff>
    </xdr:to>
    <xdr:sp macro="" textlink="">
      <xdr:nvSpPr>
        <xdr:cNvPr id="2" name="AutoShape 13"/>
        <xdr:cNvSpPr>
          <a:spLocks noChangeArrowheads="1"/>
        </xdr:cNvSpPr>
      </xdr:nvSpPr>
      <xdr:spPr bwMode="auto">
        <a:xfrm>
          <a:off x="21288375" y="1171575"/>
          <a:ext cx="3609518" cy="1304925"/>
        </a:xfrm>
        <a:prstGeom prst="irregularSeal2">
          <a:avLst/>
        </a:prstGeom>
        <a:solidFill>
          <a:schemeClr val="accent1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Travaux réalisés</a:t>
          </a:r>
        </a:p>
      </xdr:txBody>
    </xdr:sp>
    <xdr:clientData/>
  </xdr:twoCellAnchor>
  <xdr:twoCellAnchor>
    <xdr:from>
      <xdr:col>8</xdr:col>
      <xdr:colOff>335973</xdr:colOff>
      <xdr:row>4</xdr:row>
      <xdr:rowOff>85725</xdr:rowOff>
    </xdr:from>
    <xdr:to>
      <xdr:col>8</xdr:col>
      <xdr:colOff>2632363</xdr:colOff>
      <xdr:row>12</xdr:row>
      <xdr:rowOff>57150</xdr:rowOff>
    </xdr:to>
    <xdr:sp macro="" textlink="">
      <xdr:nvSpPr>
        <xdr:cNvPr id="3" name="AutoShape 13"/>
        <xdr:cNvSpPr>
          <a:spLocks noChangeArrowheads="1"/>
        </xdr:cNvSpPr>
      </xdr:nvSpPr>
      <xdr:spPr bwMode="auto">
        <a:xfrm>
          <a:off x="24939048" y="1171575"/>
          <a:ext cx="2296390" cy="1304925"/>
        </a:xfrm>
        <a:prstGeom prst="irregularSeal2">
          <a:avLst/>
        </a:prstGeom>
        <a:solidFill>
          <a:schemeClr val="accent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MS Sans Serif"/>
            </a:rPr>
            <a:t>Modification montée d'indice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5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76"/>
  <sheetViews>
    <sheetView showGridLines="0" tabSelected="1" zoomScale="55" zoomScaleNormal="55" zoomScaleSheetLayoutView="50" workbookViewId="0">
      <selection activeCell="B14" sqref="B14"/>
    </sheetView>
  </sheetViews>
  <sheetFormatPr baseColWidth="10" defaultRowHeight="18" x14ac:dyDescent="0.25"/>
  <cols>
    <col min="1" max="1" width="53.140625" style="540" customWidth="1"/>
    <col min="2" max="2" width="65.5703125" style="444" customWidth="1"/>
    <col min="3" max="3" width="68" style="444" customWidth="1"/>
    <col min="4" max="4" width="23" style="447" customWidth="1"/>
    <col min="5" max="5" width="17.140625" style="541" bestFit="1" customWidth="1"/>
    <col min="6" max="6" width="22.28515625" style="541" customWidth="1"/>
    <col min="7" max="7" width="16.7109375" style="542" customWidth="1"/>
    <col min="8" max="8" width="42.7109375" style="544" customWidth="1"/>
    <col min="9" max="9" width="25" style="543" customWidth="1"/>
    <col min="10" max="10" width="24.7109375" style="543" customWidth="1"/>
    <col min="11" max="11" width="24.28515625" style="543" customWidth="1"/>
    <col min="12" max="12" width="60.5703125" style="543" customWidth="1"/>
    <col min="13" max="13" width="14.140625" style="444" customWidth="1"/>
    <col min="14" max="14" width="43.28515625" style="444" customWidth="1"/>
    <col min="15" max="15" width="123.28515625" style="444" customWidth="1"/>
    <col min="16" max="16" width="15.140625" style="444" customWidth="1"/>
    <col min="17" max="17" width="12.5703125" style="444" customWidth="1"/>
    <col min="18" max="18" width="22.42578125" style="444" customWidth="1"/>
    <col min="19" max="19" width="18.7109375" style="444" customWidth="1"/>
    <col min="20" max="20" width="23.7109375" style="444" customWidth="1"/>
    <col min="21" max="22" width="11.42578125" style="444" customWidth="1"/>
    <col min="23" max="23" width="20.140625" style="444" customWidth="1"/>
    <col min="24" max="24" width="17.85546875" style="444" customWidth="1"/>
    <col min="25" max="25" width="23" style="444" customWidth="1"/>
    <col min="26" max="26" width="14.28515625" style="444" customWidth="1"/>
    <col min="27" max="27" width="13" style="444" customWidth="1"/>
    <col min="28" max="16384" width="11.42578125" style="444"/>
  </cols>
  <sheetData>
    <row r="1" spans="1:27" s="445" customFormat="1" ht="44.25" customHeight="1" thickBot="1" x14ac:dyDescent="0.3">
      <c r="A1" s="545" t="s">
        <v>700</v>
      </c>
      <c r="B1" s="546"/>
      <c r="C1" s="545" t="s">
        <v>597</v>
      </c>
      <c r="D1" s="547" t="s">
        <v>684</v>
      </c>
      <c r="E1" s="548" t="s">
        <v>598</v>
      </c>
      <c r="F1" s="548" t="s">
        <v>599</v>
      </c>
      <c r="G1" s="549" t="s">
        <v>600</v>
      </c>
      <c r="H1" s="550" t="s">
        <v>604</v>
      </c>
      <c r="I1" s="545" t="s">
        <v>606</v>
      </c>
      <c r="J1" s="545" t="s">
        <v>607</v>
      </c>
      <c r="K1" s="850" t="s">
        <v>721</v>
      </c>
      <c r="L1" s="850" t="s">
        <v>722</v>
      </c>
      <c r="N1" s="551" t="s">
        <v>675</v>
      </c>
      <c r="O1" s="552">
        <v>43193</v>
      </c>
      <c r="R1" s="553"/>
      <c r="S1" s="553"/>
      <c r="T1" s="553"/>
      <c r="U1" s="553"/>
      <c r="V1" s="553"/>
      <c r="W1" s="553"/>
      <c r="X1" s="553"/>
      <c r="Y1" s="554"/>
      <c r="Z1" s="554"/>
    </row>
    <row r="2" spans="1:27" ht="21.75" customHeight="1" thickBot="1" x14ac:dyDescent="0.3">
      <c r="A2" s="555"/>
      <c r="B2" s="556"/>
      <c r="C2" s="456"/>
      <c r="D2" s="557"/>
      <c r="E2" s="558"/>
      <c r="F2" s="558"/>
      <c r="G2" s="559"/>
      <c r="H2" s="561"/>
      <c r="I2" s="560"/>
      <c r="J2" s="456"/>
      <c r="K2" s="456"/>
      <c r="L2" s="458"/>
      <c r="N2" s="854" t="str">
        <f t="array" ref="N2">IF(ROW()-1&gt;COUNTIF(W:W,"1"),"",INDEX(H:H,SMALL(IF(W:W=1,ROW(B:B),""),ROW()-1)))</f>
        <v>EETD</v>
      </c>
      <c r="O2" s="851" t="str">
        <f t="array" ref="O2">IF(ROW()-1&gt;COUNTIF(W:W,"1"),"",INDEX(B:B,SMALL(IF(W:W=1,ROW(B:B),""),ROW()-1)))</f>
        <v>Ouverture de chantier</v>
      </c>
      <c r="R2" s="562"/>
      <c r="S2" s="562"/>
      <c r="T2" s="562"/>
      <c r="U2" s="562"/>
      <c r="V2" s="562"/>
      <c r="W2" s="562"/>
      <c r="X2" s="562"/>
      <c r="Y2" s="563"/>
      <c r="Z2" s="563"/>
    </row>
    <row r="3" spans="1:27" ht="18.75" thickBot="1" x14ac:dyDescent="0.3">
      <c r="A3" s="564" t="s">
        <v>687</v>
      </c>
      <c r="B3" s="565" t="s">
        <v>381</v>
      </c>
      <c r="C3" s="460" t="str">
        <f>CONCATENATE(B3," ",H3)</f>
        <v>Ouverture de chantier EETD</v>
      </c>
      <c r="D3" s="461">
        <f t="shared" ref="D3:D63" si="0">WEEKNUM(E3)</f>
        <v>14</v>
      </c>
      <c r="E3" s="566">
        <v>43193</v>
      </c>
      <c r="F3" s="567">
        <f>WORKDAY(E3,G3,JOURS_FERIES)</f>
        <v>43194</v>
      </c>
      <c r="G3" s="568">
        <v>1</v>
      </c>
      <c r="H3" s="569" t="s">
        <v>399</v>
      </c>
      <c r="I3" s="570"/>
      <c r="J3" s="570"/>
      <c r="K3" s="570"/>
      <c r="L3" s="571"/>
      <c r="M3" s="562"/>
      <c r="N3" s="853" t="str">
        <f t="array" ref="N3">IF(ROW()-1&gt;COUNTIF(W:W,"1"),"",INDEX(H:H,SMALL(IF(W:W=1,ROW(B:B),""),ROW()-1)))</f>
        <v>EETD</v>
      </c>
      <c r="O3" s="852" t="str">
        <f t="array" ref="O3">IF(ROW()-1&gt;COUNTIF(W:W,"1"),"",INDEX(B:B,SMALL(IF(W:W=1,ROW(B:B),""),ROW()-1)))</f>
        <v>Installation de la base de vie et pose de balisage</v>
      </c>
      <c r="Q3" s="574"/>
      <c r="R3" s="574"/>
      <c r="S3" s="574"/>
      <c r="T3" s="575"/>
      <c r="U3" s="575"/>
      <c r="V3" s="575"/>
      <c r="W3" s="576">
        <f t="shared" ref="W3:W12" si="1">SUMPRODUCT((E3&lt;=$O$1)*(F3&gt;=$O$1))</f>
        <v>1</v>
      </c>
      <c r="Z3" s="451"/>
      <c r="AA3" s="563"/>
    </row>
    <row r="4" spans="1:27" x14ac:dyDescent="0.25">
      <c r="A4" s="577" t="s">
        <v>382</v>
      </c>
      <c r="B4" s="578" t="s">
        <v>601</v>
      </c>
      <c r="C4" s="462" t="str">
        <f>CONCATENATE(B4," ",H4)</f>
        <v>Installation de la base de vie et pose de balisage EETD</v>
      </c>
      <c r="D4" s="446">
        <f t="shared" si="0"/>
        <v>14</v>
      </c>
      <c r="E4" s="579">
        <v>43193</v>
      </c>
      <c r="F4" s="580">
        <f>WORKDAY(E4,G4,JOURS_FERIES)</f>
        <v>43194</v>
      </c>
      <c r="G4" s="581">
        <v>1</v>
      </c>
      <c r="H4" s="582" t="s">
        <v>399</v>
      </c>
      <c r="I4" s="583"/>
      <c r="J4" s="583"/>
      <c r="K4" s="583"/>
      <c r="L4" s="584"/>
      <c r="N4" s="853" t="str">
        <f t="array" ref="N4">IF(ROW()-1&gt;COUNTIF(W:W,"1"),"",INDEX(H:H,SMALL(IF(W:W=1,ROW(B:B),""),ROW()-1)))</f>
        <v/>
      </c>
      <c r="O4" s="852" t="str">
        <f t="array" ref="O4">IF(ROW()-1&gt;COUNTIF(W:W,"1"),"",INDEX(B:B,SMALL(IF(W:W=1,ROW(B:B),""),ROW()-1)))</f>
        <v/>
      </c>
      <c r="P4" s="574"/>
      <c r="Q4" s="585"/>
      <c r="R4" s="585"/>
      <c r="S4" s="585"/>
      <c r="T4" s="585"/>
      <c r="U4" s="585"/>
      <c r="V4" s="585"/>
      <c r="W4" s="576">
        <f t="shared" si="1"/>
        <v>1</v>
      </c>
      <c r="AA4" s="451"/>
    </row>
    <row r="5" spans="1:27" x14ac:dyDescent="0.25">
      <c r="A5" s="586" t="s">
        <v>382</v>
      </c>
      <c r="B5" s="578" t="s">
        <v>602</v>
      </c>
      <c r="C5" s="462" t="str">
        <f>CONCATENATE(B5," ",H5)</f>
        <v>Prise de cote des tendues HT pour vérification coupe Lignes et BO EETD</v>
      </c>
      <c r="D5" s="446">
        <f t="shared" si="0"/>
        <v>14</v>
      </c>
      <c r="E5" s="579">
        <v>43194</v>
      </c>
      <c r="F5" s="580">
        <f>WORKDAY(E5,G5,JOURS_FERIES)</f>
        <v>43195</v>
      </c>
      <c r="G5" s="581">
        <v>1</v>
      </c>
      <c r="H5" s="582" t="s">
        <v>399</v>
      </c>
      <c r="I5" s="583"/>
      <c r="J5" s="583"/>
      <c r="K5" s="583"/>
      <c r="L5" s="584"/>
      <c r="N5" s="853" t="str">
        <f t="array" ref="N5">IF(ROW()-1&gt;COUNTIF(W:W,"1"),"",INDEX(H:H,SMALL(IF(W:W=1,ROW(B:B),""),ROW()-1)))</f>
        <v/>
      </c>
      <c r="O5" s="852" t="str">
        <f t="array" ref="O5">IF(ROW()-1&gt;COUNTIF(W:W,"1"),"",INDEX(B:B,SMALL(IF(W:W=1,ROW(B:B),""),ROW()-1)))</f>
        <v/>
      </c>
      <c r="P5" s="585"/>
      <c r="Q5" s="585"/>
      <c r="R5" s="585"/>
      <c r="S5" s="585"/>
      <c r="T5" s="585"/>
      <c r="U5" s="585"/>
      <c r="V5" s="585"/>
      <c r="W5" s="576">
        <f t="shared" si="1"/>
        <v>0</v>
      </c>
    </row>
    <row r="6" spans="1:27" ht="18.75" thickBot="1" x14ac:dyDescent="0.3">
      <c r="A6" s="587" t="s">
        <v>382</v>
      </c>
      <c r="B6" s="578" t="s">
        <v>476</v>
      </c>
      <c r="C6" s="462" t="str">
        <f>CONCATENATE(B6," ",H6)</f>
        <v>Repérage des cheminements et installations EETD</v>
      </c>
      <c r="D6" s="446">
        <f t="shared" si="0"/>
        <v>14</v>
      </c>
      <c r="E6" s="579">
        <v>43195</v>
      </c>
      <c r="F6" s="580">
        <f>WORKDAY(E6,G6,JOURS_FERIES)</f>
        <v>43196</v>
      </c>
      <c r="G6" s="581">
        <v>1</v>
      </c>
      <c r="H6" s="582" t="s">
        <v>399</v>
      </c>
      <c r="I6" s="583"/>
      <c r="J6" s="583"/>
      <c r="K6" s="583"/>
      <c r="L6" s="584"/>
      <c r="N6" s="853" t="str">
        <f t="array" ref="N6">IF(ROW()-1&gt;COUNTIF(W:W,"1"),"",INDEX(H:H,SMALL(IF(W:W=1,ROW(B:B),""),ROW()-1)))</f>
        <v/>
      </c>
      <c r="O6" s="852" t="str">
        <f t="array" ref="O6">IF(ROW()-1&gt;COUNTIF(W:W,"1"),"",INDEX(B:B,SMALL(IF(W:W=1,ROW(B:B),""),ROW()-1)))</f>
        <v/>
      </c>
      <c r="P6" s="585"/>
      <c r="Q6" s="585"/>
      <c r="R6" s="585"/>
      <c r="S6" s="585"/>
      <c r="T6" s="585"/>
      <c r="U6" s="585"/>
      <c r="V6" s="585"/>
      <c r="W6" s="576">
        <f t="shared" si="1"/>
        <v>0</v>
      </c>
    </row>
    <row r="7" spans="1:27" ht="34.5" customHeight="1" thickBot="1" x14ac:dyDescent="0.3">
      <c r="A7" s="588" t="s">
        <v>455</v>
      </c>
      <c r="B7" s="589" t="s">
        <v>449</v>
      </c>
      <c r="C7" s="463" t="str">
        <f>CONCATENATE(B7," ",H7)</f>
        <v>Réalisation de piste, caniveau type A, traversée de piste pour accès au container EETD</v>
      </c>
      <c r="D7" s="464">
        <f t="shared" si="0"/>
        <v>14</v>
      </c>
      <c r="E7" s="590">
        <v>43196</v>
      </c>
      <c r="F7" s="591">
        <f>WORKDAY(E7,G7,JOURS_FERIES)</f>
        <v>43227</v>
      </c>
      <c r="G7" s="592">
        <v>20</v>
      </c>
      <c r="H7" s="593" t="s">
        <v>399</v>
      </c>
      <c r="I7" s="594"/>
      <c r="J7" s="594"/>
      <c r="K7" s="594"/>
      <c r="L7" s="595"/>
      <c r="N7" s="853" t="str">
        <f t="array" ref="N7">IF(ROW()-1&gt;COUNTIF(W:W,"1"),"",INDEX(H:H,SMALL(IF(W:W=1,ROW(B:B),""),ROW()-1)))</f>
        <v/>
      </c>
      <c r="O7" s="852" t="str">
        <f t="array" ref="O7">IF(ROW()-1&gt;COUNTIF(W:W,"1"),"",INDEX(B:B,SMALL(IF(W:W=1,ROW(B:B),""),ROW()-1)))</f>
        <v/>
      </c>
      <c r="P7" s="585"/>
      <c r="Q7" s="585"/>
      <c r="R7" s="585"/>
      <c r="S7" s="585"/>
      <c r="T7" s="585"/>
      <c r="U7" s="585"/>
      <c r="V7" s="585"/>
      <c r="W7" s="576">
        <f t="shared" si="1"/>
        <v>0</v>
      </c>
    </row>
    <row r="8" spans="1:27" ht="18.75" thickBot="1" x14ac:dyDescent="0.3">
      <c r="A8" s="596"/>
      <c r="B8" s="556"/>
      <c r="C8" s="465"/>
      <c r="D8" s="466"/>
      <c r="E8" s="597"/>
      <c r="F8" s="598"/>
      <c r="G8" s="599"/>
      <c r="H8" s="600"/>
      <c r="I8" s="601"/>
      <c r="J8" s="601"/>
      <c r="K8" s="601"/>
      <c r="L8" s="602"/>
      <c r="N8" s="853" t="str">
        <f t="array" ref="N8">IF(ROW()-1&gt;COUNTIF(W:W,"1"),"",INDEX(H:H,SMALL(IF(W:W=1,ROW(B:B),""),ROW()-1)))</f>
        <v/>
      </c>
      <c r="O8" s="852" t="str">
        <f t="array" ref="O8">IF(ROW()-1&gt;COUNTIF(W:W,"1"),"",INDEX(B:B,SMALL(IF(W:W=1,ROW(B:B),""),ROW()-1)))</f>
        <v/>
      </c>
      <c r="P8" s="585"/>
      <c r="W8" s="576">
        <f t="shared" si="1"/>
        <v>0</v>
      </c>
    </row>
    <row r="9" spans="1:27" ht="30.75" customHeight="1" thickBot="1" x14ac:dyDescent="0.3">
      <c r="A9" s="596"/>
      <c r="B9" s="556"/>
      <c r="C9" s="467"/>
      <c r="D9" s="459"/>
      <c r="E9" s="597"/>
      <c r="F9" s="598"/>
      <c r="G9" s="599"/>
      <c r="H9" s="600"/>
      <c r="I9" s="601"/>
      <c r="J9" s="601"/>
      <c r="K9" s="601"/>
      <c r="L9" s="602"/>
      <c r="N9" s="853" t="str">
        <f t="array" ref="N9">IF(ROW()-1&gt;COUNTIF(W:W,"1"),"",INDEX(H:H,SMALL(IF(W:W=1,ROW(B:B),""),ROW()-1)))</f>
        <v/>
      </c>
      <c r="O9" s="852" t="str">
        <f>IF(ROW()-1&gt;COUNTIF(W:W,"1"),"",INDEX(B:B,SMALL(IF(W:W=1,ROW(B:B),""),ROW()-1)))</f>
        <v/>
      </c>
      <c r="W9" s="576">
        <f t="shared" si="1"/>
        <v>0</v>
      </c>
    </row>
    <row r="10" spans="1:27" ht="24.75" customHeight="1" x14ac:dyDescent="0.25">
      <c r="A10" s="603" t="s">
        <v>455</v>
      </c>
      <c r="B10" s="604" t="s">
        <v>451</v>
      </c>
      <c r="C10" s="468" t="str">
        <f>CONCATENATE(B10," ",H10)</f>
        <v>Point de contrôle Ferraillage piste EETD / CDIL</v>
      </c>
      <c r="D10" s="469">
        <f t="shared" si="0"/>
        <v>16</v>
      </c>
      <c r="E10" s="566">
        <v>43206</v>
      </c>
      <c r="F10" s="567">
        <f>WORKDAY(E10,G10,JOURS_FERIES)</f>
        <v>43206</v>
      </c>
      <c r="G10" s="568">
        <v>0</v>
      </c>
      <c r="H10" s="569" t="s">
        <v>701</v>
      </c>
      <c r="I10" s="605"/>
      <c r="J10" s="605"/>
      <c r="K10" s="605"/>
      <c r="L10" s="606"/>
      <c r="N10" s="853" t="str">
        <f t="array" ref="N10">IF(ROW()-1&gt;COUNTIF(W:W,"1"),"",INDEX(H:H,SMALL(IF(W:W=1,ROW(B:B),""),ROW()-1)))</f>
        <v/>
      </c>
      <c r="O10" s="852" t="str">
        <f t="array" ref="O10">IF(ROW()-1&gt;COUNTIF(W:W,"1"),"",INDEX(B:B,SMALL(IF(W:W=1,ROW(B:B),""),ROW()-1)))</f>
        <v/>
      </c>
      <c r="W10" s="576">
        <f t="shared" si="1"/>
        <v>0</v>
      </c>
    </row>
    <row r="11" spans="1:27" ht="27" customHeight="1" thickBot="1" x14ac:dyDescent="0.3">
      <c r="A11" s="586" t="s">
        <v>455</v>
      </c>
      <c r="B11" s="607" t="s">
        <v>450</v>
      </c>
      <c r="C11" s="470" t="str">
        <f>CONCATENATE(B11," ",H11)</f>
        <v>Réalisation du ferraillage piste (façonnage et mise en place) EETD</v>
      </c>
      <c r="D11" s="471">
        <f t="shared" si="0"/>
        <v>16</v>
      </c>
      <c r="E11" s="608">
        <v>43208</v>
      </c>
      <c r="F11" s="609">
        <f>WORKDAY(E11,G11,JOURS_FERIES)</f>
        <v>43209</v>
      </c>
      <c r="G11" s="610">
        <v>1</v>
      </c>
      <c r="H11" s="611" t="s">
        <v>399</v>
      </c>
      <c r="I11" s="612"/>
      <c r="J11" s="612"/>
      <c r="K11" s="612"/>
      <c r="L11" s="613"/>
      <c r="N11" s="853" t="str">
        <f t="array" ref="N11">IF(ROW()-1&gt;COUNTIF(W:W,"1"),"",INDEX(H:H,SMALL(IF(W:W=1,ROW(B:B),""),ROW()-1)))</f>
        <v/>
      </c>
      <c r="O11" s="852" t="str">
        <f t="array" ref="O11">IF(ROW()-1&gt;COUNTIF(W:W,"1"),"",INDEX(B:B,SMALL(IF(W:W=1,ROW(B:B),""),ROW()-1)))</f>
        <v/>
      </c>
      <c r="W11" s="576">
        <f t="shared" si="1"/>
        <v>0</v>
      </c>
    </row>
    <row r="12" spans="1:27" ht="18.75" thickBot="1" x14ac:dyDescent="0.3">
      <c r="A12" s="603" t="s">
        <v>455</v>
      </c>
      <c r="B12" s="614" t="s">
        <v>452</v>
      </c>
      <c r="C12" s="472" t="str">
        <f>CONCATENATE(B12," ",H12)</f>
        <v>Réalisation du coffrage piste EETD</v>
      </c>
      <c r="D12" s="473">
        <f t="shared" si="0"/>
        <v>17</v>
      </c>
      <c r="E12" s="615">
        <v>43212</v>
      </c>
      <c r="F12" s="616">
        <f>WORKDAY(E12,G12,JOURS_FERIES)</f>
        <v>43213</v>
      </c>
      <c r="G12" s="617">
        <v>1</v>
      </c>
      <c r="H12" s="618" t="s">
        <v>399</v>
      </c>
      <c r="I12" s="619"/>
      <c r="J12" s="619"/>
      <c r="K12" s="619"/>
      <c r="L12" s="620"/>
      <c r="N12" s="853"/>
      <c r="O12" s="852"/>
      <c r="W12" s="576">
        <f t="shared" si="1"/>
        <v>0</v>
      </c>
    </row>
    <row r="13" spans="1:27" ht="18.75" thickBot="1" x14ac:dyDescent="0.3">
      <c r="A13" s="621"/>
      <c r="B13" s="556"/>
      <c r="C13" s="467"/>
      <c r="D13" s="459"/>
      <c r="E13" s="597"/>
      <c r="F13" s="598"/>
      <c r="G13" s="599"/>
      <c r="H13" s="600"/>
      <c r="I13" s="601"/>
      <c r="J13" s="601"/>
      <c r="K13" s="601"/>
      <c r="L13" s="602"/>
      <c r="N13" s="853"/>
      <c r="O13" s="852"/>
      <c r="W13" s="576"/>
    </row>
    <row r="14" spans="1:27" ht="18.75" thickBot="1" x14ac:dyDescent="0.3">
      <c r="A14" s="587" t="s">
        <v>455</v>
      </c>
      <c r="B14" s="622" t="s">
        <v>453</v>
      </c>
      <c r="C14" s="474" t="str">
        <f>CONCATENATE(B14," ",H14)</f>
        <v>Coulage béton de la piste EETD</v>
      </c>
      <c r="D14" s="475">
        <f t="shared" si="0"/>
        <v>17</v>
      </c>
      <c r="E14" s="623">
        <v>43213</v>
      </c>
      <c r="F14" s="624">
        <f>WORKDAY(E14,G14,JOURS_FERIES)</f>
        <v>43214</v>
      </c>
      <c r="G14" s="625">
        <v>1</v>
      </c>
      <c r="H14" s="626" t="s">
        <v>399</v>
      </c>
      <c r="I14" s="627"/>
      <c r="J14" s="627"/>
      <c r="K14" s="627"/>
      <c r="L14" s="628"/>
      <c r="N14" s="853"/>
      <c r="O14" s="852"/>
      <c r="W14" s="576"/>
    </row>
    <row r="15" spans="1:27" ht="18.75" thickBot="1" x14ac:dyDescent="0.3">
      <c r="A15" s="555"/>
      <c r="B15" s="556"/>
      <c r="C15" s="467"/>
      <c r="D15" s="476"/>
      <c r="E15" s="597"/>
      <c r="F15" s="598"/>
      <c r="G15" s="599"/>
      <c r="H15" s="600"/>
      <c r="I15" s="601"/>
      <c r="J15" s="601"/>
      <c r="K15" s="601"/>
      <c r="L15" s="602"/>
      <c r="N15" s="853" t="str">
        <f t="array" ref="N15">IF(ROW()-1&gt;COUNTIF(W:W,"1"),"",INDEX(H:H,SMALL(IF(W:W=1,ROW(B:B),""),ROW()-1)))</f>
        <v/>
      </c>
      <c r="O15" s="852" t="str">
        <f t="array" ref="O15">IF(ROW()-1&gt;COUNTIF(W:W,"1"),"",INDEX(B:B,SMALL(IF(W:W=1,ROW(B:B),""),ROW()-1)))</f>
        <v/>
      </c>
      <c r="W15" s="576">
        <f t="shared" ref="W15:W23" si="2">SUMPRODUCT((E15&lt;=$O$1)*(F15&gt;=$O$1))</f>
        <v>0</v>
      </c>
    </row>
    <row r="16" spans="1:27" x14ac:dyDescent="0.25">
      <c r="A16" s="629" t="s">
        <v>438</v>
      </c>
      <c r="B16" s="630" t="s">
        <v>440</v>
      </c>
      <c r="C16" s="519" t="str">
        <f>CONCATENATE(B16," ",H16)</f>
        <v>Réalisation du massif (durée à confirmer) CIRCET</v>
      </c>
      <c r="D16" s="520">
        <f t="shared" si="0"/>
        <v>18</v>
      </c>
      <c r="E16" s="631">
        <v>43222</v>
      </c>
      <c r="F16" s="567">
        <f>WORKDAY(E16,G16,JOURS_FERIES)</f>
        <v>43231</v>
      </c>
      <c r="G16" s="632">
        <v>5</v>
      </c>
      <c r="H16" s="569" t="s">
        <v>445</v>
      </c>
      <c r="I16" s="605"/>
      <c r="J16" s="605"/>
      <c r="K16" s="605"/>
      <c r="L16" s="606"/>
      <c r="N16" s="572" t="str">
        <f t="array" ref="N16">IF(ROW()-1&gt;COUNTIF(W:W,"1"),"",INDEX(H:H,SMALL(IF(W:W=1,ROW(B:B),""),ROW()-1)))</f>
        <v/>
      </c>
      <c r="O16" s="573" t="str">
        <f t="array" ref="O16">IF(ROW()-1&gt;COUNTIF(W:W,"1"),"",INDEX(B:B,SMALL(IF(W:W=1,ROW(B:B),""),ROW()-1)))</f>
        <v/>
      </c>
      <c r="W16" s="576">
        <f t="shared" si="2"/>
        <v>0</v>
      </c>
    </row>
    <row r="17" spans="1:23" ht="18.75" thickBot="1" x14ac:dyDescent="0.3">
      <c r="A17" s="633" t="s">
        <v>438</v>
      </c>
      <c r="B17" s="634" t="s">
        <v>442</v>
      </c>
      <c r="C17" s="521" t="str">
        <f>CONCATENATE(B17," ",H17)</f>
        <v>Préparation MALT du pylône FHP (durée à confirmer) CIRCET</v>
      </c>
      <c r="D17" s="522">
        <f t="shared" si="0"/>
        <v>18</v>
      </c>
      <c r="E17" s="635">
        <v>43222</v>
      </c>
      <c r="F17" s="580">
        <f>WORKDAY(E17,G17,JOURS_FERIES)</f>
        <v>43223</v>
      </c>
      <c r="G17" s="636">
        <v>1</v>
      </c>
      <c r="H17" s="582" t="s">
        <v>445</v>
      </c>
      <c r="I17" s="583"/>
      <c r="J17" s="583"/>
      <c r="K17" s="583"/>
      <c r="L17" s="584"/>
      <c r="N17" s="572" t="str">
        <f t="array" ref="N17">IF(ROW()-1&gt;COUNTIF(W:W,"1"),"",INDEX(H:H,SMALL(IF(W:W=1,ROW(B:B),""),ROW()-1)))</f>
        <v/>
      </c>
      <c r="O17" s="573" t="str">
        <f t="array" ref="O17">IF(ROW()-1&gt;COUNTIF(W:W,"1"),"",INDEX(B:B,SMALL(IF(W:W=1,ROW(B:B),""),ROW()-1)))</f>
        <v/>
      </c>
      <c r="W17" s="576">
        <f t="shared" si="2"/>
        <v>0</v>
      </c>
    </row>
    <row r="18" spans="1:23" ht="38.25" customHeight="1" x14ac:dyDescent="0.25">
      <c r="A18" s="577" t="s">
        <v>608</v>
      </c>
      <c r="B18" s="637" t="s">
        <v>617</v>
      </c>
      <c r="C18" s="523" t="str">
        <f>CONCATENATE(B18," ",H18)</f>
        <v>Installation de chantier, mise en place du balisage PIAZZA / CIRCET / RTE</v>
      </c>
      <c r="D18" s="524">
        <f t="shared" si="0"/>
        <v>18</v>
      </c>
      <c r="E18" s="579">
        <v>43222</v>
      </c>
      <c r="F18" s="580">
        <f>WORKDAY(E18,G18,JOURS_FERIES)</f>
        <v>43223</v>
      </c>
      <c r="G18" s="581">
        <v>1</v>
      </c>
      <c r="H18" s="582" t="s">
        <v>618</v>
      </c>
      <c r="I18" s="583"/>
      <c r="J18" s="583"/>
      <c r="K18" s="583"/>
      <c r="L18" s="584"/>
      <c r="W18" s="576">
        <f t="shared" si="2"/>
        <v>0</v>
      </c>
    </row>
    <row r="19" spans="1:23" x14ac:dyDescent="0.25">
      <c r="A19" s="586" t="s">
        <v>608</v>
      </c>
      <c r="B19" s="637" t="s">
        <v>622</v>
      </c>
      <c r="C19" s="523" t="str">
        <f>CONCATENATE(B19," ",H19)</f>
        <v>Escavation du massif et mise en place de la grille de fond de fouille PIAZZA / CIRCET / RTE</v>
      </c>
      <c r="D19" s="524">
        <f t="shared" si="0"/>
        <v>18</v>
      </c>
      <c r="E19" s="579">
        <v>43222</v>
      </c>
      <c r="F19" s="580">
        <f>WORKDAY(E19,G19,JOURS_FERIES)</f>
        <v>43224</v>
      </c>
      <c r="G19" s="581">
        <v>2</v>
      </c>
      <c r="H19" s="582" t="s">
        <v>618</v>
      </c>
      <c r="I19" s="583"/>
      <c r="J19" s="583"/>
      <c r="K19" s="583"/>
      <c r="L19" s="584"/>
      <c r="W19" s="576">
        <f t="shared" si="2"/>
        <v>0</v>
      </c>
    </row>
    <row r="20" spans="1:23" ht="18.75" thickBot="1" x14ac:dyDescent="0.3">
      <c r="A20" s="587" t="s">
        <v>608</v>
      </c>
      <c r="B20" s="637" t="s">
        <v>625</v>
      </c>
      <c r="C20" s="523" t="str">
        <f>CONCATENATE(B20," ",H20)</f>
        <v>Coulage du gros béton PIAZZA</v>
      </c>
      <c r="D20" s="524">
        <f t="shared" si="0"/>
        <v>18</v>
      </c>
      <c r="E20" s="579">
        <v>43224</v>
      </c>
      <c r="F20" s="580">
        <f>WORKDAY(E20,G20,JOURS_FERIES)</f>
        <v>43227</v>
      </c>
      <c r="G20" s="581">
        <v>1</v>
      </c>
      <c r="H20" s="582" t="s">
        <v>626</v>
      </c>
      <c r="I20" s="583"/>
      <c r="J20" s="583"/>
      <c r="K20" s="583"/>
      <c r="L20" s="584"/>
      <c r="W20" s="576">
        <f t="shared" si="2"/>
        <v>0</v>
      </c>
    </row>
    <row r="21" spans="1:23" ht="18.75" thickBot="1" x14ac:dyDescent="0.3">
      <c r="A21" s="638"/>
      <c r="B21" s="639"/>
      <c r="C21" s="480"/>
      <c r="D21" s="481"/>
      <c r="E21" s="640"/>
      <c r="F21" s="641"/>
      <c r="G21" s="642"/>
      <c r="H21" s="643"/>
      <c r="I21" s="644"/>
      <c r="J21" s="644"/>
      <c r="K21" s="644"/>
      <c r="L21" s="645"/>
      <c r="W21" s="576">
        <f t="shared" si="2"/>
        <v>0</v>
      </c>
    </row>
    <row r="22" spans="1:23" ht="18.75" thickBot="1" x14ac:dyDescent="0.3">
      <c r="A22" s="646" t="s">
        <v>438</v>
      </c>
      <c r="B22" s="647" t="s">
        <v>441</v>
      </c>
      <c r="C22" s="482" t="str">
        <f>CONCATENATE(B22," ",H22)</f>
        <v>Pose du pylône FHP (durée à confirmer) CIRCET</v>
      </c>
      <c r="D22" s="525">
        <f t="shared" si="0"/>
        <v>20</v>
      </c>
      <c r="E22" s="648">
        <v>43234</v>
      </c>
      <c r="F22" s="649">
        <f>WORKDAY(E22,G22,JOURS_FERIES)</f>
        <v>43236</v>
      </c>
      <c r="G22" s="650">
        <v>2</v>
      </c>
      <c r="H22" s="651" t="s">
        <v>445</v>
      </c>
      <c r="I22" s="652"/>
      <c r="J22" s="652"/>
      <c r="K22" s="652"/>
      <c r="L22" s="653"/>
      <c r="W22" s="576">
        <f t="shared" si="2"/>
        <v>0</v>
      </c>
    </row>
    <row r="23" spans="1:23" ht="36.75" thickBot="1" x14ac:dyDescent="0.3">
      <c r="A23" s="588" t="s">
        <v>608</v>
      </c>
      <c r="B23" s="654" t="s">
        <v>629</v>
      </c>
      <c r="C23" s="483" t="str">
        <f>CONCATENATE(B23," ",H23)</f>
        <v>Mise en place du férraillage  PIAZZA / CIRCET / RTE / QUALICONSULT</v>
      </c>
      <c r="D23" s="526">
        <f t="shared" si="0"/>
        <v>20</v>
      </c>
      <c r="E23" s="655">
        <v>43234</v>
      </c>
      <c r="F23" s="649">
        <f>WORKDAY(E23,G23,JOURS_FERIES)</f>
        <v>43238</v>
      </c>
      <c r="G23" s="656">
        <v>4</v>
      </c>
      <c r="H23" s="651" t="s">
        <v>630</v>
      </c>
      <c r="I23" s="652"/>
      <c r="J23" s="652"/>
      <c r="K23" s="652"/>
      <c r="L23" s="653"/>
      <c r="W23" s="576">
        <f t="shared" si="2"/>
        <v>0</v>
      </c>
    </row>
    <row r="24" spans="1:23" ht="18.75" thickBot="1" x14ac:dyDescent="0.3">
      <c r="A24" s="638"/>
      <c r="B24" s="556"/>
      <c r="C24" s="467"/>
      <c r="D24" s="476"/>
      <c r="E24" s="597"/>
      <c r="F24" s="598"/>
      <c r="G24" s="599"/>
      <c r="H24" s="600"/>
      <c r="I24" s="601"/>
      <c r="J24" s="601"/>
      <c r="K24" s="601"/>
      <c r="L24" s="602"/>
      <c r="W24" s="576"/>
    </row>
    <row r="25" spans="1:23" ht="18.75" thickBot="1" x14ac:dyDescent="0.3">
      <c r="A25" s="657" t="s">
        <v>462</v>
      </c>
      <c r="B25" s="614" t="s">
        <v>479</v>
      </c>
      <c r="C25" s="472" t="str">
        <f t="shared" ref="C25:C32" si="3">CONCATENATE(B25," ",H25)</f>
        <v>Réception des câbles BT EETD</v>
      </c>
      <c r="D25" s="473">
        <f t="shared" si="0"/>
        <v>20</v>
      </c>
      <c r="E25" s="658">
        <v>43234</v>
      </c>
      <c r="F25" s="615">
        <f t="shared" ref="F25:F32" si="4">WORKDAY(E25,G25,JOURS_FERIES)</f>
        <v>43234</v>
      </c>
      <c r="G25" s="659">
        <v>0</v>
      </c>
      <c r="H25" s="618" t="s">
        <v>399</v>
      </c>
      <c r="I25" s="660"/>
      <c r="J25" s="660"/>
      <c r="K25" s="660"/>
      <c r="L25" s="661"/>
      <c r="W25" s="576"/>
    </row>
    <row r="26" spans="1:23" ht="18.75" thickBot="1" x14ac:dyDescent="0.3">
      <c r="A26" s="587" t="s">
        <v>462</v>
      </c>
      <c r="B26" s="662" t="s">
        <v>480</v>
      </c>
      <c r="C26" s="484" t="str">
        <f t="shared" si="3"/>
        <v>Déroulage des LEX EETD</v>
      </c>
      <c r="D26" s="485">
        <f t="shared" si="0"/>
        <v>20</v>
      </c>
      <c r="E26" s="663">
        <v>43234</v>
      </c>
      <c r="F26" s="664">
        <f t="shared" si="4"/>
        <v>43249</v>
      </c>
      <c r="G26" s="665">
        <v>10</v>
      </c>
      <c r="H26" s="666" t="s">
        <v>399</v>
      </c>
      <c r="I26" s="667"/>
      <c r="J26" s="667"/>
      <c r="K26" s="667"/>
      <c r="L26" s="668"/>
      <c r="O26" s="669"/>
      <c r="W26" s="576">
        <f>SUMPRODUCT((E26&lt;=$O$1)*(F26&gt;=$O$1))</f>
        <v>0</v>
      </c>
    </row>
    <row r="27" spans="1:23" ht="18.75" thickBot="1" x14ac:dyDescent="0.3">
      <c r="A27" s="633" t="s">
        <v>438</v>
      </c>
      <c r="B27" s="670" t="s">
        <v>443</v>
      </c>
      <c r="C27" s="486" t="str">
        <f t="shared" si="3"/>
        <v>Raccordement au réseau de terre du poste EETD</v>
      </c>
      <c r="D27" s="487">
        <f t="shared" si="0"/>
        <v>20</v>
      </c>
      <c r="E27" s="635">
        <v>43236</v>
      </c>
      <c r="F27" s="580">
        <f t="shared" si="4"/>
        <v>43237</v>
      </c>
      <c r="G27" s="636">
        <v>1</v>
      </c>
      <c r="H27" s="582" t="s">
        <v>399</v>
      </c>
      <c r="I27" s="583"/>
      <c r="J27" s="583"/>
      <c r="K27" s="583"/>
      <c r="L27" s="584"/>
      <c r="W27" s="576">
        <f>SUMPRODUCT((E27&lt;=$O$1)*(F27&gt;=$O$1))</f>
        <v>0</v>
      </c>
    </row>
    <row r="28" spans="1:23" x14ac:dyDescent="0.25">
      <c r="A28" s="577" t="s">
        <v>608</v>
      </c>
      <c r="B28" s="637" t="s">
        <v>634</v>
      </c>
      <c r="C28" s="478" t="str">
        <f t="shared" si="3"/>
        <v>Coulage du massif PIAZZA</v>
      </c>
      <c r="D28" s="479">
        <f t="shared" si="0"/>
        <v>20</v>
      </c>
      <c r="E28" s="579">
        <v>43236</v>
      </c>
      <c r="F28" s="580">
        <f t="shared" si="4"/>
        <v>43242</v>
      </c>
      <c r="G28" s="581">
        <v>3</v>
      </c>
      <c r="H28" s="582" t="s">
        <v>626</v>
      </c>
      <c r="I28" s="583"/>
      <c r="J28" s="583"/>
      <c r="K28" s="583"/>
      <c r="L28" s="584"/>
      <c r="W28" s="576">
        <f>SUMPRODUCT((E28&lt;=$O$1)*(F28&gt;=$O$1))</f>
        <v>0</v>
      </c>
    </row>
    <row r="29" spans="1:23" ht="36" x14ac:dyDescent="0.25">
      <c r="A29" s="586" t="s">
        <v>608</v>
      </c>
      <c r="B29" s="637" t="s">
        <v>636</v>
      </c>
      <c r="C29" s="855" t="str">
        <f t="shared" si="3"/>
        <v xml:space="preserve">Réalisation de la terre triangulée, mise en place des caniveaux bétons type B et des fourreaux PIAZZA </v>
      </c>
      <c r="D29" s="479">
        <f t="shared" si="0"/>
        <v>20</v>
      </c>
      <c r="E29" s="579">
        <v>43237</v>
      </c>
      <c r="F29" s="580">
        <f t="shared" si="4"/>
        <v>43237</v>
      </c>
      <c r="G29" s="581"/>
      <c r="H29" s="582" t="s">
        <v>637</v>
      </c>
      <c r="I29" s="583"/>
      <c r="J29" s="583"/>
      <c r="K29" s="583"/>
      <c r="L29" s="584"/>
      <c r="W29" s="576">
        <f>SUMPRODUCT((E29&lt;=$O$1)*(F29&gt;=$O$1))</f>
        <v>0</v>
      </c>
    </row>
    <row r="30" spans="1:23" ht="36.75" thickBot="1" x14ac:dyDescent="0.3">
      <c r="A30" s="603" t="s">
        <v>608</v>
      </c>
      <c r="B30" s="671" t="s">
        <v>640</v>
      </c>
      <c r="C30" s="488" t="str">
        <f t="shared" si="3"/>
        <v>Ouverture, passage du câble 75mm² et fermeture de tranchée pour raccordement du circuit de terre du pylône au réseau de terre du poste PIAZZA</v>
      </c>
      <c r="D30" s="489">
        <f t="shared" si="0"/>
        <v>20</v>
      </c>
      <c r="E30" s="579">
        <v>43238</v>
      </c>
      <c r="F30" s="580">
        <f t="shared" si="4"/>
        <v>43248</v>
      </c>
      <c r="G30" s="581">
        <v>5</v>
      </c>
      <c r="H30" s="582" t="s">
        <v>626</v>
      </c>
      <c r="I30" s="583"/>
      <c r="J30" s="583"/>
      <c r="K30" s="583"/>
      <c r="L30" s="584"/>
      <c r="U30" s="576">
        <f>SUMPRODUCT((E30&lt;=$O$1)*(F30&gt;=$O$1))</f>
        <v>0</v>
      </c>
    </row>
    <row r="31" spans="1:23" x14ac:dyDescent="0.25">
      <c r="A31" s="577" t="s">
        <v>455</v>
      </c>
      <c r="B31" s="672" t="s">
        <v>454</v>
      </c>
      <c r="C31" s="490" t="str">
        <f t="shared" si="3"/>
        <v>Point de contrôle coulage de la piste béton EETD / CDIL</v>
      </c>
      <c r="D31" s="491">
        <f t="shared" si="0"/>
        <v>20</v>
      </c>
      <c r="E31" s="579">
        <v>43238</v>
      </c>
      <c r="F31" s="580">
        <f t="shared" si="4"/>
        <v>43238</v>
      </c>
      <c r="G31" s="581">
        <v>0</v>
      </c>
      <c r="H31" s="582" t="s">
        <v>701</v>
      </c>
      <c r="I31" s="583"/>
      <c r="J31" s="583"/>
      <c r="K31" s="583"/>
      <c r="L31" s="584"/>
      <c r="N31" s="673"/>
      <c r="O31" s="673"/>
      <c r="P31" s="673"/>
      <c r="Q31" s="673"/>
      <c r="U31" s="576">
        <f>SUMPRODUCT((E31&lt;=$O$1)*(F31&gt;=$O$1))</f>
        <v>0</v>
      </c>
    </row>
    <row r="32" spans="1:23" ht="18.75" customHeight="1" thickBot="1" x14ac:dyDescent="0.3">
      <c r="A32" s="674" t="s">
        <v>455</v>
      </c>
      <c r="B32" s="675" t="s">
        <v>458</v>
      </c>
      <c r="C32" s="492" t="str">
        <f t="shared" si="3"/>
        <v>Réalisation de tranchée de câble BT, câble de MALT EETD</v>
      </c>
      <c r="D32" s="493">
        <f t="shared" si="0"/>
        <v>20</v>
      </c>
      <c r="E32" s="579">
        <v>43238</v>
      </c>
      <c r="F32" s="580">
        <f t="shared" si="4"/>
        <v>43243</v>
      </c>
      <c r="G32" s="581">
        <v>2</v>
      </c>
      <c r="H32" s="582" t="s">
        <v>399</v>
      </c>
      <c r="I32" s="583"/>
      <c r="J32" s="583"/>
      <c r="K32" s="583"/>
      <c r="L32" s="584"/>
      <c r="M32" s="451"/>
      <c r="N32" s="676"/>
      <c r="O32" s="676"/>
      <c r="P32" s="676"/>
      <c r="Q32" s="676"/>
      <c r="U32" s="576">
        <f>SUMPRODUCT((E32&lt;=$O$1)*(F32&gt;=$O$1))</f>
        <v>0</v>
      </c>
    </row>
    <row r="33" spans="1:23" ht="18.75" thickBot="1" x14ac:dyDescent="0.3">
      <c r="A33" s="638"/>
      <c r="B33" s="677"/>
      <c r="C33" s="494"/>
      <c r="D33" s="495"/>
      <c r="E33" s="678"/>
      <c r="F33" s="679"/>
      <c r="G33" s="680"/>
      <c r="H33" s="681"/>
      <c r="I33" s="682"/>
      <c r="J33" s="682"/>
      <c r="K33" s="682"/>
      <c r="L33" s="683"/>
      <c r="M33" s="451"/>
      <c r="N33" s="676"/>
      <c r="O33" s="676"/>
      <c r="P33" s="676"/>
      <c r="Q33" s="676"/>
      <c r="U33" s="576">
        <f>SUMPRODUCT((E33&lt;=$O$1)*(F33&gt;=$O$1))</f>
        <v>0</v>
      </c>
    </row>
    <row r="34" spans="1:23" ht="18.75" thickBot="1" x14ac:dyDescent="0.3">
      <c r="A34" s="588" t="s">
        <v>464</v>
      </c>
      <c r="B34" s="684" t="s">
        <v>466</v>
      </c>
      <c r="C34" s="496" t="str">
        <f t="shared" ref="C34:C39" si="5">CONCATENATE(B34," ",H34)</f>
        <v>Point de contrôle fond de fouille EETD / CDIL</v>
      </c>
      <c r="D34" s="497">
        <f t="shared" si="0"/>
        <v>21</v>
      </c>
      <c r="E34" s="685">
        <v>43242</v>
      </c>
      <c r="F34" s="649">
        <f t="shared" ref="F34:F47" si="6">WORKDAY(E34,G34,JOURS_FERIES)</f>
        <v>43242</v>
      </c>
      <c r="G34" s="656">
        <v>0</v>
      </c>
      <c r="H34" s="651" t="s">
        <v>701</v>
      </c>
      <c r="I34" s="652"/>
      <c r="J34" s="652"/>
      <c r="K34" s="652"/>
      <c r="L34" s="653"/>
      <c r="M34" s="451"/>
      <c r="N34" s="676"/>
      <c r="O34" s="676"/>
      <c r="P34" s="676"/>
      <c r="Q34" s="676"/>
      <c r="U34" s="576"/>
    </row>
    <row r="35" spans="1:23" ht="18.75" thickBot="1" x14ac:dyDescent="0.3">
      <c r="A35" s="657" t="s">
        <v>455</v>
      </c>
      <c r="B35" s="662" t="s">
        <v>463</v>
      </c>
      <c r="C35" s="484" t="str">
        <f t="shared" si="5"/>
        <v>Réalisation massif coffret présence EETD</v>
      </c>
      <c r="D35" s="485">
        <f t="shared" si="0"/>
        <v>21</v>
      </c>
      <c r="E35" s="686">
        <v>43243</v>
      </c>
      <c r="F35" s="687">
        <f t="shared" si="6"/>
        <v>43244</v>
      </c>
      <c r="G35" s="688">
        <v>1</v>
      </c>
      <c r="H35" s="666" t="s">
        <v>399</v>
      </c>
      <c r="I35" s="689"/>
      <c r="J35" s="689"/>
      <c r="K35" s="689"/>
      <c r="L35" s="690"/>
      <c r="M35" s="451"/>
      <c r="N35" s="691"/>
      <c r="O35" s="691"/>
      <c r="P35" s="691"/>
      <c r="U35" s="576">
        <f t="shared" ref="U35:U40" si="7">SUMPRODUCT((E35&lt;=$O$1)*(F35&gt;=$O$1))</f>
        <v>0</v>
      </c>
    </row>
    <row r="36" spans="1:23" ht="18" customHeight="1" x14ac:dyDescent="0.25">
      <c r="A36" s="577" t="s">
        <v>464</v>
      </c>
      <c r="B36" s="675" t="s">
        <v>468</v>
      </c>
      <c r="C36" s="492" t="str">
        <f t="shared" si="5"/>
        <v>Point de contrôle Ferraillage EETD / CDIL</v>
      </c>
      <c r="D36" s="493">
        <f t="shared" si="0"/>
        <v>21</v>
      </c>
      <c r="E36" s="692">
        <v>43243</v>
      </c>
      <c r="F36" s="580">
        <f t="shared" si="6"/>
        <v>43243</v>
      </c>
      <c r="G36" s="581">
        <v>0</v>
      </c>
      <c r="H36" s="582" t="s">
        <v>701</v>
      </c>
      <c r="I36" s="583"/>
      <c r="J36" s="583"/>
      <c r="K36" s="583"/>
      <c r="L36" s="584"/>
      <c r="M36" s="451"/>
      <c r="N36" s="676"/>
      <c r="O36" s="676"/>
      <c r="P36" s="676"/>
      <c r="U36" s="576">
        <f t="shared" si="7"/>
        <v>0</v>
      </c>
    </row>
    <row r="37" spans="1:23" x14ac:dyDescent="0.25">
      <c r="A37" s="603" t="s">
        <v>464</v>
      </c>
      <c r="B37" s="675" t="s">
        <v>465</v>
      </c>
      <c r="C37" s="492" t="str">
        <f t="shared" si="5"/>
        <v>Réalisation du fond de fouille EETD</v>
      </c>
      <c r="D37" s="493">
        <f t="shared" si="0"/>
        <v>21</v>
      </c>
      <c r="E37" s="692">
        <v>43244</v>
      </c>
      <c r="F37" s="580">
        <f t="shared" si="6"/>
        <v>43245</v>
      </c>
      <c r="G37" s="581">
        <v>1</v>
      </c>
      <c r="H37" s="582" t="s">
        <v>399</v>
      </c>
      <c r="I37" s="583"/>
      <c r="J37" s="583"/>
      <c r="K37" s="583"/>
      <c r="L37" s="584"/>
      <c r="M37" s="451"/>
      <c r="N37" s="676"/>
      <c r="O37" s="676"/>
      <c r="P37" s="676"/>
      <c r="U37" s="576">
        <f t="shared" si="7"/>
        <v>0</v>
      </c>
    </row>
    <row r="38" spans="1:23" x14ac:dyDescent="0.25">
      <c r="A38" s="586" t="s">
        <v>464</v>
      </c>
      <c r="B38" s="675" t="s">
        <v>467</v>
      </c>
      <c r="C38" s="492" t="str">
        <f t="shared" si="5"/>
        <v>Réalisation du ferraillage (façonnage et mise en place) EETD</v>
      </c>
      <c r="D38" s="493">
        <f t="shared" si="0"/>
        <v>21</v>
      </c>
      <c r="E38" s="692">
        <v>43245</v>
      </c>
      <c r="F38" s="580">
        <f t="shared" si="6"/>
        <v>43248</v>
      </c>
      <c r="G38" s="581">
        <v>1</v>
      </c>
      <c r="H38" s="582" t="s">
        <v>399</v>
      </c>
      <c r="I38" s="583"/>
      <c r="J38" s="583"/>
      <c r="K38" s="583"/>
      <c r="L38" s="584"/>
      <c r="M38" s="451"/>
      <c r="U38" s="576">
        <f t="shared" si="7"/>
        <v>0</v>
      </c>
    </row>
    <row r="39" spans="1:23" ht="18.75" thickBot="1" x14ac:dyDescent="0.3">
      <c r="A39" s="587" t="s">
        <v>464</v>
      </c>
      <c r="B39" s="693" t="s">
        <v>471</v>
      </c>
      <c r="C39" s="498" t="str">
        <f t="shared" si="5"/>
        <v>Point de contrôle coulage de la dalle béton EETD / CDIL</v>
      </c>
      <c r="D39" s="499">
        <f t="shared" si="0"/>
        <v>21</v>
      </c>
      <c r="E39" s="579">
        <v>43245</v>
      </c>
      <c r="F39" s="580">
        <f t="shared" si="6"/>
        <v>43245</v>
      </c>
      <c r="G39" s="694">
        <v>0</v>
      </c>
      <c r="H39" s="582" t="s">
        <v>701</v>
      </c>
      <c r="I39" s="695"/>
      <c r="J39" s="695"/>
      <c r="K39" s="695"/>
      <c r="L39" s="696"/>
      <c r="M39" s="451"/>
      <c r="U39" s="576">
        <f t="shared" si="7"/>
        <v>0</v>
      </c>
    </row>
    <row r="40" spans="1:23" ht="18.75" thickBot="1" x14ac:dyDescent="0.3">
      <c r="A40" s="638"/>
      <c r="B40" s="697"/>
      <c r="C40" s="500"/>
      <c r="D40" s="501"/>
      <c r="E40" s="698"/>
      <c r="F40" s="699"/>
      <c r="G40" s="700"/>
      <c r="H40" s="701"/>
      <c r="I40" s="702"/>
      <c r="J40" s="702"/>
      <c r="K40" s="702"/>
      <c r="L40" s="703"/>
      <c r="M40" s="451"/>
      <c r="U40" s="576">
        <f t="shared" si="7"/>
        <v>0</v>
      </c>
    </row>
    <row r="41" spans="1:23" x14ac:dyDescent="0.25">
      <c r="A41" s="577" t="s">
        <v>464</v>
      </c>
      <c r="B41" s="675" t="s">
        <v>469</v>
      </c>
      <c r="C41" s="492" t="str">
        <f t="shared" ref="C41:C47" si="8">CONCATENATE(B41," ",H41)</f>
        <v>Réalisation du coffrage EETD</v>
      </c>
      <c r="D41" s="493">
        <f t="shared" si="0"/>
        <v>22</v>
      </c>
      <c r="E41" s="692">
        <v>43248</v>
      </c>
      <c r="F41" s="580">
        <f t="shared" si="6"/>
        <v>43249</v>
      </c>
      <c r="G41" s="581">
        <v>1</v>
      </c>
      <c r="H41" s="582" t="s">
        <v>399</v>
      </c>
      <c r="I41" s="583"/>
      <c r="J41" s="583"/>
      <c r="K41" s="583"/>
      <c r="L41" s="584"/>
      <c r="M41" s="451"/>
      <c r="W41" s="576">
        <f>SUMPRODUCT((E41&lt;=$O$1)*(F41&gt;=$O$1))</f>
        <v>0</v>
      </c>
    </row>
    <row r="42" spans="1:23" ht="18.75" thickBot="1" x14ac:dyDescent="0.3">
      <c r="A42" s="586" t="s">
        <v>464</v>
      </c>
      <c r="B42" s="607" t="s">
        <v>470</v>
      </c>
      <c r="C42" s="470" t="str">
        <f t="shared" si="8"/>
        <v>Coulage béton de la dalle EETD</v>
      </c>
      <c r="D42" s="471">
        <f t="shared" si="0"/>
        <v>22</v>
      </c>
      <c r="E42" s="704">
        <v>43249</v>
      </c>
      <c r="F42" s="609">
        <f t="shared" si="6"/>
        <v>43250</v>
      </c>
      <c r="G42" s="610">
        <v>1</v>
      </c>
      <c r="H42" s="611" t="s">
        <v>399</v>
      </c>
      <c r="I42" s="612"/>
      <c r="J42" s="612"/>
      <c r="K42" s="612"/>
      <c r="L42" s="613"/>
      <c r="M42" s="451"/>
      <c r="W42" s="576">
        <f>SUMPRODUCT((E42&lt;=$O$1)*(F42&gt;=$O$1))</f>
        <v>0</v>
      </c>
    </row>
    <row r="43" spans="1:23" ht="18.75" thickBot="1" x14ac:dyDescent="0.3">
      <c r="A43" s="603" t="s">
        <v>464</v>
      </c>
      <c r="B43" s="684" t="s">
        <v>472</v>
      </c>
      <c r="C43" s="496" t="str">
        <f t="shared" si="8"/>
        <v>Remblais EETD</v>
      </c>
      <c r="D43" s="497">
        <f t="shared" si="0"/>
        <v>22</v>
      </c>
      <c r="E43" s="685">
        <v>43250</v>
      </c>
      <c r="F43" s="649">
        <f t="shared" si="6"/>
        <v>43251</v>
      </c>
      <c r="G43" s="656">
        <v>1</v>
      </c>
      <c r="H43" s="651" t="s">
        <v>399</v>
      </c>
      <c r="I43" s="652"/>
      <c r="J43" s="652"/>
      <c r="K43" s="652"/>
      <c r="L43" s="653"/>
      <c r="M43" s="451"/>
      <c r="W43" s="576">
        <f>SUMPRODUCT((E43&lt;=$O$1)*(F43&gt;=$O$1))</f>
        <v>0</v>
      </c>
    </row>
    <row r="44" spans="1:23" ht="18.75" thickBot="1" x14ac:dyDescent="0.3">
      <c r="A44" s="577" t="s">
        <v>462</v>
      </c>
      <c r="B44" s="684" t="s">
        <v>477</v>
      </c>
      <c r="C44" s="496" t="str">
        <f t="shared" si="8"/>
        <v>Réception des coffrets Interlocks des SA, SL et ST EETD</v>
      </c>
      <c r="D44" s="497">
        <f t="shared" si="0"/>
        <v>22</v>
      </c>
      <c r="E44" s="705">
        <v>43250</v>
      </c>
      <c r="F44" s="655">
        <f t="shared" si="6"/>
        <v>43250</v>
      </c>
      <c r="G44" s="650">
        <v>0</v>
      </c>
      <c r="H44" s="651" t="s">
        <v>399</v>
      </c>
      <c r="I44" s="706"/>
      <c r="J44" s="706"/>
      <c r="K44" s="706"/>
      <c r="L44" s="707"/>
      <c r="M44" s="451"/>
      <c r="W44" s="576">
        <f>SUMPRODUCT((E44&lt;=$O$1)*(F44&gt;=$O$1))</f>
        <v>0</v>
      </c>
    </row>
    <row r="45" spans="1:23" ht="18.75" thickBot="1" x14ac:dyDescent="0.3">
      <c r="A45" s="603" t="s">
        <v>462</v>
      </c>
      <c r="B45" s="684" t="s">
        <v>481</v>
      </c>
      <c r="C45" s="496" t="str">
        <f t="shared" si="8"/>
        <v>Réception des coffrets UI, U PVH, TT barres,  TR et  présence, EETD</v>
      </c>
      <c r="D45" s="497">
        <f t="shared" si="0"/>
        <v>22</v>
      </c>
      <c r="E45" s="705">
        <v>43250</v>
      </c>
      <c r="F45" s="655">
        <f t="shared" si="6"/>
        <v>43250</v>
      </c>
      <c r="G45" s="650">
        <v>0</v>
      </c>
      <c r="H45" s="651" t="s">
        <v>399</v>
      </c>
      <c r="I45" s="706"/>
      <c r="J45" s="706"/>
      <c r="K45" s="706"/>
      <c r="L45" s="707"/>
      <c r="M45" s="451"/>
      <c r="W45" s="576"/>
    </row>
    <row r="46" spans="1:23" ht="18.75" thickBot="1" x14ac:dyDescent="0.3">
      <c r="A46" s="586" t="s">
        <v>462</v>
      </c>
      <c r="B46" s="684" t="s">
        <v>478</v>
      </c>
      <c r="C46" s="496" t="str">
        <f t="shared" si="8"/>
        <v>Préparation + MALT coffrets Interlocks EETD / CDIL</v>
      </c>
      <c r="D46" s="497">
        <f t="shared" si="0"/>
        <v>22</v>
      </c>
      <c r="E46" s="705">
        <v>43251</v>
      </c>
      <c r="F46" s="655">
        <f t="shared" si="6"/>
        <v>43252</v>
      </c>
      <c r="G46" s="650">
        <v>1</v>
      </c>
      <c r="H46" s="651" t="s">
        <v>701</v>
      </c>
      <c r="I46" s="706"/>
      <c r="J46" s="706"/>
      <c r="K46" s="706"/>
      <c r="L46" s="707"/>
      <c r="M46" s="451"/>
      <c r="W46" s="576"/>
    </row>
    <row r="47" spans="1:23" ht="18.75" thickBot="1" x14ac:dyDescent="0.3">
      <c r="A47" s="587" t="s">
        <v>462</v>
      </c>
      <c r="B47" s="662" t="s">
        <v>482</v>
      </c>
      <c r="C47" s="484" t="str">
        <f t="shared" si="8"/>
        <v>Préparation + MALT coffrets UI, U PVH, TT barres,  TR et présence EETD / CDIL</v>
      </c>
      <c r="D47" s="485">
        <f t="shared" si="0"/>
        <v>22</v>
      </c>
      <c r="E47" s="708">
        <v>43251</v>
      </c>
      <c r="F47" s="664">
        <f t="shared" si="6"/>
        <v>43256</v>
      </c>
      <c r="G47" s="665">
        <v>3</v>
      </c>
      <c r="H47" s="666" t="s">
        <v>701</v>
      </c>
      <c r="I47" s="667"/>
      <c r="J47" s="667"/>
      <c r="K47" s="667"/>
      <c r="L47" s="668"/>
      <c r="M47" s="451"/>
      <c r="W47" s="576">
        <f t="shared" ref="W47:W63" si="9">SUMPRODUCT((E47&lt;=$O$1)*(F47&gt;=$O$1))</f>
        <v>0</v>
      </c>
    </row>
    <row r="48" spans="1:23" ht="18.75" thickBot="1" x14ac:dyDescent="0.3">
      <c r="A48" s="638"/>
      <c r="B48" s="697"/>
      <c r="C48" s="500"/>
      <c r="D48" s="501"/>
      <c r="E48" s="698"/>
      <c r="F48" s="699"/>
      <c r="G48" s="700"/>
      <c r="H48" s="701"/>
      <c r="I48" s="702"/>
      <c r="J48" s="702"/>
      <c r="K48" s="702"/>
      <c r="L48" s="703"/>
      <c r="M48" s="451"/>
      <c r="W48" s="576">
        <f t="shared" si="9"/>
        <v>0</v>
      </c>
    </row>
    <row r="49" spans="1:23" x14ac:dyDescent="0.25">
      <c r="A49" s="577" t="s">
        <v>462</v>
      </c>
      <c r="B49" s="675" t="s">
        <v>483</v>
      </c>
      <c r="C49" s="492" t="str">
        <f t="shared" ref="C49:C55" si="10">CONCATENATE(B49," ",H49)</f>
        <v>Réception des coffrets SS 1.12 et 1.23 EETD</v>
      </c>
      <c r="D49" s="493">
        <f t="shared" si="0"/>
        <v>23</v>
      </c>
      <c r="E49" s="709">
        <v>43255</v>
      </c>
      <c r="F49" s="579">
        <f t="shared" ref="F49:F55" si="11">WORKDAY(E49,G49,JOURS_FERIES)</f>
        <v>43255</v>
      </c>
      <c r="G49" s="636">
        <v>0</v>
      </c>
      <c r="H49" s="582" t="s">
        <v>399</v>
      </c>
      <c r="I49" s="710"/>
      <c r="J49" s="710"/>
      <c r="K49" s="710"/>
      <c r="L49" s="711"/>
      <c r="M49" s="451"/>
      <c r="W49" s="576">
        <f t="shared" si="9"/>
        <v>0</v>
      </c>
    </row>
    <row r="50" spans="1:23" ht="18.75" thickBot="1" x14ac:dyDescent="0.3">
      <c r="A50" s="586" t="s">
        <v>462</v>
      </c>
      <c r="B50" s="589" t="s">
        <v>484</v>
      </c>
      <c r="C50" s="463" t="str">
        <f t="shared" si="10"/>
        <v>Préparation + MALT coffrets SS EETD / CDIL</v>
      </c>
      <c r="D50" s="464">
        <f t="shared" si="0"/>
        <v>23</v>
      </c>
      <c r="E50" s="712">
        <v>43256</v>
      </c>
      <c r="F50" s="590">
        <f t="shared" si="11"/>
        <v>43259</v>
      </c>
      <c r="G50" s="713">
        <v>3</v>
      </c>
      <c r="H50" s="593" t="s">
        <v>701</v>
      </c>
      <c r="I50" s="714"/>
      <c r="J50" s="714"/>
      <c r="K50" s="714"/>
      <c r="L50" s="715"/>
      <c r="M50" s="451"/>
      <c r="W50" s="576">
        <f t="shared" si="9"/>
        <v>0</v>
      </c>
    </row>
    <row r="51" spans="1:23" ht="54" x14ac:dyDescent="0.25">
      <c r="A51" s="577" t="s">
        <v>499</v>
      </c>
      <c r="B51" s="662" t="s">
        <v>510</v>
      </c>
      <c r="C51" s="807" t="str">
        <f t="shared" si="10"/>
        <v>Consignation du Transformateur TR311 pour raccordement du nouveau coffret TR TSA Y118 (Basculement sur source 2 TSA112) ENEDIS</v>
      </c>
      <c r="D51" s="808">
        <f t="shared" si="0"/>
        <v>23</v>
      </c>
      <c r="E51" s="809">
        <v>43256</v>
      </c>
      <c r="F51" s="810">
        <f t="shared" si="11"/>
        <v>43257</v>
      </c>
      <c r="G51" s="811">
        <v>1</v>
      </c>
      <c r="H51" s="812" t="s">
        <v>404</v>
      </c>
      <c r="I51" s="813"/>
      <c r="J51" s="813"/>
      <c r="K51" s="814" t="s">
        <v>506</v>
      </c>
      <c r="L51" s="815" t="s">
        <v>670</v>
      </c>
      <c r="W51" s="576">
        <f t="shared" si="9"/>
        <v>0</v>
      </c>
    </row>
    <row r="52" spans="1:23" ht="54.75" thickBot="1" x14ac:dyDescent="0.3">
      <c r="A52" s="586" t="s">
        <v>499</v>
      </c>
      <c r="B52" s="716" t="s">
        <v>508</v>
      </c>
      <c r="C52" s="816" t="str">
        <f t="shared" si="10"/>
        <v>Raccordement coffret TR TSA Y118 EETD / ENEDIS / PEXI</v>
      </c>
      <c r="D52" s="817">
        <f t="shared" si="0"/>
        <v>23</v>
      </c>
      <c r="E52" s="818">
        <v>43256</v>
      </c>
      <c r="F52" s="819">
        <f t="shared" si="11"/>
        <v>43257</v>
      </c>
      <c r="G52" s="820">
        <v>1</v>
      </c>
      <c r="H52" s="821" t="s">
        <v>702</v>
      </c>
      <c r="I52" s="822"/>
      <c r="J52" s="822"/>
      <c r="K52" s="823" t="s">
        <v>506</v>
      </c>
      <c r="L52" s="824" t="s">
        <v>670</v>
      </c>
      <c r="W52" s="576">
        <f t="shared" si="9"/>
        <v>0</v>
      </c>
    </row>
    <row r="53" spans="1:23" ht="54" x14ac:dyDescent="0.25">
      <c r="A53" s="603" t="s">
        <v>499</v>
      </c>
      <c r="B53" s="662" t="s">
        <v>511</v>
      </c>
      <c r="C53" s="807" t="str">
        <f t="shared" si="10"/>
        <v>Consignation du Transformateur TR312 pour raccordement du nouveau coffret TR TSA Y112 (Basculement sur source 1 TSA118) ENEDIS</v>
      </c>
      <c r="D53" s="808">
        <f t="shared" si="0"/>
        <v>23</v>
      </c>
      <c r="E53" s="809">
        <v>43257</v>
      </c>
      <c r="F53" s="810">
        <f t="shared" si="11"/>
        <v>43258</v>
      </c>
      <c r="G53" s="811">
        <v>1</v>
      </c>
      <c r="H53" s="812" t="s">
        <v>404</v>
      </c>
      <c r="I53" s="813"/>
      <c r="J53" s="813"/>
      <c r="K53" s="825" t="s">
        <v>507</v>
      </c>
      <c r="L53" s="815" t="s">
        <v>671</v>
      </c>
      <c r="W53" s="576">
        <f t="shared" si="9"/>
        <v>0</v>
      </c>
    </row>
    <row r="54" spans="1:23" ht="54.75" thickBot="1" x14ac:dyDescent="0.3">
      <c r="A54" s="587" t="s">
        <v>499</v>
      </c>
      <c r="B54" s="670" t="s">
        <v>509</v>
      </c>
      <c r="C54" s="826" t="str">
        <f t="shared" si="10"/>
        <v>Raccordement coffret TR TSA Y112 EETD / ENEDIS / PEXI</v>
      </c>
      <c r="D54" s="827">
        <f t="shared" si="0"/>
        <v>23</v>
      </c>
      <c r="E54" s="828">
        <v>43257</v>
      </c>
      <c r="F54" s="829">
        <f t="shared" si="11"/>
        <v>43258</v>
      </c>
      <c r="G54" s="830">
        <v>1</v>
      </c>
      <c r="H54" s="831" t="s">
        <v>702</v>
      </c>
      <c r="I54" s="832"/>
      <c r="J54" s="832"/>
      <c r="K54" s="833" t="s">
        <v>507</v>
      </c>
      <c r="L54" s="834" t="s">
        <v>671</v>
      </c>
      <c r="W54" s="576">
        <f t="shared" si="9"/>
        <v>0</v>
      </c>
    </row>
    <row r="55" spans="1:23" ht="18.75" thickBot="1" x14ac:dyDescent="0.3">
      <c r="A55" s="588" t="s">
        <v>462</v>
      </c>
      <c r="B55" s="675" t="s">
        <v>485</v>
      </c>
      <c r="C55" s="492" t="str">
        <f t="shared" si="10"/>
        <v>Raccordement des LEX sur les nouveaux coffrets EETD</v>
      </c>
      <c r="D55" s="493">
        <f t="shared" si="0"/>
        <v>23</v>
      </c>
      <c r="E55" s="709">
        <v>43259</v>
      </c>
      <c r="F55" s="579">
        <f t="shared" si="11"/>
        <v>43262</v>
      </c>
      <c r="G55" s="636">
        <v>1</v>
      </c>
      <c r="H55" s="582" t="s">
        <v>399</v>
      </c>
      <c r="I55" s="710"/>
      <c r="J55" s="710"/>
      <c r="K55" s="710"/>
      <c r="L55" s="711"/>
      <c r="W55" s="576">
        <f t="shared" si="9"/>
        <v>0</v>
      </c>
    </row>
    <row r="56" spans="1:23" ht="18.75" thickBot="1" x14ac:dyDescent="0.3">
      <c r="A56" s="638"/>
      <c r="B56" s="697"/>
      <c r="C56" s="500"/>
      <c r="D56" s="501"/>
      <c r="E56" s="698"/>
      <c r="F56" s="699"/>
      <c r="G56" s="700"/>
      <c r="H56" s="701"/>
      <c r="I56" s="702"/>
      <c r="J56" s="702"/>
      <c r="K56" s="702"/>
      <c r="L56" s="703"/>
      <c r="W56" s="576">
        <f t="shared" si="9"/>
        <v>0</v>
      </c>
    </row>
    <row r="57" spans="1:23" ht="18.75" thickBot="1" x14ac:dyDescent="0.3">
      <c r="A57" s="657" t="s">
        <v>699</v>
      </c>
      <c r="B57" s="675" t="s">
        <v>521</v>
      </c>
      <c r="C57" s="492" t="str">
        <f t="shared" ref="C57:C63" si="12">CONCATENATE(B57," ",H57)</f>
        <v>Installation du bornier d'échange RPT/RPD dans le local ENEDIS EETD</v>
      </c>
      <c r="D57" s="493">
        <f t="shared" si="0"/>
        <v>24</v>
      </c>
      <c r="E57" s="709">
        <v>43262</v>
      </c>
      <c r="F57" s="579">
        <f t="shared" ref="F57:F63" si="13">WORKDAY(E57,G57,JOURS_FERIES)</f>
        <v>43263</v>
      </c>
      <c r="G57" s="581">
        <v>1</v>
      </c>
      <c r="H57" s="718" t="s">
        <v>399</v>
      </c>
      <c r="I57" s="710"/>
      <c r="J57" s="710"/>
      <c r="K57" s="710"/>
      <c r="L57" s="711"/>
      <c r="W57" s="576">
        <f t="shared" si="9"/>
        <v>0</v>
      </c>
    </row>
    <row r="58" spans="1:23" ht="36" x14ac:dyDescent="0.25">
      <c r="A58" s="577" t="s">
        <v>667</v>
      </c>
      <c r="B58" s="675" t="s">
        <v>643</v>
      </c>
      <c r="C58" s="492" t="str">
        <f t="shared" si="12"/>
        <v>Mise en place de nacelle et de la grue INFRAMET / CANTINIAU / CIRCET / RTE</v>
      </c>
      <c r="D58" s="493">
        <f t="shared" si="0"/>
        <v>24</v>
      </c>
      <c r="E58" s="692">
        <v>43263</v>
      </c>
      <c r="F58" s="580">
        <f t="shared" si="13"/>
        <v>43264</v>
      </c>
      <c r="G58" s="581">
        <v>1</v>
      </c>
      <c r="H58" s="582" t="s">
        <v>686</v>
      </c>
      <c r="I58" s="583"/>
      <c r="J58" s="583"/>
      <c r="K58" s="583"/>
      <c r="L58" s="584"/>
      <c r="W58" s="576">
        <f t="shared" si="9"/>
        <v>0</v>
      </c>
    </row>
    <row r="59" spans="1:23" ht="36.75" thickBot="1" x14ac:dyDescent="0.3">
      <c r="A59" s="674" t="s">
        <v>667</v>
      </c>
      <c r="B59" s="675" t="s">
        <v>645</v>
      </c>
      <c r="C59" s="492" t="str">
        <f t="shared" si="12"/>
        <v>Amené du pylône pré-assemblé sur camion et assemblage du pylône INFRAMET / CANTINIAU / CIRCET / RTE</v>
      </c>
      <c r="D59" s="493">
        <f t="shared" si="0"/>
        <v>24</v>
      </c>
      <c r="E59" s="692">
        <v>43263</v>
      </c>
      <c r="F59" s="580">
        <f t="shared" si="13"/>
        <v>43264</v>
      </c>
      <c r="G59" s="581">
        <v>1</v>
      </c>
      <c r="H59" s="582" t="s">
        <v>686</v>
      </c>
      <c r="I59" s="583"/>
      <c r="J59" s="583"/>
      <c r="K59" s="583"/>
      <c r="L59" s="584"/>
      <c r="W59" s="576">
        <f t="shared" si="9"/>
        <v>0</v>
      </c>
    </row>
    <row r="60" spans="1:23" ht="18.75" thickBot="1" x14ac:dyDescent="0.3">
      <c r="A60" s="586" t="s">
        <v>699</v>
      </c>
      <c r="B60" s="675" t="s">
        <v>497</v>
      </c>
      <c r="C60" s="492" t="str">
        <f t="shared" si="12"/>
        <v>Pose liaisons échanges RPT/RPD + raccordement EETD</v>
      </c>
      <c r="D60" s="493">
        <f t="shared" si="0"/>
        <v>24</v>
      </c>
      <c r="E60" s="709">
        <v>43263</v>
      </c>
      <c r="F60" s="579">
        <f t="shared" si="13"/>
        <v>43264</v>
      </c>
      <c r="G60" s="581">
        <v>1</v>
      </c>
      <c r="H60" s="718" t="s">
        <v>399</v>
      </c>
      <c r="I60" s="710"/>
      <c r="J60" s="710"/>
      <c r="K60" s="710"/>
      <c r="L60" s="711"/>
      <c r="W60" s="576">
        <f t="shared" si="9"/>
        <v>0</v>
      </c>
    </row>
    <row r="61" spans="1:23" ht="36.75" thickBot="1" x14ac:dyDescent="0.3">
      <c r="A61" s="577" t="s">
        <v>667</v>
      </c>
      <c r="B61" s="607" t="s">
        <v>647</v>
      </c>
      <c r="C61" s="470" t="str">
        <f t="shared" si="12"/>
        <v>Mise en place du réseau de terre, travaux de finiton INFRAMET</v>
      </c>
      <c r="D61" s="471">
        <f t="shared" si="0"/>
        <v>24</v>
      </c>
      <c r="E61" s="704">
        <v>43264</v>
      </c>
      <c r="F61" s="609">
        <f t="shared" si="13"/>
        <v>43265</v>
      </c>
      <c r="G61" s="610">
        <v>1</v>
      </c>
      <c r="H61" s="611" t="s">
        <v>648</v>
      </c>
      <c r="I61" s="612"/>
      <c r="J61" s="612"/>
      <c r="K61" s="612"/>
      <c r="L61" s="613"/>
      <c r="W61" s="576">
        <f t="shared" si="9"/>
        <v>0</v>
      </c>
    </row>
    <row r="62" spans="1:23" ht="36.75" thickBot="1" x14ac:dyDescent="0.3">
      <c r="A62" s="674" t="s">
        <v>667</v>
      </c>
      <c r="B62" s="684" t="s">
        <v>649</v>
      </c>
      <c r="C62" s="496" t="str">
        <f t="shared" si="12"/>
        <v xml:space="preserve"> Mesure de terre et Raccordement de la terre du poste au réseau du pylône CIRCET /RTE / EIFFAGE</v>
      </c>
      <c r="D62" s="497">
        <f t="shared" si="0"/>
        <v>24</v>
      </c>
      <c r="E62" s="685">
        <v>43264</v>
      </c>
      <c r="F62" s="649">
        <f t="shared" si="13"/>
        <v>43265</v>
      </c>
      <c r="G62" s="656">
        <v>1</v>
      </c>
      <c r="H62" s="651" t="s">
        <v>650</v>
      </c>
      <c r="I62" s="652"/>
      <c r="J62" s="652"/>
      <c r="K62" s="652"/>
      <c r="L62" s="653"/>
      <c r="W62" s="576">
        <f t="shared" si="9"/>
        <v>0</v>
      </c>
    </row>
    <row r="63" spans="1:23" x14ac:dyDescent="0.25">
      <c r="A63" s="719" t="s">
        <v>699</v>
      </c>
      <c r="B63" s="614" t="s">
        <v>498</v>
      </c>
      <c r="C63" s="472" t="str">
        <f t="shared" si="12"/>
        <v>Modification des Tranches (borniers d'échanges RPT/RPD) - Etude par EETD ENEDIS</v>
      </c>
      <c r="D63" s="473">
        <f t="shared" si="0"/>
        <v>24</v>
      </c>
      <c r="E63" s="720">
        <v>43264</v>
      </c>
      <c r="F63" s="615">
        <f t="shared" si="13"/>
        <v>43265</v>
      </c>
      <c r="G63" s="617">
        <v>1</v>
      </c>
      <c r="H63" s="721" t="s">
        <v>404</v>
      </c>
      <c r="I63" s="660"/>
      <c r="J63" s="660"/>
      <c r="K63" s="660"/>
      <c r="L63" s="661"/>
      <c r="W63" s="576">
        <f t="shared" si="9"/>
        <v>0</v>
      </c>
    </row>
    <row r="64" spans="1:23" x14ac:dyDescent="0.25">
      <c r="A64" s="722"/>
      <c r="B64" s="457"/>
      <c r="C64" s="500"/>
      <c r="D64" s="501"/>
      <c r="E64" s="698"/>
      <c r="F64" s="699"/>
      <c r="G64" s="700"/>
      <c r="H64" s="701"/>
      <c r="I64" s="702"/>
      <c r="J64" s="702"/>
      <c r="K64" s="702"/>
      <c r="L64" s="702"/>
      <c r="W64" s="576"/>
    </row>
    <row r="65" spans="1:23" x14ac:dyDescent="0.25">
      <c r="A65" s="722"/>
      <c r="B65" s="457"/>
      <c r="C65" s="500"/>
      <c r="D65" s="501"/>
      <c r="E65" s="698"/>
      <c r="F65" s="699"/>
      <c r="G65" s="700"/>
      <c r="H65" s="701"/>
      <c r="I65" s="702"/>
      <c r="J65" s="702"/>
      <c r="K65" s="702"/>
      <c r="L65" s="702"/>
      <c r="W65" s="576">
        <f t="shared" ref="W65:W93" si="14">SUMPRODUCT((E65&lt;=$O$1)*(F65&gt;=$O$1))</f>
        <v>0</v>
      </c>
    </row>
    <row r="66" spans="1:23" x14ac:dyDescent="0.25">
      <c r="A66" s="722"/>
      <c r="B66" s="457"/>
      <c r="C66" s="500"/>
      <c r="D66" s="501"/>
      <c r="E66" s="723"/>
      <c r="F66" s="698"/>
      <c r="G66" s="724"/>
      <c r="H66" s="701"/>
      <c r="I66" s="725"/>
      <c r="J66" s="725"/>
      <c r="K66" s="725"/>
      <c r="L66" s="725"/>
      <c r="W66" s="576">
        <f t="shared" si="14"/>
        <v>0</v>
      </c>
    </row>
    <row r="67" spans="1:23" x14ac:dyDescent="0.25">
      <c r="A67" s="722"/>
      <c r="B67" s="457"/>
      <c r="C67" s="500"/>
      <c r="D67" s="501"/>
      <c r="E67" s="723"/>
      <c r="F67" s="698"/>
      <c r="G67" s="724"/>
      <c r="H67" s="701"/>
      <c r="I67" s="725"/>
      <c r="J67" s="725"/>
      <c r="K67" s="725"/>
      <c r="L67" s="725"/>
      <c r="W67" s="576">
        <f t="shared" si="14"/>
        <v>0</v>
      </c>
    </row>
    <row r="68" spans="1:23" x14ac:dyDescent="0.25">
      <c r="A68" s="722"/>
      <c r="B68" s="457"/>
      <c r="C68" s="500"/>
      <c r="D68" s="501"/>
      <c r="E68" s="723"/>
      <c r="F68" s="698"/>
      <c r="G68" s="724"/>
      <c r="H68" s="701"/>
      <c r="I68" s="725"/>
      <c r="J68" s="725"/>
      <c r="K68" s="725"/>
      <c r="L68" s="725"/>
      <c r="W68" s="576">
        <f t="shared" si="14"/>
        <v>0</v>
      </c>
    </row>
    <row r="69" spans="1:23" ht="36" x14ac:dyDescent="0.25">
      <c r="A69" s="603" t="s">
        <v>486</v>
      </c>
      <c r="B69" s="726" t="s">
        <v>487</v>
      </c>
      <c r="C69" s="453" t="str">
        <f t="shared" ref="C69:C89" si="15">CONCATENATE(B69," ",H69)</f>
        <v>Livraison du container Electre EETD</v>
      </c>
      <c r="D69" s="454">
        <f t="shared" ref="D69:D129" si="16">WEEKNUM(E69)</f>
        <v>29</v>
      </c>
      <c r="E69" s="727">
        <v>43297</v>
      </c>
      <c r="F69" s="566">
        <f t="shared" ref="F69:F89" si="17">WORKDAY(E69,G69,JOURS_FERIES)</f>
        <v>43298</v>
      </c>
      <c r="G69" s="728">
        <v>1</v>
      </c>
      <c r="H69" s="729" t="s">
        <v>399</v>
      </c>
      <c r="I69" s="730"/>
      <c r="J69" s="730"/>
      <c r="K69" s="730"/>
      <c r="L69" s="731"/>
      <c r="W69" s="576">
        <f t="shared" si="14"/>
        <v>0</v>
      </c>
    </row>
    <row r="70" spans="1:23" ht="36" x14ac:dyDescent="0.25">
      <c r="A70" s="603" t="s">
        <v>486</v>
      </c>
      <c r="B70" s="732" t="s">
        <v>488</v>
      </c>
      <c r="C70" s="443" t="str">
        <f t="shared" si="15"/>
        <v>Contrôle état CO : intérieur/extérieur EETD</v>
      </c>
      <c r="D70" s="527">
        <f t="shared" si="16"/>
        <v>29</v>
      </c>
      <c r="E70" s="635">
        <v>43297</v>
      </c>
      <c r="F70" s="579">
        <f t="shared" si="17"/>
        <v>43297</v>
      </c>
      <c r="G70" s="733">
        <v>0.125</v>
      </c>
      <c r="H70" s="718" t="s">
        <v>399</v>
      </c>
      <c r="I70" s="710"/>
      <c r="J70" s="710"/>
      <c r="K70" s="710"/>
      <c r="L70" s="711"/>
      <c r="W70" s="576">
        <f t="shared" si="14"/>
        <v>0</v>
      </c>
    </row>
    <row r="71" spans="1:23" ht="36" x14ac:dyDescent="0.25">
      <c r="A71" s="603" t="s">
        <v>486</v>
      </c>
      <c r="B71" s="732" t="s">
        <v>489</v>
      </c>
      <c r="C71" s="443" t="str">
        <f t="shared" si="15"/>
        <v>Déchargement et mise en place du CO comprenant les armoires CCN (TG, CBO, Lignes), UA 48V et UA alternatif EETD</v>
      </c>
      <c r="D71" s="527">
        <f t="shared" si="16"/>
        <v>29</v>
      </c>
      <c r="E71" s="635">
        <v>43297</v>
      </c>
      <c r="F71" s="579">
        <f t="shared" si="17"/>
        <v>43297</v>
      </c>
      <c r="G71" s="733">
        <v>0.125</v>
      </c>
      <c r="H71" s="718" t="s">
        <v>399</v>
      </c>
      <c r="I71" s="710"/>
      <c r="J71" s="710"/>
      <c r="K71" s="710"/>
      <c r="L71" s="711"/>
      <c r="W71" s="576">
        <f t="shared" si="14"/>
        <v>0</v>
      </c>
    </row>
    <row r="72" spans="1:23" ht="36" x14ac:dyDescent="0.25">
      <c r="A72" s="603" t="s">
        <v>486</v>
      </c>
      <c r="B72" s="732" t="s">
        <v>490</v>
      </c>
      <c r="C72" s="443" t="str">
        <f t="shared" si="15"/>
        <v>Validation mise en place du CO EETD</v>
      </c>
      <c r="D72" s="527">
        <f t="shared" si="16"/>
        <v>29</v>
      </c>
      <c r="E72" s="635">
        <v>43297</v>
      </c>
      <c r="F72" s="579">
        <f t="shared" si="17"/>
        <v>43297</v>
      </c>
      <c r="G72" s="733">
        <v>0.125</v>
      </c>
      <c r="H72" s="718" t="s">
        <v>399</v>
      </c>
      <c r="I72" s="710"/>
      <c r="J72" s="710"/>
      <c r="K72" s="710"/>
      <c r="L72" s="711"/>
      <c r="W72" s="576">
        <f t="shared" si="14"/>
        <v>0</v>
      </c>
    </row>
    <row r="73" spans="1:23" ht="36" x14ac:dyDescent="0.25">
      <c r="A73" s="586" t="s">
        <v>486</v>
      </c>
      <c r="B73" s="732" t="s">
        <v>491</v>
      </c>
      <c r="C73" s="443" t="str">
        <f t="shared" si="15"/>
        <v>Délivrance AT sur CO EETD</v>
      </c>
      <c r="D73" s="527">
        <f t="shared" si="16"/>
        <v>29</v>
      </c>
      <c r="E73" s="635">
        <v>43297</v>
      </c>
      <c r="F73" s="579">
        <f t="shared" si="17"/>
        <v>43297</v>
      </c>
      <c r="G73" s="733">
        <v>0.125</v>
      </c>
      <c r="H73" s="718" t="s">
        <v>399</v>
      </c>
      <c r="I73" s="710"/>
      <c r="J73" s="710"/>
      <c r="K73" s="710"/>
      <c r="L73" s="711"/>
      <c r="W73" s="576">
        <f t="shared" si="14"/>
        <v>0</v>
      </c>
    </row>
    <row r="74" spans="1:23" ht="36" x14ac:dyDescent="0.25">
      <c r="A74" s="603" t="s">
        <v>486</v>
      </c>
      <c r="B74" s="732" t="s">
        <v>492</v>
      </c>
      <c r="C74" s="443" t="str">
        <f t="shared" si="15"/>
        <v>Point de convocation : Mise à la terre container, chemins de câbles, coffrets EETD / CDIL</v>
      </c>
      <c r="D74" s="527">
        <f t="shared" si="16"/>
        <v>29</v>
      </c>
      <c r="E74" s="635">
        <v>43297</v>
      </c>
      <c r="F74" s="579">
        <f t="shared" si="17"/>
        <v>43297</v>
      </c>
      <c r="G74" s="636">
        <v>0</v>
      </c>
      <c r="H74" s="718" t="s">
        <v>701</v>
      </c>
      <c r="I74" s="710"/>
      <c r="J74" s="710"/>
      <c r="K74" s="710"/>
      <c r="L74" s="711"/>
      <c r="W74" s="576">
        <f t="shared" si="14"/>
        <v>0</v>
      </c>
    </row>
    <row r="75" spans="1:23" ht="36" x14ac:dyDescent="0.25">
      <c r="A75" s="603" t="s">
        <v>486</v>
      </c>
      <c r="B75" s="732" t="s">
        <v>493</v>
      </c>
      <c r="C75" s="443" t="str">
        <f t="shared" si="15"/>
        <v>Lettre de décharge de l'ensemble du CCN EETD</v>
      </c>
      <c r="D75" s="527">
        <f t="shared" si="16"/>
        <v>29</v>
      </c>
      <c r="E75" s="635">
        <v>43297</v>
      </c>
      <c r="F75" s="579">
        <f t="shared" si="17"/>
        <v>43297</v>
      </c>
      <c r="G75" s="636">
        <v>0</v>
      </c>
      <c r="H75" s="718" t="s">
        <v>399</v>
      </c>
      <c r="I75" s="710"/>
      <c r="J75" s="710"/>
      <c r="K75" s="710"/>
      <c r="L75" s="711"/>
      <c r="W75" s="576">
        <f t="shared" si="14"/>
        <v>0</v>
      </c>
    </row>
    <row r="76" spans="1:23" ht="36.75" thickBot="1" x14ac:dyDescent="0.3">
      <c r="A76" s="587" t="s">
        <v>486</v>
      </c>
      <c r="B76" s="734" t="s">
        <v>494</v>
      </c>
      <c r="C76" s="455" t="str">
        <f t="shared" si="15"/>
        <v>Remise d'ouvrage GET / CDIL</v>
      </c>
      <c r="D76" s="528">
        <f t="shared" si="16"/>
        <v>29</v>
      </c>
      <c r="E76" s="735">
        <v>43297</v>
      </c>
      <c r="F76" s="590">
        <f t="shared" si="17"/>
        <v>43297</v>
      </c>
      <c r="G76" s="713">
        <v>0.25</v>
      </c>
      <c r="H76" s="717" t="s">
        <v>703</v>
      </c>
      <c r="I76" s="714"/>
      <c r="J76" s="714"/>
      <c r="K76" s="714"/>
      <c r="L76" s="715"/>
      <c r="W76" s="576">
        <f t="shared" si="14"/>
        <v>0</v>
      </c>
    </row>
    <row r="77" spans="1:23" ht="42.75" customHeight="1" thickBot="1" x14ac:dyDescent="0.3">
      <c r="A77" s="736" t="s">
        <v>486</v>
      </c>
      <c r="B77" s="737" t="s">
        <v>495</v>
      </c>
      <c r="C77" s="442" t="str">
        <f t="shared" si="15"/>
        <v>Raccordement des LEX EETD</v>
      </c>
      <c r="D77" s="529">
        <f t="shared" si="16"/>
        <v>29</v>
      </c>
      <c r="E77" s="663">
        <v>43297</v>
      </c>
      <c r="F77" s="664">
        <f t="shared" si="17"/>
        <v>43298</v>
      </c>
      <c r="G77" s="665">
        <v>1</v>
      </c>
      <c r="H77" s="738" t="s">
        <v>399</v>
      </c>
      <c r="I77" s="667"/>
      <c r="J77" s="667"/>
      <c r="K77" s="667"/>
      <c r="L77" s="668"/>
      <c r="W77" s="576">
        <f t="shared" si="14"/>
        <v>0</v>
      </c>
    </row>
    <row r="78" spans="1:23" x14ac:dyDescent="0.25">
      <c r="A78" s="739" t="s">
        <v>499</v>
      </c>
      <c r="B78" s="670" t="s">
        <v>504</v>
      </c>
      <c r="C78" s="486" t="str">
        <f t="shared" si="15"/>
        <v>Déroulage des liaisons 3*95+1*35mm² EETD</v>
      </c>
      <c r="D78" s="522">
        <f t="shared" si="16"/>
        <v>29</v>
      </c>
      <c r="E78" s="635">
        <v>43297</v>
      </c>
      <c r="F78" s="579">
        <f t="shared" si="17"/>
        <v>43298</v>
      </c>
      <c r="G78" s="636">
        <v>1</v>
      </c>
      <c r="H78" s="718" t="s">
        <v>399</v>
      </c>
      <c r="I78" s="710"/>
      <c r="J78" s="710"/>
      <c r="K78" s="667"/>
      <c r="L78" s="668"/>
      <c r="W78" s="576">
        <f t="shared" si="14"/>
        <v>0</v>
      </c>
    </row>
    <row r="79" spans="1:23" ht="42.75" customHeight="1" thickBot="1" x14ac:dyDescent="0.3">
      <c r="A79" s="740" t="s">
        <v>486</v>
      </c>
      <c r="B79" s="732" t="s">
        <v>496</v>
      </c>
      <c r="C79" s="443" t="str">
        <f t="shared" si="15"/>
        <v>Raccordement câbles BT intérieurs EETD</v>
      </c>
      <c r="D79" s="527">
        <f t="shared" si="16"/>
        <v>29</v>
      </c>
      <c r="E79" s="635">
        <v>43298</v>
      </c>
      <c r="F79" s="579">
        <f t="shared" si="17"/>
        <v>43299</v>
      </c>
      <c r="G79" s="636">
        <v>1</v>
      </c>
      <c r="H79" s="718" t="s">
        <v>399</v>
      </c>
      <c r="I79" s="710"/>
      <c r="J79" s="710"/>
      <c r="K79" s="710"/>
      <c r="L79" s="711"/>
      <c r="W79" s="576">
        <f t="shared" si="14"/>
        <v>0</v>
      </c>
    </row>
    <row r="80" spans="1:23" x14ac:dyDescent="0.25">
      <c r="A80" s="577" t="s">
        <v>499</v>
      </c>
      <c r="B80" s="675" t="s">
        <v>505</v>
      </c>
      <c r="C80" s="492" t="str">
        <f t="shared" si="15"/>
        <v>Lettre de décharge de l'ensemble des services auxillaires (mise à disposition) EETD</v>
      </c>
      <c r="D80" s="499">
        <f t="shared" si="16"/>
        <v>29</v>
      </c>
      <c r="E80" s="635">
        <v>43298</v>
      </c>
      <c r="F80" s="579">
        <f t="shared" si="17"/>
        <v>43298</v>
      </c>
      <c r="G80" s="636">
        <v>0</v>
      </c>
      <c r="H80" s="718" t="s">
        <v>399</v>
      </c>
      <c r="I80" s="710"/>
      <c r="J80" s="710"/>
      <c r="K80" s="710"/>
      <c r="L80" s="711"/>
      <c r="W80" s="576">
        <f t="shared" si="14"/>
        <v>0</v>
      </c>
    </row>
    <row r="81" spans="1:23" x14ac:dyDescent="0.25">
      <c r="A81" s="603" t="s">
        <v>499</v>
      </c>
      <c r="B81" s="675" t="s">
        <v>512</v>
      </c>
      <c r="C81" s="492" t="str">
        <f t="shared" si="15"/>
        <v>Raccordement du nouveau coffret TR TSAY118 (DJ TR Ouvert Condamné Ouvert) EETD</v>
      </c>
      <c r="D81" s="499">
        <f t="shared" si="16"/>
        <v>29</v>
      </c>
      <c r="E81" s="635">
        <v>43298</v>
      </c>
      <c r="F81" s="579">
        <f t="shared" si="17"/>
        <v>43298</v>
      </c>
      <c r="G81" s="636">
        <v>0.25</v>
      </c>
      <c r="H81" s="718" t="s">
        <v>399</v>
      </c>
      <c r="I81" s="710"/>
      <c r="J81" s="710"/>
      <c r="K81" s="710"/>
      <c r="L81" s="711"/>
      <c r="W81" s="576">
        <f t="shared" si="14"/>
        <v>0</v>
      </c>
    </row>
    <row r="82" spans="1:23" ht="36" x14ac:dyDescent="0.25">
      <c r="A82" s="586" t="s">
        <v>499</v>
      </c>
      <c r="B82" s="675" t="s">
        <v>515</v>
      </c>
      <c r="C82" s="492" t="str">
        <f t="shared" si="15"/>
        <v>Vérification de discordance de Phases puis décondamnation et fermeture du disjoncteur DJ-TR du nouveau coffret EETD / PEXI</v>
      </c>
      <c r="D82" s="499">
        <f t="shared" si="16"/>
        <v>29</v>
      </c>
      <c r="E82" s="635">
        <v>43298</v>
      </c>
      <c r="F82" s="579">
        <f t="shared" si="17"/>
        <v>43298</v>
      </c>
      <c r="G82" s="733">
        <v>0.125</v>
      </c>
      <c r="H82" s="718" t="s">
        <v>704</v>
      </c>
      <c r="I82" s="710"/>
      <c r="J82" s="710"/>
      <c r="K82" s="710"/>
      <c r="L82" s="711"/>
      <c r="W82" s="576">
        <f t="shared" si="14"/>
        <v>0</v>
      </c>
    </row>
    <row r="83" spans="1:23" x14ac:dyDescent="0.25">
      <c r="A83" s="603" t="s">
        <v>499</v>
      </c>
      <c r="B83" s="675" t="s">
        <v>516</v>
      </c>
      <c r="C83" s="492" t="str">
        <f t="shared" si="15"/>
        <v>Raccordement du nouveau coffret TR TSAY112 (DJ TR Ouvert Condamné Ouvert) EETD</v>
      </c>
      <c r="D83" s="499">
        <f t="shared" si="16"/>
        <v>29</v>
      </c>
      <c r="E83" s="635">
        <v>43298</v>
      </c>
      <c r="F83" s="579">
        <f t="shared" si="17"/>
        <v>43298</v>
      </c>
      <c r="G83" s="636">
        <v>0.25</v>
      </c>
      <c r="H83" s="718" t="s">
        <v>399</v>
      </c>
      <c r="I83" s="710"/>
      <c r="J83" s="710"/>
      <c r="K83" s="710"/>
      <c r="L83" s="711"/>
      <c r="W83" s="576">
        <f t="shared" si="14"/>
        <v>0</v>
      </c>
    </row>
    <row r="84" spans="1:23" ht="36.75" thickBot="1" x14ac:dyDescent="0.3">
      <c r="A84" s="587" t="s">
        <v>499</v>
      </c>
      <c r="B84" s="675" t="s">
        <v>515</v>
      </c>
      <c r="C84" s="492" t="str">
        <f t="shared" si="15"/>
        <v>Vérification de discordance de Phases puis décondamnation et fermeture du disjoncteur DJ-TR du nouveau coffret PEXI</v>
      </c>
      <c r="D84" s="499">
        <f t="shared" si="16"/>
        <v>29</v>
      </c>
      <c r="E84" s="635">
        <v>43298</v>
      </c>
      <c r="F84" s="579">
        <f t="shared" si="17"/>
        <v>43298</v>
      </c>
      <c r="G84" s="733">
        <v>0.125</v>
      </c>
      <c r="H84" s="741" t="s">
        <v>405</v>
      </c>
      <c r="I84" s="710"/>
      <c r="J84" s="710"/>
      <c r="K84" s="710"/>
      <c r="L84" s="711"/>
      <c r="W84" s="576">
        <f t="shared" si="14"/>
        <v>0</v>
      </c>
    </row>
    <row r="85" spans="1:23" ht="36.75" thickBot="1" x14ac:dyDescent="0.3">
      <c r="A85" s="586" t="s">
        <v>486</v>
      </c>
      <c r="B85" s="732" t="s">
        <v>497</v>
      </c>
      <c r="C85" s="443" t="str">
        <f t="shared" si="15"/>
        <v>Pose liaisons échanges RPT/RPD + raccordement EETD</v>
      </c>
      <c r="D85" s="527">
        <f t="shared" si="16"/>
        <v>29</v>
      </c>
      <c r="E85" s="635">
        <v>43299</v>
      </c>
      <c r="F85" s="579">
        <f t="shared" si="17"/>
        <v>43301</v>
      </c>
      <c r="G85" s="636">
        <v>2</v>
      </c>
      <c r="H85" s="718" t="s">
        <v>399</v>
      </c>
      <c r="I85" s="710"/>
      <c r="J85" s="710"/>
      <c r="K85" s="710"/>
      <c r="L85" s="711"/>
      <c r="W85" s="576">
        <f t="shared" si="14"/>
        <v>0</v>
      </c>
    </row>
    <row r="86" spans="1:23" x14ac:dyDescent="0.25">
      <c r="A86" s="657" t="s">
        <v>499</v>
      </c>
      <c r="B86" s="675" t="s">
        <v>517</v>
      </c>
      <c r="C86" s="492" t="str">
        <f t="shared" si="15"/>
        <v>Test de la nouvelle permutation automatique du container PEXI</v>
      </c>
      <c r="D86" s="499">
        <f t="shared" si="16"/>
        <v>29</v>
      </c>
      <c r="E86" s="635">
        <v>43299</v>
      </c>
      <c r="F86" s="579">
        <f t="shared" si="17"/>
        <v>43299</v>
      </c>
      <c r="G86" s="636">
        <v>0.25</v>
      </c>
      <c r="H86" s="741" t="s">
        <v>405</v>
      </c>
      <c r="I86" s="710"/>
      <c r="J86" s="710"/>
      <c r="K86" s="710"/>
      <c r="L86" s="711"/>
      <c r="W86" s="576">
        <f t="shared" si="14"/>
        <v>0</v>
      </c>
    </row>
    <row r="87" spans="1:23" ht="36.75" thickBot="1" x14ac:dyDescent="0.3">
      <c r="A87" s="587" t="s">
        <v>499</v>
      </c>
      <c r="B87" s="675" t="s">
        <v>518</v>
      </c>
      <c r="C87" s="492" t="str">
        <f t="shared" si="15"/>
        <v>Mise en exploitation par GdP/EETD de la nouvelle permutation automatique et des nouvelles colonnes alternatives. EETD / PEXI</v>
      </c>
      <c r="D87" s="499">
        <f t="shared" si="16"/>
        <v>29</v>
      </c>
      <c r="E87" s="635">
        <v>43299</v>
      </c>
      <c r="F87" s="579">
        <f t="shared" si="17"/>
        <v>43299</v>
      </c>
      <c r="G87" s="636">
        <v>0.25</v>
      </c>
      <c r="H87" s="741" t="s">
        <v>704</v>
      </c>
      <c r="I87" s="710"/>
      <c r="J87" s="710"/>
      <c r="K87" s="710"/>
      <c r="L87" s="711"/>
      <c r="W87" s="576">
        <f t="shared" si="14"/>
        <v>0</v>
      </c>
    </row>
    <row r="88" spans="1:23" ht="18.75" thickBot="1" x14ac:dyDescent="0.3">
      <c r="A88" s="742" t="s">
        <v>438</v>
      </c>
      <c r="B88" s="743" t="s">
        <v>444</v>
      </c>
      <c r="C88" s="503" t="str">
        <f t="shared" si="15"/>
        <v>Pose de la baie FHP dans container Electre (durée à confirmer) CIRCET</v>
      </c>
      <c r="D88" s="530">
        <f t="shared" si="16"/>
        <v>29</v>
      </c>
      <c r="E88" s="735">
        <v>43300</v>
      </c>
      <c r="F88" s="591">
        <f t="shared" si="17"/>
        <v>43307</v>
      </c>
      <c r="G88" s="713">
        <v>5</v>
      </c>
      <c r="H88" s="593" t="s">
        <v>445</v>
      </c>
      <c r="I88" s="594"/>
      <c r="J88" s="594"/>
      <c r="K88" s="594"/>
      <c r="L88" s="595"/>
      <c r="W88" s="576">
        <f t="shared" si="14"/>
        <v>0</v>
      </c>
    </row>
    <row r="89" spans="1:23" ht="36.75" thickBot="1" x14ac:dyDescent="0.3">
      <c r="A89" s="740" t="s">
        <v>486</v>
      </c>
      <c r="B89" s="744" t="s">
        <v>498</v>
      </c>
      <c r="C89" s="448" t="str">
        <f t="shared" si="15"/>
        <v>Modification des Tranches (borniers d'échanges RPT/RPD) - Etude par EETD ENEDIS</v>
      </c>
      <c r="D89" s="531">
        <f t="shared" si="16"/>
        <v>29</v>
      </c>
      <c r="E89" s="658">
        <v>43301</v>
      </c>
      <c r="F89" s="615">
        <f t="shared" si="17"/>
        <v>43306</v>
      </c>
      <c r="G89" s="659">
        <v>3</v>
      </c>
      <c r="H89" s="745" t="s">
        <v>404</v>
      </c>
      <c r="I89" s="660"/>
      <c r="J89" s="660"/>
      <c r="K89" s="660"/>
      <c r="L89" s="661"/>
      <c r="W89" s="576">
        <f t="shared" si="14"/>
        <v>0</v>
      </c>
    </row>
    <row r="90" spans="1:23" ht="18.75" thickBot="1" x14ac:dyDescent="0.3">
      <c r="A90" s="555"/>
      <c r="B90" s="556"/>
      <c r="C90" s="467"/>
      <c r="D90" s="504"/>
      <c r="E90" s="746"/>
      <c r="F90" s="597"/>
      <c r="G90" s="599"/>
      <c r="H90" s="747"/>
      <c r="I90" s="748"/>
      <c r="J90" s="748"/>
      <c r="K90" s="748"/>
      <c r="L90" s="749"/>
      <c r="W90" s="576">
        <f t="shared" si="14"/>
        <v>0</v>
      </c>
    </row>
    <row r="91" spans="1:23" ht="18.75" thickBot="1" x14ac:dyDescent="0.3">
      <c r="A91" s="586" t="s">
        <v>519</v>
      </c>
      <c r="B91" s="450" t="s">
        <v>522</v>
      </c>
      <c r="C91" s="505" t="str">
        <f>CONCATENATE(B91," ",H91)</f>
        <v>Contrôle de polarités des tranches EETD</v>
      </c>
      <c r="D91" s="506">
        <f t="shared" si="16"/>
        <v>30</v>
      </c>
      <c r="E91" s="750">
        <v>43306</v>
      </c>
      <c r="F91" s="751">
        <f>WORKDAY(E91,G91,JOURS_FERIES)</f>
        <v>43307</v>
      </c>
      <c r="G91" s="752">
        <v>1</v>
      </c>
      <c r="H91" s="753" t="s">
        <v>399</v>
      </c>
      <c r="I91" s="754"/>
      <c r="J91" s="754"/>
      <c r="K91" s="754"/>
      <c r="L91" s="755"/>
      <c r="W91" s="576">
        <f t="shared" si="14"/>
        <v>0</v>
      </c>
    </row>
    <row r="92" spans="1:23" ht="18.75" thickBot="1" x14ac:dyDescent="0.3">
      <c r="A92" s="587" t="s">
        <v>519</v>
      </c>
      <c r="B92" s="684" t="s">
        <v>523</v>
      </c>
      <c r="C92" s="496" t="str">
        <f>CONCATENATE(B92," ",H92)</f>
        <v>Contrôle et essais du fond de poste EETD</v>
      </c>
      <c r="D92" s="497">
        <f t="shared" si="16"/>
        <v>30</v>
      </c>
      <c r="E92" s="648">
        <v>43307</v>
      </c>
      <c r="F92" s="655">
        <f>WORKDAY(E92,G92,JOURS_FERIES)</f>
        <v>43311</v>
      </c>
      <c r="G92" s="650">
        <v>2</v>
      </c>
      <c r="H92" s="756" t="s">
        <v>399</v>
      </c>
      <c r="I92" s="706"/>
      <c r="J92" s="706"/>
      <c r="K92" s="706"/>
      <c r="L92" s="707"/>
      <c r="W92" s="576">
        <f t="shared" si="14"/>
        <v>0</v>
      </c>
    </row>
    <row r="93" spans="1:23" ht="18.75" thickBot="1" x14ac:dyDescent="0.3">
      <c r="A93" s="757" t="s">
        <v>459</v>
      </c>
      <c r="B93" s="684" t="s">
        <v>460</v>
      </c>
      <c r="C93" s="496" t="str">
        <f>CONCATENATE(B93," ",H93)</f>
        <v>Dépose des boucles de MALT, pose de 2 RDCT EETD</v>
      </c>
      <c r="D93" s="497">
        <f t="shared" si="16"/>
        <v>31</v>
      </c>
      <c r="E93" s="648">
        <v>43311</v>
      </c>
      <c r="F93" s="655">
        <f>WORKDAY(E93,G93,JOURS_FERIES)</f>
        <v>43313</v>
      </c>
      <c r="G93" s="656">
        <v>2</v>
      </c>
      <c r="H93" s="651" t="s">
        <v>399</v>
      </c>
      <c r="I93" s="706"/>
      <c r="J93" s="706"/>
      <c r="K93" s="706"/>
      <c r="L93" s="707"/>
      <c r="W93" s="576">
        <f t="shared" si="14"/>
        <v>0</v>
      </c>
    </row>
    <row r="94" spans="1:23" ht="36" x14ac:dyDescent="0.25">
      <c r="A94" s="758" t="s">
        <v>459</v>
      </c>
      <c r="B94" s="759" t="s">
        <v>461</v>
      </c>
      <c r="C94" s="507" t="str">
        <f>CONCATENATE(B94," ",H94)</f>
        <v>Remplacement clôture grillagée par palplanches béton (durée à confirmer) CLOTURE</v>
      </c>
      <c r="D94" s="473">
        <f t="shared" si="16"/>
        <v>31</v>
      </c>
      <c r="E94" s="658">
        <v>43311</v>
      </c>
      <c r="F94" s="615">
        <f>WORKDAY(E94,G94,JOURS_FERIES)</f>
        <v>43354</v>
      </c>
      <c r="G94" s="617">
        <v>30</v>
      </c>
      <c r="H94" s="760" t="s">
        <v>605</v>
      </c>
      <c r="I94" s="660"/>
      <c r="J94" s="660"/>
      <c r="K94" s="660"/>
      <c r="L94" s="661"/>
      <c r="W94" s="576"/>
    </row>
    <row r="95" spans="1:23" x14ac:dyDescent="0.25">
      <c r="A95" s="761"/>
      <c r="B95" s="457"/>
      <c r="C95" s="500"/>
      <c r="D95" s="501"/>
      <c r="E95" s="723"/>
      <c r="F95" s="698"/>
      <c r="G95" s="700"/>
      <c r="H95" s="762"/>
      <c r="I95" s="725"/>
      <c r="J95" s="725"/>
      <c r="K95" s="725"/>
      <c r="L95" s="725"/>
      <c r="W95" s="576"/>
    </row>
    <row r="96" spans="1:23" x14ac:dyDescent="0.25">
      <c r="A96" s="761"/>
      <c r="B96" s="457"/>
      <c r="C96" s="500"/>
      <c r="D96" s="501"/>
      <c r="E96" s="723"/>
      <c r="F96" s="698"/>
      <c r="G96" s="700"/>
      <c r="H96" s="762"/>
      <c r="I96" s="725"/>
      <c r="J96" s="725"/>
      <c r="K96" s="725"/>
      <c r="L96" s="725"/>
      <c r="W96" s="576"/>
    </row>
    <row r="97" spans="1:23" x14ac:dyDescent="0.25">
      <c r="A97" s="761"/>
      <c r="B97" s="457"/>
      <c r="C97" s="500"/>
      <c r="D97" s="501"/>
      <c r="E97" s="723"/>
      <c r="F97" s="698"/>
      <c r="G97" s="700"/>
      <c r="H97" s="762"/>
      <c r="I97" s="725"/>
      <c r="J97" s="725"/>
      <c r="K97" s="725"/>
      <c r="L97" s="725"/>
      <c r="W97" s="576">
        <f t="shared" ref="W97:W105" si="18">SUMPRODUCT((E97&lt;=$O$1)*(F97&gt;=$O$1))</f>
        <v>0</v>
      </c>
    </row>
    <row r="98" spans="1:23" x14ac:dyDescent="0.25">
      <c r="A98" s="761"/>
      <c r="B98" s="457"/>
      <c r="C98" s="500"/>
      <c r="D98" s="501"/>
      <c r="E98" s="723"/>
      <c r="F98" s="698"/>
      <c r="G98" s="700"/>
      <c r="H98" s="762"/>
      <c r="I98" s="725"/>
      <c r="J98" s="725"/>
      <c r="K98" s="725"/>
      <c r="L98" s="725"/>
      <c r="W98" s="576">
        <f t="shared" si="18"/>
        <v>0</v>
      </c>
    </row>
    <row r="99" spans="1:23" ht="36" x14ac:dyDescent="0.25">
      <c r="A99" s="763" t="s">
        <v>668</v>
      </c>
      <c r="B99" s="764" t="s">
        <v>654</v>
      </c>
      <c r="C99" s="532" t="str">
        <f>CONCATENATE(B99," ",H99)</f>
        <v>Mise en place de l'ODU sur le pylône, des équipements dans le BI et passage des coaxiaux dans les caniveaux + réseau de terre CIRCET</v>
      </c>
      <c r="D99" s="533">
        <f t="shared" si="16"/>
        <v>34</v>
      </c>
      <c r="E99" s="635">
        <v>43332</v>
      </c>
      <c r="F99" s="579">
        <f>WORKDAY(E99,G99,JOURS_FERIES)</f>
        <v>43336</v>
      </c>
      <c r="G99" s="636">
        <v>4</v>
      </c>
      <c r="H99" s="718" t="s">
        <v>445</v>
      </c>
      <c r="I99" s="710"/>
      <c r="J99" s="710"/>
      <c r="K99" s="710"/>
      <c r="L99" s="711"/>
      <c r="W99" s="576">
        <f t="shared" si="18"/>
        <v>0</v>
      </c>
    </row>
    <row r="100" spans="1:23" ht="18.75" thickBot="1" x14ac:dyDescent="0.3">
      <c r="A100" s="740" t="s">
        <v>519</v>
      </c>
      <c r="B100" s="765" t="s">
        <v>524</v>
      </c>
      <c r="C100" s="534" t="str">
        <f>CONCATENATE(B100," ",H100)</f>
        <v>Essais alarme secours EMASI / ENEDIS</v>
      </c>
      <c r="D100" s="535">
        <f t="shared" si="16"/>
        <v>34</v>
      </c>
      <c r="E100" s="766">
        <v>43333</v>
      </c>
      <c r="F100" s="608">
        <f>WORKDAY(E100,G100,JOURS_FERIES)</f>
        <v>43334</v>
      </c>
      <c r="G100" s="767">
        <v>1</v>
      </c>
      <c r="H100" s="768" t="s">
        <v>705</v>
      </c>
      <c r="I100" s="769"/>
      <c r="J100" s="769"/>
      <c r="K100" s="769"/>
      <c r="L100" s="770"/>
      <c r="W100" s="576">
        <f t="shared" si="18"/>
        <v>0</v>
      </c>
    </row>
    <row r="101" spans="1:23" ht="18.75" thickBot="1" x14ac:dyDescent="0.3">
      <c r="A101" s="555"/>
      <c r="B101" s="556"/>
      <c r="C101" s="467"/>
      <c r="D101" s="504"/>
      <c r="E101" s="746"/>
      <c r="F101" s="597"/>
      <c r="G101" s="771"/>
      <c r="H101" s="747"/>
      <c r="I101" s="748"/>
      <c r="J101" s="748"/>
      <c r="K101" s="748"/>
      <c r="L101" s="749"/>
      <c r="W101" s="576">
        <f t="shared" si="18"/>
        <v>0</v>
      </c>
    </row>
    <row r="102" spans="1:23" ht="36.75" thickBot="1" x14ac:dyDescent="0.3">
      <c r="A102" s="586" t="s">
        <v>668</v>
      </c>
      <c r="B102" s="449" t="s">
        <v>656</v>
      </c>
      <c r="C102" s="508" t="str">
        <f>CONCATENATE(B102," ",H102)</f>
        <v>Mesure radio, pointage et paramétrage de la liaison CIRCET</v>
      </c>
      <c r="D102" s="509">
        <f t="shared" si="16"/>
        <v>35</v>
      </c>
      <c r="E102" s="750">
        <v>43339</v>
      </c>
      <c r="F102" s="751">
        <f>WORKDAY(E102,G102,JOURS_FERIES)</f>
        <v>43346</v>
      </c>
      <c r="G102" s="752">
        <v>5</v>
      </c>
      <c r="H102" s="753" t="s">
        <v>445</v>
      </c>
      <c r="I102" s="754"/>
      <c r="J102" s="754"/>
      <c r="K102" s="754"/>
      <c r="L102" s="755"/>
      <c r="W102" s="576">
        <f t="shared" si="18"/>
        <v>0</v>
      </c>
    </row>
    <row r="103" spans="1:23" ht="18.75" thickBot="1" x14ac:dyDescent="0.3">
      <c r="A103" s="555"/>
      <c r="B103" s="556"/>
      <c r="C103" s="467"/>
      <c r="D103" s="510"/>
      <c r="E103" s="746"/>
      <c r="F103" s="597"/>
      <c r="G103" s="771"/>
      <c r="H103" s="747"/>
      <c r="I103" s="748"/>
      <c r="J103" s="748"/>
      <c r="K103" s="748"/>
      <c r="L103" s="749"/>
      <c r="W103" s="576">
        <f t="shared" si="18"/>
        <v>0</v>
      </c>
    </row>
    <row r="104" spans="1:23" ht="18.75" thickBot="1" x14ac:dyDescent="0.3">
      <c r="A104" s="586" t="s">
        <v>519</v>
      </c>
      <c r="B104" s="452" t="s">
        <v>525</v>
      </c>
      <c r="C104" s="536" t="str">
        <f>CONCATENATE(B104," ",H104)</f>
        <v>Mise en route fond de poste EETD-ICE</v>
      </c>
      <c r="D104" s="537">
        <f t="shared" si="16"/>
        <v>37</v>
      </c>
      <c r="E104" s="772">
        <v>43353</v>
      </c>
      <c r="F104" s="751">
        <f>WORKDAY(E104,G104,JOURS_FERIES)</f>
        <v>43355</v>
      </c>
      <c r="G104" s="752">
        <v>2</v>
      </c>
      <c r="H104" s="753" t="s">
        <v>407</v>
      </c>
      <c r="I104" s="754"/>
      <c r="J104" s="754"/>
      <c r="K104" s="754"/>
      <c r="L104" s="755"/>
      <c r="W104" s="576">
        <f t="shared" si="18"/>
        <v>0</v>
      </c>
    </row>
    <row r="105" spans="1:23" ht="18.75" thickBot="1" x14ac:dyDescent="0.3">
      <c r="A105" s="555"/>
      <c r="B105" s="556"/>
      <c r="C105" s="467"/>
      <c r="D105" s="510"/>
      <c r="E105" s="746"/>
      <c r="F105" s="597"/>
      <c r="G105" s="771"/>
      <c r="H105" s="747"/>
      <c r="I105" s="748"/>
      <c r="J105" s="748"/>
      <c r="K105" s="748"/>
      <c r="L105" s="749"/>
      <c r="W105" s="576">
        <f t="shared" si="18"/>
        <v>0</v>
      </c>
    </row>
    <row r="106" spans="1:23" ht="18.75" thickBot="1" x14ac:dyDescent="0.3">
      <c r="A106" s="586" t="s">
        <v>519</v>
      </c>
      <c r="B106" s="452" t="s">
        <v>526</v>
      </c>
      <c r="C106" s="536" t="str">
        <f>CONCATENATE(B106," ",H106)</f>
        <v>Mise en exploitation EETD-ICE</v>
      </c>
      <c r="D106" s="537">
        <f t="shared" si="16"/>
        <v>37</v>
      </c>
      <c r="E106" s="772">
        <v>43354</v>
      </c>
      <c r="F106" s="751">
        <f>WORKDAY(E106,G106,JOURS_FERIES)</f>
        <v>43355</v>
      </c>
      <c r="G106" s="752">
        <v>1</v>
      </c>
      <c r="H106" s="773" t="s">
        <v>407</v>
      </c>
      <c r="I106" s="754"/>
      <c r="J106" s="754"/>
      <c r="K106" s="754"/>
      <c r="L106" s="755"/>
      <c r="W106" s="576"/>
    </row>
    <row r="107" spans="1:23" ht="18.75" thickBot="1" x14ac:dyDescent="0.3">
      <c r="A107" s="555"/>
      <c r="B107" s="556"/>
      <c r="C107" s="467"/>
      <c r="D107" s="510"/>
      <c r="E107" s="746"/>
      <c r="F107" s="597"/>
      <c r="G107" s="771"/>
      <c r="H107" s="747"/>
      <c r="I107" s="748"/>
      <c r="J107" s="748"/>
      <c r="K107" s="748"/>
      <c r="L107" s="749"/>
      <c r="W107" s="576"/>
    </row>
    <row r="108" spans="1:23" x14ac:dyDescent="0.25">
      <c r="A108" s="774" t="s">
        <v>527</v>
      </c>
      <c r="B108" s="604" t="s">
        <v>528</v>
      </c>
      <c r="C108" s="468" t="str">
        <f t="shared" ref="C108:C123" si="19">CONCATENATE(B108," ",H108)</f>
        <v>Chargement base de données ARP + PEXI + Switch EMASI</v>
      </c>
      <c r="D108" s="469">
        <f t="shared" si="16"/>
        <v>38</v>
      </c>
      <c r="E108" s="727">
        <v>43360</v>
      </c>
      <c r="F108" s="566">
        <f t="shared" ref="F108:F123" si="20">WORKDAY(E108,G108,JOURS_FERIES)</f>
        <v>43361</v>
      </c>
      <c r="G108" s="568">
        <v>1</v>
      </c>
      <c r="H108" s="775" t="s">
        <v>403</v>
      </c>
      <c r="I108" s="730"/>
      <c r="J108" s="730"/>
      <c r="K108" s="730"/>
      <c r="L108" s="731"/>
      <c r="W108" s="576">
        <f t="shared" ref="W108:W139" si="21">SUMPRODUCT((E108&lt;=$O$1)*(F108&gt;=$O$1))</f>
        <v>0</v>
      </c>
    </row>
    <row r="109" spans="1:23" ht="18.75" thickBot="1" x14ac:dyDescent="0.3">
      <c r="A109" s="776" t="s">
        <v>527</v>
      </c>
      <c r="B109" s="589" t="s">
        <v>529</v>
      </c>
      <c r="C109" s="463" t="str">
        <f t="shared" si="19"/>
        <v>Raccordement TCD+Adressage IP dans le PO EMASI</v>
      </c>
      <c r="D109" s="464">
        <f t="shared" si="16"/>
        <v>38</v>
      </c>
      <c r="E109" s="712">
        <v>43360</v>
      </c>
      <c r="F109" s="590">
        <f t="shared" si="20"/>
        <v>43361</v>
      </c>
      <c r="G109" s="592">
        <v>1</v>
      </c>
      <c r="H109" s="717" t="s">
        <v>403</v>
      </c>
      <c r="I109" s="714"/>
      <c r="J109" s="714"/>
      <c r="K109" s="714"/>
      <c r="L109" s="715"/>
      <c r="W109" s="576">
        <f t="shared" si="21"/>
        <v>0</v>
      </c>
    </row>
    <row r="110" spans="1:23" ht="252" x14ac:dyDescent="0.25">
      <c r="A110" s="586" t="s">
        <v>384</v>
      </c>
      <c r="B110" s="662" t="s">
        <v>532</v>
      </c>
      <c r="C110" s="807" t="str">
        <f t="shared" si="19"/>
        <v>Passage de la TG en local PEXI / ENEDIS</v>
      </c>
      <c r="D110" s="808">
        <f t="shared" si="16"/>
        <v>38</v>
      </c>
      <c r="E110" s="809">
        <v>43360</v>
      </c>
      <c r="F110" s="810">
        <f t="shared" si="20"/>
        <v>43367</v>
      </c>
      <c r="G110" s="811">
        <v>5</v>
      </c>
      <c r="H110" s="835" t="s">
        <v>706</v>
      </c>
      <c r="I110" s="813"/>
      <c r="J110" s="813"/>
      <c r="K110" s="836" t="s">
        <v>432</v>
      </c>
      <c r="L110" s="837" t="s">
        <v>672</v>
      </c>
      <c r="W110" s="576">
        <f t="shared" si="21"/>
        <v>0</v>
      </c>
    </row>
    <row r="111" spans="1:23" ht="36" x14ac:dyDescent="0.25">
      <c r="A111" s="777" t="s">
        <v>384</v>
      </c>
      <c r="B111" s="778" t="s">
        <v>533</v>
      </c>
      <c r="C111" s="492" t="str">
        <f t="shared" si="19"/>
        <v>Intégration ARP/PEXI : TG, S.AUX, CBO, Famars 1, Famars 2 EMASI / CASTER / PEXI</v>
      </c>
      <c r="D111" s="493">
        <f t="shared" si="16"/>
        <v>38</v>
      </c>
      <c r="E111" s="709">
        <v>43360</v>
      </c>
      <c r="F111" s="579">
        <f t="shared" si="20"/>
        <v>43361</v>
      </c>
      <c r="G111" s="636">
        <v>1</v>
      </c>
      <c r="H111" s="718" t="s">
        <v>707</v>
      </c>
      <c r="I111" s="710"/>
      <c r="J111" s="710"/>
      <c r="K111" s="710"/>
      <c r="L111" s="711"/>
      <c r="W111" s="576">
        <f t="shared" si="21"/>
        <v>0</v>
      </c>
    </row>
    <row r="112" spans="1:23" ht="36" x14ac:dyDescent="0.25">
      <c r="A112" s="774" t="s">
        <v>384</v>
      </c>
      <c r="B112" s="778" t="s">
        <v>534</v>
      </c>
      <c r="C112" s="492" t="str">
        <f t="shared" si="19"/>
        <v>Passage à l'état migré (S.AUX &amp; TG) EMASI / CASTER / PEXI</v>
      </c>
      <c r="D112" s="493">
        <f t="shared" si="16"/>
        <v>38</v>
      </c>
      <c r="E112" s="709">
        <v>43361</v>
      </c>
      <c r="F112" s="579">
        <f t="shared" si="20"/>
        <v>43362</v>
      </c>
      <c r="G112" s="636">
        <v>1</v>
      </c>
      <c r="H112" s="718" t="s">
        <v>707</v>
      </c>
      <c r="I112" s="710"/>
      <c r="J112" s="710"/>
      <c r="K112" s="710"/>
      <c r="L112" s="711"/>
      <c r="W112" s="576">
        <f t="shared" si="21"/>
        <v>0</v>
      </c>
    </row>
    <row r="113" spans="1:23" ht="36" x14ac:dyDescent="0.25">
      <c r="A113" s="774" t="s">
        <v>384</v>
      </c>
      <c r="B113" s="675" t="s">
        <v>536</v>
      </c>
      <c r="C113" s="492" t="str">
        <f t="shared" si="19"/>
        <v>Validation bornier d'échange RPT / RPD (après la mise en route fond de poste) EETD</v>
      </c>
      <c r="D113" s="493">
        <f t="shared" si="16"/>
        <v>38</v>
      </c>
      <c r="E113" s="709">
        <v>43361</v>
      </c>
      <c r="F113" s="579">
        <f t="shared" si="20"/>
        <v>43362</v>
      </c>
      <c r="G113" s="636">
        <v>1</v>
      </c>
      <c r="H113" s="718" t="s">
        <v>399</v>
      </c>
      <c r="I113" s="710"/>
      <c r="J113" s="710"/>
      <c r="K113" s="710"/>
      <c r="L113" s="711"/>
      <c r="W113" s="576">
        <f t="shared" si="21"/>
        <v>0</v>
      </c>
    </row>
    <row r="114" spans="1:23" ht="36" x14ac:dyDescent="0.25">
      <c r="A114" s="774" t="s">
        <v>384</v>
      </c>
      <c r="B114" s="675" t="s">
        <v>537</v>
      </c>
      <c r="C114" s="492" t="str">
        <f t="shared" si="19"/>
        <v>Remplacement coffret présence (FT 08-04) + raccordement EETD</v>
      </c>
      <c r="D114" s="493">
        <f t="shared" si="16"/>
        <v>38</v>
      </c>
      <c r="E114" s="709">
        <v>43361</v>
      </c>
      <c r="F114" s="579">
        <f t="shared" si="20"/>
        <v>43361</v>
      </c>
      <c r="G114" s="636">
        <v>0.5</v>
      </c>
      <c r="H114" s="718" t="s">
        <v>399</v>
      </c>
      <c r="I114" s="710"/>
      <c r="J114" s="710"/>
      <c r="K114" s="710"/>
      <c r="L114" s="711"/>
      <c r="W114" s="576">
        <f t="shared" si="21"/>
        <v>0</v>
      </c>
    </row>
    <row r="115" spans="1:23" ht="36" x14ac:dyDescent="0.25">
      <c r="A115" s="774" t="s">
        <v>384</v>
      </c>
      <c r="B115" s="675" t="s">
        <v>535</v>
      </c>
      <c r="C115" s="492" t="str">
        <f t="shared" si="19"/>
        <v>Chargement du PEXI (TG) et modifications PA EETD</v>
      </c>
      <c r="D115" s="493">
        <f t="shared" si="16"/>
        <v>38</v>
      </c>
      <c r="E115" s="709">
        <v>43362</v>
      </c>
      <c r="F115" s="579">
        <f t="shared" si="20"/>
        <v>43362</v>
      </c>
      <c r="G115" s="636">
        <v>0.5</v>
      </c>
      <c r="H115" s="718" t="s">
        <v>399</v>
      </c>
      <c r="I115" s="710"/>
      <c r="J115" s="710"/>
      <c r="K115" s="710"/>
      <c r="L115" s="711"/>
      <c r="W115" s="576">
        <f t="shared" si="21"/>
        <v>0</v>
      </c>
    </row>
    <row r="116" spans="1:23" ht="36" x14ac:dyDescent="0.25">
      <c r="A116" s="719" t="s">
        <v>384</v>
      </c>
      <c r="B116" s="675" t="s">
        <v>495</v>
      </c>
      <c r="C116" s="492" t="str">
        <f t="shared" si="19"/>
        <v>Raccordement des LEX EETD</v>
      </c>
      <c r="D116" s="493">
        <f t="shared" si="16"/>
        <v>38</v>
      </c>
      <c r="E116" s="709">
        <v>43362</v>
      </c>
      <c r="F116" s="579">
        <f t="shared" si="20"/>
        <v>43362</v>
      </c>
      <c r="G116" s="636">
        <v>0.5</v>
      </c>
      <c r="H116" s="718" t="s">
        <v>399</v>
      </c>
      <c r="I116" s="710"/>
      <c r="J116" s="710"/>
      <c r="K116" s="710"/>
      <c r="L116" s="711"/>
      <c r="W116" s="576">
        <f t="shared" si="21"/>
        <v>0</v>
      </c>
    </row>
    <row r="117" spans="1:23" ht="36" x14ac:dyDescent="0.25">
      <c r="A117" s="774" t="s">
        <v>384</v>
      </c>
      <c r="B117" s="675" t="s">
        <v>539</v>
      </c>
      <c r="C117" s="492" t="str">
        <f t="shared" si="19"/>
        <v>Contrôles A1, A3, A4 (tranche générale) EETD</v>
      </c>
      <c r="D117" s="493">
        <f t="shared" si="16"/>
        <v>38</v>
      </c>
      <c r="E117" s="709">
        <v>43362</v>
      </c>
      <c r="F117" s="579">
        <f t="shared" si="20"/>
        <v>43362</v>
      </c>
      <c r="G117" s="636">
        <v>0.25</v>
      </c>
      <c r="H117" s="718" t="s">
        <v>399</v>
      </c>
      <c r="I117" s="710"/>
      <c r="J117" s="710"/>
      <c r="K117" s="710"/>
      <c r="L117" s="711"/>
      <c r="W117" s="576">
        <f t="shared" si="21"/>
        <v>0</v>
      </c>
    </row>
    <row r="118" spans="1:23" ht="36" x14ac:dyDescent="0.25">
      <c r="A118" s="774" t="s">
        <v>384</v>
      </c>
      <c r="B118" s="675" t="s">
        <v>540</v>
      </c>
      <c r="C118" s="492" t="str">
        <f t="shared" si="19"/>
        <v>Essais TG (Contrôle C) EETD</v>
      </c>
      <c r="D118" s="493">
        <f t="shared" si="16"/>
        <v>38</v>
      </c>
      <c r="E118" s="709">
        <v>43363</v>
      </c>
      <c r="F118" s="579">
        <f t="shared" si="20"/>
        <v>43363</v>
      </c>
      <c r="G118" s="636">
        <v>0.25</v>
      </c>
      <c r="H118" s="718" t="s">
        <v>399</v>
      </c>
      <c r="I118" s="710"/>
      <c r="J118" s="710"/>
      <c r="K118" s="710"/>
      <c r="L118" s="711"/>
      <c r="W118" s="576">
        <f t="shared" si="21"/>
        <v>0</v>
      </c>
    </row>
    <row r="119" spans="1:23" ht="36" x14ac:dyDescent="0.25">
      <c r="A119" s="774" t="s">
        <v>384</v>
      </c>
      <c r="B119" s="675" t="s">
        <v>541</v>
      </c>
      <c r="C119" s="492" t="str">
        <f t="shared" si="19"/>
        <v>Remise CONT EETD / EMASI</v>
      </c>
      <c r="D119" s="493">
        <f t="shared" si="16"/>
        <v>38</v>
      </c>
      <c r="E119" s="709">
        <v>43363</v>
      </c>
      <c r="F119" s="579">
        <f t="shared" si="20"/>
        <v>43363</v>
      </c>
      <c r="G119" s="733">
        <v>0.125</v>
      </c>
      <c r="H119" s="718" t="s">
        <v>708</v>
      </c>
      <c r="I119" s="710"/>
      <c r="J119" s="710"/>
      <c r="K119" s="710"/>
      <c r="L119" s="711"/>
      <c r="W119" s="576">
        <f t="shared" si="21"/>
        <v>0</v>
      </c>
    </row>
    <row r="120" spans="1:23" ht="36" x14ac:dyDescent="0.25">
      <c r="A120" s="774" t="s">
        <v>384</v>
      </c>
      <c r="B120" s="675" t="s">
        <v>542</v>
      </c>
      <c r="C120" s="492" t="str">
        <f t="shared" si="19"/>
        <v>Contrôle RTE EMASI</v>
      </c>
      <c r="D120" s="493">
        <f t="shared" si="16"/>
        <v>38</v>
      </c>
      <c r="E120" s="709">
        <v>43363</v>
      </c>
      <c r="F120" s="579">
        <f t="shared" si="20"/>
        <v>43363</v>
      </c>
      <c r="G120" s="636">
        <v>0.5</v>
      </c>
      <c r="H120" s="718" t="s">
        <v>403</v>
      </c>
      <c r="I120" s="710"/>
      <c r="J120" s="710"/>
      <c r="K120" s="710"/>
      <c r="L120" s="711"/>
      <c r="W120" s="576">
        <f t="shared" si="21"/>
        <v>0</v>
      </c>
    </row>
    <row r="121" spans="1:23" ht="36.75" thickBot="1" x14ac:dyDescent="0.3">
      <c r="A121" s="779" t="s">
        <v>384</v>
      </c>
      <c r="B121" s="780" t="s">
        <v>543</v>
      </c>
      <c r="C121" s="511" t="str">
        <f t="shared" si="19"/>
        <v>Mise en exploitation TG EMASI / PEXI</v>
      </c>
      <c r="D121" s="464">
        <f t="shared" si="16"/>
        <v>38</v>
      </c>
      <c r="E121" s="712">
        <v>43363</v>
      </c>
      <c r="F121" s="590">
        <f t="shared" si="20"/>
        <v>43363</v>
      </c>
      <c r="G121" s="713">
        <v>0.25</v>
      </c>
      <c r="H121" s="717" t="s">
        <v>709</v>
      </c>
      <c r="I121" s="714"/>
      <c r="J121" s="714"/>
      <c r="K121" s="714"/>
      <c r="L121" s="715"/>
      <c r="W121" s="576">
        <f t="shared" si="21"/>
        <v>0</v>
      </c>
    </row>
    <row r="122" spans="1:23" ht="18.75" thickBot="1" x14ac:dyDescent="0.3">
      <c r="A122" s="736" t="s">
        <v>390</v>
      </c>
      <c r="B122" s="684" t="s">
        <v>391</v>
      </c>
      <c r="C122" s="496" t="str">
        <f t="shared" si="19"/>
        <v xml:space="preserve">   Essai téléalarme sur Electre EMASI</v>
      </c>
      <c r="D122" s="497">
        <f t="shared" si="16"/>
        <v>38</v>
      </c>
      <c r="E122" s="705">
        <v>43364</v>
      </c>
      <c r="F122" s="655">
        <f t="shared" si="20"/>
        <v>43364</v>
      </c>
      <c r="G122" s="650">
        <v>0.25</v>
      </c>
      <c r="H122" s="756" t="s">
        <v>403</v>
      </c>
      <c r="I122" s="706"/>
      <c r="J122" s="706"/>
      <c r="K122" s="706"/>
      <c r="L122" s="707"/>
      <c r="W122" s="576">
        <f t="shared" si="21"/>
        <v>0</v>
      </c>
    </row>
    <row r="123" spans="1:23" ht="57" customHeight="1" thickBot="1" x14ac:dyDescent="0.3">
      <c r="A123" s="740" t="s">
        <v>390</v>
      </c>
      <c r="B123" s="614" t="s">
        <v>392</v>
      </c>
      <c r="C123" s="472" t="str">
        <f t="shared" si="19"/>
        <v xml:space="preserve">   Dépose de la baie ORS du BI : TCD (PAS 21) EETD / EMASI</v>
      </c>
      <c r="D123" s="473">
        <f t="shared" si="16"/>
        <v>38</v>
      </c>
      <c r="E123" s="720">
        <v>43364</v>
      </c>
      <c r="F123" s="615">
        <f t="shared" si="20"/>
        <v>43364</v>
      </c>
      <c r="G123" s="659">
        <v>0.25</v>
      </c>
      <c r="H123" s="721" t="s">
        <v>708</v>
      </c>
      <c r="I123" s="660"/>
      <c r="J123" s="660"/>
      <c r="K123" s="660"/>
      <c r="L123" s="661"/>
      <c r="W123" s="576">
        <f t="shared" si="21"/>
        <v>0</v>
      </c>
    </row>
    <row r="124" spans="1:23" ht="18.75" thickBot="1" x14ac:dyDescent="0.3">
      <c r="A124" s="555"/>
      <c r="B124" s="556"/>
      <c r="C124" s="467"/>
      <c r="D124" s="504"/>
      <c r="E124" s="746"/>
      <c r="F124" s="597"/>
      <c r="G124" s="771"/>
      <c r="H124" s="747"/>
      <c r="I124" s="748"/>
      <c r="J124" s="748"/>
      <c r="K124" s="748"/>
      <c r="L124" s="749"/>
      <c r="W124" s="576">
        <f t="shared" si="21"/>
        <v>0</v>
      </c>
    </row>
    <row r="125" spans="1:23" ht="270" x14ac:dyDescent="0.25">
      <c r="A125" s="736" t="s">
        <v>544</v>
      </c>
      <c r="B125" s="781" t="s">
        <v>546</v>
      </c>
      <c r="C125" s="838" t="str">
        <f t="shared" ref="C125:C167" si="22">CONCATENATE(B125," ",H125)</f>
        <v>Passage à l'état migré (CBO) EMASI / CASTER / PEXI</v>
      </c>
      <c r="D125" s="839">
        <f t="shared" si="16"/>
        <v>39</v>
      </c>
      <c r="E125" s="840">
        <v>43367</v>
      </c>
      <c r="F125" s="841">
        <f t="shared" ref="F125:F167" si="23">WORKDAY(E125,G125,JOURS_FERIES)</f>
        <v>43368</v>
      </c>
      <c r="G125" s="842">
        <v>1</v>
      </c>
      <c r="H125" s="843" t="s">
        <v>707</v>
      </c>
      <c r="I125" s="844"/>
      <c r="J125" s="844"/>
      <c r="K125" s="845" t="s">
        <v>434</v>
      </c>
      <c r="L125" s="846" t="s">
        <v>673</v>
      </c>
      <c r="W125" s="576">
        <f t="shared" si="21"/>
        <v>0</v>
      </c>
    </row>
    <row r="126" spans="1:23" x14ac:dyDescent="0.25">
      <c r="A126" s="739" t="s">
        <v>544</v>
      </c>
      <c r="B126" s="670" t="s">
        <v>545</v>
      </c>
      <c r="C126" s="486" t="str">
        <f t="shared" si="22"/>
        <v>VATn+MALT-CC puis pose balisage (démarrage réel des travaux le mardi matin) EETD</v>
      </c>
      <c r="D126" s="487">
        <f t="shared" si="16"/>
        <v>39</v>
      </c>
      <c r="E126" s="635">
        <v>43367</v>
      </c>
      <c r="F126" s="579">
        <f t="shared" si="23"/>
        <v>43368</v>
      </c>
      <c r="G126" s="636">
        <v>1</v>
      </c>
      <c r="H126" s="718" t="s">
        <v>399</v>
      </c>
      <c r="I126" s="710"/>
      <c r="J126" s="710"/>
      <c r="K126" s="710"/>
      <c r="L126" s="711"/>
      <c r="W126" s="576">
        <f t="shared" si="21"/>
        <v>0</v>
      </c>
    </row>
    <row r="127" spans="1:23" x14ac:dyDescent="0.25">
      <c r="A127" s="739" t="s">
        <v>558</v>
      </c>
      <c r="B127" s="778" t="s">
        <v>561</v>
      </c>
      <c r="C127" s="492" t="str">
        <f t="shared" si="22"/>
        <v>Passage à l'état migré EMASI / CASTER / PEXI</v>
      </c>
      <c r="D127" s="493">
        <f t="shared" si="16"/>
        <v>39</v>
      </c>
      <c r="E127" s="635">
        <v>43367</v>
      </c>
      <c r="F127" s="579">
        <f t="shared" si="23"/>
        <v>43368</v>
      </c>
      <c r="G127" s="636">
        <v>1</v>
      </c>
      <c r="H127" s="718" t="s">
        <v>707</v>
      </c>
      <c r="I127" s="710"/>
      <c r="J127" s="710"/>
      <c r="K127" s="710"/>
      <c r="L127" s="711"/>
      <c r="W127" s="576">
        <f t="shared" si="21"/>
        <v>0</v>
      </c>
    </row>
    <row r="128" spans="1:23" x14ac:dyDescent="0.25">
      <c r="A128" s="739" t="s">
        <v>558</v>
      </c>
      <c r="B128" s="670" t="s">
        <v>545</v>
      </c>
      <c r="C128" s="486" t="str">
        <f t="shared" si="22"/>
        <v>VATn+MALT-CC puis pose balisage (démarrage réel des travaux le mardi matin) EETD</v>
      </c>
      <c r="D128" s="487">
        <f t="shared" si="16"/>
        <v>39</v>
      </c>
      <c r="E128" s="635">
        <v>43367</v>
      </c>
      <c r="F128" s="579">
        <f t="shared" si="23"/>
        <v>43368</v>
      </c>
      <c r="G128" s="636">
        <v>1</v>
      </c>
      <c r="H128" s="718" t="s">
        <v>399</v>
      </c>
      <c r="I128" s="710"/>
      <c r="J128" s="710"/>
      <c r="K128" s="710"/>
      <c r="L128" s="711"/>
      <c r="W128" s="576">
        <f t="shared" si="21"/>
        <v>0</v>
      </c>
    </row>
    <row r="129" spans="1:23" ht="36" x14ac:dyDescent="0.25">
      <c r="A129" s="740" t="s">
        <v>580</v>
      </c>
      <c r="B129" s="732" t="s">
        <v>581</v>
      </c>
      <c r="C129" s="443" t="str">
        <f t="shared" si="22"/>
        <v>Test de rajout TAC (MVS + BD TAC +TAC déjà intégrée en 2017 à Famars) EMASI / PEXI</v>
      </c>
      <c r="D129" s="446">
        <f t="shared" si="16"/>
        <v>39</v>
      </c>
      <c r="E129" s="579">
        <v>43367</v>
      </c>
      <c r="F129" s="579">
        <f t="shared" si="23"/>
        <v>43374</v>
      </c>
      <c r="G129" s="581">
        <v>5</v>
      </c>
      <c r="H129" s="718" t="s">
        <v>709</v>
      </c>
      <c r="I129" s="710"/>
      <c r="J129" s="710"/>
      <c r="K129" s="710"/>
      <c r="L129" s="711"/>
      <c r="W129" s="576">
        <f t="shared" si="21"/>
        <v>0</v>
      </c>
    </row>
    <row r="130" spans="1:23" x14ac:dyDescent="0.25">
      <c r="A130" s="777" t="s">
        <v>544</v>
      </c>
      <c r="B130" s="782" t="s">
        <v>553</v>
      </c>
      <c r="C130" s="477" t="str">
        <f t="shared" si="22"/>
        <v>Echanges RPT/RPD transfo 312 EETD / ENEDIS / EMASI</v>
      </c>
      <c r="D130" s="487">
        <f t="shared" ref="D130:D193" si="24">WEEKNUM(E130)</f>
        <v>39</v>
      </c>
      <c r="E130" s="635">
        <v>43368</v>
      </c>
      <c r="F130" s="579">
        <f t="shared" si="23"/>
        <v>43368</v>
      </c>
      <c r="G130" s="636">
        <v>0.25</v>
      </c>
      <c r="H130" s="718" t="s">
        <v>710</v>
      </c>
      <c r="I130" s="710"/>
      <c r="J130" s="710"/>
      <c r="K130" s="710"/>
      <c r="L130" s="711"/>
      <c r="W130" s="576">
        <f t="shared" si="21"/>
        <v>0</v>
      </c>
    </row>
    <row r="131" spans="1:23" ht="72" x14ac:dyDescent="0.25">
      <c r="A131" s="719" t="s">
        <v>544</v>
      </c>
      <c r="B131" s="783" t="s">
        <v>719</v>
      </c>
      <c r="C131" s="512" t="str">
        <f t="shared" si="22"/>
        <v>Pose TT barre phase 0 et raccordement
Attention TT barres phases différentes : TT barres S3 : phase 0 Electre ; TT barres S1 : phase 8 Ariane (changement de phase prévu dans la migration) --&gt; V référence : TT barres S3 (Electre) EETD</v>
      </c>
      <c r="D131" s="487">
        <f t="shared" si="24"/>
        <v>39</v>
      </c>
      <c r="E131" s="635">
        <v>43368</v>
      </c>
      <c r="F131" s="579">
        <f t="shared" si="23"/>
        <v>43368</v>
      </c>
      <c r="G131" s="636">
        <v>0.25</v>
      </c>
      <c r="H131" s="718" t="s">
        <v>399</v>
      </c>
      <c r="I131" s="710"/>
      <c r="J131" s="710"/>
      <c r="K131" s="710"/>
      <c r="L131" s="711"/>
      <c r="W131" s="576">
        <f t="shared" si="21"/>
        <v>0</v>
      </c>
    </row>
    <row r="132" spans="1:23" x14ac:dyDescent="0.25">
      <c r="A132" s="774" t="s">
        <v>544</v>
      </c>
      <c r="B132" s="675" t="s">
        <v>547</v>
      </c>
      <c r="C132" s="492" t="str">
        <f t="shared" si="22"/>
        <v>Raccordement coffret TT EETD</v>
      </c>
      <c r="D132" s="493">
        <f t="shared" si="24"/>
        <v>39</v>
      </c>
      <c r="E132" s="635">
        <v>43368</v>
      </c>
      <c r="F132" s="579">
        <f t="shared" si="23"/>
        <v>43368</v>
      </c>
      <c r="G132" s="636">
        <v>0.25</v>
      </c>
      <c r="H132" s="718" t="s">
        <v>399</v>
      </c>
      <c r="I132" s="710"/>
      <c r="J132" s="710"/>
      <c r="K132" s="710"/>
      <c r="L132" s="711"/>
      <c r="W132" s="576">
        <f t="shared" si="21"/>
        <v>0</v>
      </c>
    </row>
    <row r="133" spans="1:23" x14ac:dyDescent="0.25">
      <c r="A133" s="779" t="s">
        <v>544</v>
      </c>
      <c r="B133" s="670" t="s">
        <v>556</v>
      </c>
      <c r="C133" s="486" t="str">
        <f t="shared" si="22"/>
        <v>Remplacement coffret commande SS1.23 (48V=CC) EETD</v>
      </c>
      <c r="D133" s="487">
        <f t="shared" si="24"/>
        <v>39</v>
      </c>
      <c r="E133" s="635">
        <v>43368</v>
      </c>
      <c r="F133" s="579">
        <f t="shared" si="23"/>
        <v>43369</v>
      </c>
      <c r="G133" s="636">
        <v>1</v>
      </c>
      <c r="H133" s="718" t="s">
        <v>399</v>
      </c>
      <c r="I133" s="710"/>
      <c r="J133" s="710"/>
      <c r="K133" s="710"/>
      <c r="L133" s="711"/>
      <c r="W133" s="576">
        <f t="shared" si="21"/>
        <v>0</v>
      </c>
    </row>
    <row r="134" spans="1:23" x14ac:dyDescent="0.25">
      <c r="A134" s="586" t="s">
        <v>390</v>
      </c>
      <c r="B134" s="675" t="s">
        <v>393</v>
      </c>
      <c r="C134" s="492" t="str">
        <f t="shared" si="22"/>
        <v xml:space="preserve">   Mise hors exploitation des tranches PEXI / EMASI / CDIL</v>
      </c>
      <c r="D134" s="493">
        <f t="shared" si="24"/>
        <v>39</v>
      </c>
      <c r="E134" s="635">
        <v>43368</v>
      </c>
      <c r="F134" s="579">
        <f t="shared" si="23"/>
        <v>43368</v>
      </c>
      <c r="G134" s="784">
        <f>0.5/8</f>
        <v>6.25E-2</v>
      </c>
      <c r="H134" s="718" t="s">
        <v>711</v>
      </c>
      <c r="I134" s="710"/>
      <c r="J134" s="710"/>
      <c r="K134" s="710"/>
      <c r="L134" s="711"/>
      <c r="W134" s="576">
        <f t="shared" si="21"/>
        <v>0</v>
      </c>
    </row>
    <row r="135" spans="1:23" x14ac:dyDescent="0.25">
      <c r="A135" s="777" t="s">
        <v>544</v>
      </c>
      <c r="B135" s="675" t="s">
        <v>541</v>
      </c>
      <c r="C135" s="492" t="str">
        <f t="shared" si="22"/>
        <v>Remise CONT EETD / EMASI</v>
      </c>
      <c r="D135" s="493">
        <f t="shared" si="24"/>
        <v>39</v>
      </c>
      <c r="E135" s="635">
        <v>43369</v>
      </c>
      <c r="F135" s="579">
        <f t="shared" si="23"/>
        <v>43369</v>
      </c>
      <c r="G135" s="733">
        <v>0.125</v>
      </c>
      <c r="H135" s="718" t="s">
        <v>708</v>
      </c>
      <c r="I135" s="710"/>
      <c r="J135" s="710"/>
      <c r="K135" s="710"/>
      <c r="L135" s="711"/>
      <c r="W135" s="576">
        <f t="shared" si="21"/>
        <v>0</v>
      </c>
    </row>
    <row r="136" spans="1:23" x14ac:dyDescent="0.25">
      <c r="A136" s="719" t="s">
        <v>544</v>
      </c>
      <c r="B136" s="675" t="s">
        <v>548</v>
      </c>
      <c r="C136" s="492" t="str">
        <f t="shared" si="22"/>
        <v>Contrôles A1, A3, A4 (CBO) EETD</v>
      </c>
      <c r="D136" s="493">
        <f t="shared" si="24"/>
        <v>39</v>
      </c>
      <c r="E136" s="635">
        <v>43369</v>
      </c>
      <c r="F136" s="579">
        <f t="shared" si="23"/>
        <v>43369</v>
      </c>
      <c r="G136" s="733">
        <v>0.125</v>
      </c>
      <c r="H136" s="718" t="s">
        <v>399</v>
      </c>
      <c r="I136" s="710"/>
      <c r="J136" s="710"/>
      <c r="K136" s="710"/>
      <c r="L136" s="711"/>
      <c r="W136" s="576">
        <f t="shared" si="21"/>
        <v>0</v>
      </c>
    </row>
    <row r="137" spans="1:23" ht="18.75" thickBot="1" x14ac:dyDescent="0.3">
      <c r="A137" s="774" t="s">
        <v>544</v>
      </c>
      <c r="B137" s="589" t="s">
        <v>549</v>
      </c>
      <c r="C137" s="463" t="str">
        <f t="shared" si="22"/>
        <v>Contrôles A2 (contrôle des réducteurs de mesures) EETD</v>
      </c>
      <c r="D137" s="464">
        <f t="shared" si="24"/>
        <v>39</v>
      </c>
      <c r="E137" s="735">
        <v>43369</v>
      </c>
      <c r="F137" s="590">
        <f t="shared" si="23"/>
        <v>43369</v>
      </c>
      <c r="G137" s="785">
        <v>0.125</v>
      </c>
      <c r="H137" s="717" t="s">
        <v>399</v>
      </c>
      <c r="I137" s="714"/>
      <c r="J137" s="714"/>
      <c r="K137" s="714"/>
      <c r="L137" s="715"/>
      <c r="W137" s="576">
        <f t="shared" si="21"/>
        <v>0</v>
      </c>
    </row>
    <row r="138" spans="1:23" x14ac:dyDescent="0.25">
      <c r="A138" s="777" t="s">
        <v>558</v>
      </c>
      <c r="B138" s="662" t="s">
        <v>495</v>
      </c>
      <c r="C138" s="484" t="str">
        <f t="shared" si="22"/>
        <v>Raccordement des LEX EETD</v>
      </c>
      <c r="D138" s="485">
        <f t="shared" si="24"/>
        <v>39</v>
      </c>
      <c r="E138" s="663">
        <v>43369</v>
      </c>
      <c r="F138" s="664">
        <f t="shared" si="23"/>
        <v>43369</v>
      </c>
      <c r="G138" s="665">
        <v>0.5</v>
      </c>
      <c r="H138" s="738" t="s">
        <v>399</v>
      </c>
      <c r="I138" s="667"/>
      <c r="J138" s="667"/>
      <c r="K138" s="667"/>
      <c r="L138" s="668"/>
      <c r="W138" s="576">
        <f t="shared" si="21"/>
        <v>0</v>
      </c>
    </row>
    <row r="139" spans="1:23" x14ac:dyDescent="0.25">
      <c r="A139" s="774" t="s">
        <v>558</v>
      </c>
      <c r="B139" s="675" t="s">
        <v>562</v>
      </c>
      <c r="C139" s="492" t="str">
        <f t="shared" si="22"/>
        <v>Raccordement coffret UI EETD</v>
      </c>
      <c r="D139" s="493">
        <f t="shared" si="24"/>
        <v>39</v>
      </c>
      <c r="E139" s="635">
        <v>43369</v>
      </c>
      <c r="F139" s="579">
        <f t="shared" si="23"/>
        <v>43369</v>
      </c>
      <c r="G139" s="733">
        <v>0.125</v>
      </c>
      <c r="H139" s="718" t="s">
        <v>399</v>
      </c>
      <c r="I139" s="710"/>
      <c r="J139" s="710"/>
      <c r="K139" s="710"/>
      <c r="L139" s="711"/>
      <c r="W139" s="576">
        <f t="shared" si="21"/>
        <v>0</v>
      </c>
    </row>
    <row r="140" spans="1:23" x14ac:dyDescent="0.25">
      <c r="A140" s="719" t="s">
        <v>558</v>
      </c>
      <c r="B140" s="670" t="s">
        <v>576</v>
      </c>
      <c r="C140" s="486" t="str">
        <f t="shared" si="22"/>
        <v>Essais Chrono du DJ avant modifications EETD</v>
      </c>
      <c r="D140" s="487">
        <f t="shared" si="24"/>
        <v>39</v>
      </c>
      <c r="E140" s="635">
        <v>43369</v>
      </c>
      <c r="F140" s="579">
        <f t="shared" si="23"/>
        <v>43369</v>
      </c>
      <c r="G140" s="636">
        <v>0.25</v>
      </c>
      <c r="H140" s="718" t="s">
        <v>399</v>
      </c>
      <c r="I140" s="710"/>
      <c r="J140" s="710"/>
      <c r="K140" s="710"/>
      <c r="L140" s="711"/>
      <c r="W140" s="576">
        <f t="shared" ref="W140:W171" si="25">SUMPRODUCT((E140&lt;=$O$1)*(F140&gt;=$O$1))</f>
        <v>0</v>
      </c>
    </row>
    <row r="141" spans="1:23" x14ac:dyDescent="0.25">
      <c r="A141" s="774" t="s">
        <v>558</v>
      </c>
      <c r="B141" s="675" t="s">
        <v>563</v>
      </c>
      <c r="C141" s="492" t="str">
        <f t="shared" si="22"/>
        <v>Passage en 48V du DJ EETD</v>
      </c>
      <c r="D141" s="493">
        <f t="shared" si="24"/>
        <v>39</v>
      </c>
      <c r="E141" s="635">
        <v>43369</v>
      </c>
      <c r="F141" s="579">
        <f t="shared" si="23"/>
        <v>43369</v>
      </c>
      <c r="G141" s="784">
        <v>0.625</v>
      </c>
      <c r="H141" s="718" t="s">
        <v>399</v>
      </c>
      <c r="I141" s="710"/>
      <c r="J141" s="710"/>
      <c r="K141" s="710"/>
      <c r="L141" s="711"/>
      <c r="W141" s="576">
        <f t="shared" si="25"/>
        <v>0</v>
      </c>
    </row>
    <row r="142" spans="1:23" x14ac:dyDescent="0.25">
      <c r="A142" s="779" t="s">
        <v>558</v>
      </c>
      <c r="B142" s="675" t="s">
        <v>564</v>
      </c>
      <c r="C142" s="492" t="str">
        <f t="shared" si="22"/>
        <v>Raccordement coffrets Interlocks des SL-ST et SA EETD</v>
      </c>
      <c r="D142" s="493">
        <f t="shared" si="24"/>
        <v>39</v>
      </c>
      <c r="E142" s="635">
        <v>43369</v>
      </c>
      <c r="F142" s="579">
        <f t="shared" si="23"/>
        <v>43369</v>
      </c>
      <c r="G142" s="636">
        <v>0.25</v>
      </c>
      <c r="H142" s="718" t="s">
        <v>399</v>
      </c>
      <c r="I142" s="710"/>
      <c r="J142" s="710"/>
      <c r="K142" s="710"/>
      <c r="L142" s="711"/>
      <c r="W142" s="576">
        <f t="shared" si="25"/>
        <v>0</v>
      </c>
    </row>
    <row r="143" spans="1:23" x14ac:dyDescent="0.25">
      <c r="A143" s="786" t="s">
        <v>390</v>
      </c>
      <c r="B143" s="675" t="s">
        <v>718</v>
      </c>
      <c r="C143" s="492" t="str">
        <f t="shared" si="22"/>
        <v xml:space="preserve"> Autorisation de dépose des tranches sauf TG CDIL/ EETD</v>
      </c>
      <c r="D143" s="493">
        <f t="shared" si="24"/>
        <v>39</v>
      </c>
      <c r="E143" s="635">
        <v>43369</v>
      </c>
      <c r="F143" s="579">
        <f t="shared" si="23"/>
        <v>43369</v>
      </c>
      <c r="G143" s="784">
        <f>0.5/8</f>
        <v>6.25E-2</v>
      </c>
      <c r="H143" s="718" t="s">
        <v>712</v>
      </c>
      <c r="I143" s="710"/>
      <c r="J143" s="710"/>
      <c r="K143" s="710"/>
      <c r="L143" s="711"/>
      <c r="W143" s="576">
        <f t="shared" si="25"/>
        <v>0</v>
      </c>
    </row>
    <row r="144" spans="1:23" x14ac:dyDescent="0.25">
      <c r="A144" s="758" t="s">
        <v>390</v>
      </c>
      <c r="B144" s="675" t="s">
        <v>717</v>
      </c>
      <c r="C144" s="492" t="str">
        <f t="shared" si="22"/>
        <v>Dépose des anciennes LEX EETD</v>
      </c>
      <c r="D144" s="493">
        <f t="shared" si="24"/>
        <v>39</v>
      </c>
      <c r="E144" s="635">
        <v>43369</v>
      </c>
      <c r="F144" s="579">
        <f t="shared" si="23"/>
        <v>43369</v>
      </c>
      <c r="G144" s="784">
        <f>1.5/8</f>
        <v>0.1875</v>
      </c>
      <c r="H144" s="718" t="s">
        <v>399</v>
      </c>
      <c r="I144" s="710"/>
      <c r="J144" s="710"/>
      <c r="K144" s="710"/>
      <c r="L144" s="711"/>
      <c r="W144" s="576">
        <f t="shared" si="25"/>
        <v>0</v>
      </c>
    </row>
    <row r="145" spans="1:23" x14ac:dyDescent="0.25">
      <c r="A145" s="777" t="s">
        <v>544</v>
      </c>
      <c r="B145" s="675" t="s">
        <v>550</v>
      </c>
      <c r="C145" s="492" t="str">
        <f t="shared" si="22"/>
        <v>Essais CBO contrôles B, B2, C et D2.2 EETD</v>
      </c>
      <c r="D145" s="493">
        <f t="shared" si="24"/>
        <v>39</v>
      </c>
      <c r="E145" s="635">
        <v>43370</v>
      </c>
      <c r="F145" s="579">
        <f t="shared" si="23"/>
        <v>43370</v>
      </c>
      <c r="G145" s="636">
        <v>0.5</v>
      </c>
      <c r="H145" s="718" t="s">
        <v>399</v>
      </c>
      <c r="I145" s="710"/>
      <c r="J145" s="710"/>
      <c r="K145" s="710"/>
      <c r="L145" s="711"/>
      <c r="W145" s="576">
        <f t="shared" si="25"/>
        <v>0</v>
      </c>
    </row>
    <row r="146" spans="1:23" x14ac:dyDescent="0.25">
      <c r="A146" s="719" t="s">
        <v>544</v>
      </c>
      <c r="B146" s="675" t="s">
        <v>551</v>
      </c>
      <c r="C146" s="492" t="str">
        <f t="shared" si="22"/>
        <v>Réception circuit UB (vérifications du retour fusion fusibles) EETD / EMASI</v>
      </c>
      <c r="D146" s="493">
        <f t="shared" si="24"/>
        <v>39</v>
      </c>
      <c r="E146" s="635">
        <v>43370</v>
      </c>
      <c r="F146" s="579">
        <f t="shared" si="23"/>
        <v>43370</v>
      </c>
      <c r="G146" s="733">
        <v>0.125</v>
      </c>
      <c r="H146" s="718" t="s">
        <v>708</v>
      </c>
      <c r="I146" s="710"/>
      <c r="J146" s="710"/>
      <c r="K146" s="710"/>
      <c r="L146" s="711"/>
      <c r="W146" s="576">
        <f t="shared" si="25"/>
        <v>0</v>
      </c>
    </row>
    <row r="147" spans="1:23" x14ac:dyDescent="0.25">
      <c r="A147" s="774" t="s">
        <v>544</v>
      </c>
      <c r="B147" s="675" t="s">
        <v>542</v>
      </c>
      <c r="C147" s="492" t="str">
        <f t="shared" si="22"/>
        <v>Contrôle RTE EMASI / PEXI</v>
      </c>
      <c r="D147" s="493">
        <f t="shared" si="24"/>
        <v>39</v>
      </c>
      <c r="E147" s="635">
        <v>43370</v>
      </c>
      <c r="F147" s="579">
        <f t="shared" si="23"/>
        <v>43370</v>
      </c>
      <c r="G147" s="636">
        <v>0.5</v>
      </c>
      <c r="H147" s="718" t="s">
        <v>709</v>
      </c>
      <c r="I147" s="710"/>
      <c r="J147" s="710"/>
      <c r="K147" s="710"/>
      <c r="L147" s="711"/>
      <c r="W147" s="576">
        <f t="shared" si="25"/>
        <v>0</v>
      </c>
    </row>
    <row r="148" spans="1:23" x14ac:dyDescent="0.25">
      <c r="A148" s="777" t="s">
        <v>558</v>
      </c>
      <c r="B148" s="670" t="s">
        <v>577</v>
      </c>
      <c r="C148" s="486" t="str">
        <f t="shared" si="22"/>
        <v>Essais Chrono du DJ modifié EETD</v>
      </c>
      <c r="D148" s="487">
        <f t="shared" si="24"/>
        <v>39</v>
      </c>
      <c r="E148" s="635">
        <v>43370</v>
      </c>
      <c r="F148" s="579">
        <f t="shared" si="23"/>
        <v>43370</v>
      </c>
      <c r="G148" s="636">
        <v>0.25</v>
      </c>
      <c r="H148" s="718" t="s">
        <v>399</v>
      </c>
      <c r="I148" s="710"/>
      <c r="J148" s="710"/>
      <c r="K148" s="710"/>
      <c r="L148" s="711"/>
      <c r="W148" s="576">
        <f t="shared" si="25"/>
        <v>0</v>
      </c>
    </row>
    <row r="149" spans="1:23" x14ac:dyDescent="0.25">
      <c r="A149" s="774" t="s">
        <v>558</v>
      </c>
      <c r="B149" s="675" t="s">
        <v>541</v>
      </c>
      <c r="C149" s="492" t="str">
        <f t="shared" si="22"/>
        <v>Remise CONT EETD / EMASI</v>
      </c>
      <c r="D149" s="493">
        <f t="shared" si="24"/>
        <v>39</v>
      </c>
      <c r="E149" s="635">
        <v>43370</v>
      </c>
      <c r="F149" s="579">
        <f t="shared" si="23"/>
        <v>43370</v>
      </c>
      <c r="G149" s="733">
        <v>0.125</v>
      </c>
      <c r="H149" s="718" t="s">
        <v>708</v>
      </c>
      <c r="I149" s="710"/>
      <c r="J149" s="710"/>
      <c r="K149" s="710"/>
      <c r="L149" s="711"/>
      <c r="W149" s="576">
        <f t="shared" si="25"/>
        <v>0</v>
      </c>
    </row>
    <row r="150" spans="1:23" x14ac:dyDescent="0.25">
      <c r="A150" s="774" t="s">
        <v>558</v>
      </c>
      <c r="B150" s="675" t="s">
        <v>565</v>
      </c>
      <c r="C150" s="492" t="str">
        <f t="shared" si="22"/>
        <v>Contrôles A1, A3, A4 EETD</v>
      </c>
      <c r="D150" s="493">
        <f t="shared" si="24"/>
        <v>39</v>
      </c>
      <c r="E150" s="635">
        <v>43370</v>
      </c>
      <c r="F150" s="579">
        <f t="shared" si="23"/>
        <v>43370</v>
      </c>
      <c r="G150" s="784">
        <f>1.5/8</f>
        <v>0.1875</v>
      </c>
      <c r="H150" s="718" t="s">
        <v>399</v>
      </c>
      <c r="I150" s="710"/>
      <c r="J150" s="710"/>
      <c r="K150" s="710"/>
      <c r="L150" s="711"/>
      <c r="W150" s="576">
        <f t="shared" si="25"/>
        <v>0</v>
      </c>
    </row>
    <row r="151" spans="1:23" x14ac:dyDescent="0.25">
      <c r="A151" s="719" t="s">
        <v>558</v>
      </c>
      <c r="B151" s="675" t="s">
        <v>549</v>
      </c>
      <c r="C151" s="492" t="str">
        <f t="shared" si="22"/>
        <v>Contrôles A2 (contrôle des réducteurs de mesures) EETD</v>
      </c>
      <c r="D151" s="493">
        <f t="shared" si="24"/>
        <v>39</v>
      </c>
      <c r="E151" s="635">
        <v>43370</v>
      </c>
      <c r="F151" s="579">
        <f t="shared" si="23"/>
        <v>43370</v>
      </c>
      <c r="G151" s="784">
        <f>1.5/8</f>
        <v>0.1875</v>
      </c>
      <c r="H151" s="718" t="s">
        <v>399</v>
      </c>
      <c r="I151" s="710"/>
      <c r="J151" s="710"/>
      <c r="K151" s="710"/>
      <c r="L151" s="711"/>
      <c r="W151" s="576">
        <f t="shared" si="25"/>
        <v>0</v>
      </c>
    </row>
    <row r="152" spans="1:23" x14ac:dyDescent="0.25">
      <c r="A152" s="774" t="s">
        <v>558</v>
      </c>
      <c r="B152" s="675" t="s">
        <v>566</v>
      </c>
      <c r="C152" s="492" t="str">
        <f t="shared" si="22"/>
        <v>Essais ligne contrôles C, D2.1, D2.4, D2.6, D2.7, D3 EETD</v>
      </c>
      <c r="D152" s="493">
        <f t="shared" si="24"/>
        <v>39</v>
      </c>
      <c r="E152" s="635">
        <v>43370</v>
      </c>
      <c r="F152" s="579">
        <f t="shared" si="23"/>
        <v>43370</v>
      </c>
      <c r="G152" s="636">
        <v>0.25</v>
      </c>
      <c r="H152" s="718" t="s">
        <v>399</v>
      </c>
      <c r="I152" s="710"/>
      <c r="J152" s="710"/>
      <c r="K152" s="710"/>
      <c r="L152" s="711"/>
      <c r="W152" s="576">
        <f t="shared" si="25"/>
        <v>0</v>
      </c>
    </row>
    <row r="153" spans="1:23" ht="18.75" thickBot="1" x14ac:dyDescent="0.3">
      <c r="A153" s="774" t="s">
        <v>558</v>
      </c>
      <c r="B153" s="589" t="s">
        <v>542</v>
      </c>
      <c r="C153" s="463" t="str">
        <f t="shared" si="22"/>
        <v>Contrôle RTE EMASI / PEXI</v>
      </c>
      <c r="D153" s="464">
        <f t="shared" si="24"/>
        <v>39</v>
      </c>
      <c r="E153" s="735">
        <v>43370</v>
      </c>
      <c r="F153" s="590">
        <f t="shared" si="23"/>
        <v>43370</v>
      </c>
      <c r="G153" s="787">
        <v>0.375</v>
      </c>
      <c r="H153" s="717" t="s">
        <v>709</v>
      </c>
      <c r="I153" s="714"/>
      <c r="J153" s="714"/>
      <c r="K153" s="714"/>
      <c r="L153" s="715"/>
      <c r="W153" s="576">
        <f t="shared" si="25"/>
        <v>0</v>
      </c>
    </row>
    <row r="154" spans="1:23" ht="18" customHeight="1" x14ac:dyDescent="0.25">
      <c r="A154" s="777" t="s">
        <v>570</v>
      </c>
      <c r="B154" s="662" t="s">
        <v>571</v>
      </c>
      <c r="C154" s="484" t="str">
        <f t="shared" si="22"/>
        <v>Isolement des polarités de la tranche pour dépose EMASI</v>
      </c>
      <c r="D154" s="485">
        <f t="shared" si="24"/>
        <v>39</v>
      </c>
      <c r="E154" s="663">
        <v>43370</v>
      </c>
      <c r="F154" s="664">
        <f t="shared" si="23"/>
        <v>43370</v>
      </c>
      <c r="G154" s="665">
        <v>0.25</v>
      </c>
      <c r="H154" s="738" t="s">
        <v>403</v>
      </c>
      <c r="I154" s="667"/>
      <c r="J154" s="667"/>
      <c r="K154" s="667"/>
      <c r="L154" s="668"/>
      <c r="W154" s="576">
        <f t="shared" si="25"/>
        <v>0</v>
      </c>
    </row>
    <row r="155" spans="1:23" ht="36" x14ac:dyDescent="0.25">
      <c r="A155" s="719" t="s">
        <v>570</v>
      </c>
      <c r="B155" s="675" t="s">
        <v>572</v>
      </c>
      <c r="C155" s="492" t="str">
        <f t="shared" si="22"/>
        <v>Dépose du câble intertranche EETD / EMASI</v>
      </c>
      <c r="D155" s="493">
        <f t="shared" si="24"/>
        <v>39</v>
      </c>
      <c r="E155" s="635">
        <v>43370</v>
      </c>
      <c r="F155" s="579">
        <f t="shared" si="23"/>
        <v>43370</v>
      </c>
      <c r="G155" s="636">
        <v>0.25</v>
      </c>
      <c r="H155" s="718" t="s">
        <v>708</v>
      </c>
      <c r="I155" s="710"/>
      <c r="J155" s="710"/>
      <c r="K155" s="710"/>
      <c r="L155" s="711"/>
      <c r="W155" s="576">
        <f t="shared" si="25"/>
        <v>0</v>
      </c>
    </row>
    <row r="156" spans="1:23" ht="36" x14ac:dyDescent="0.25">
      <c r="A156" s="774" t="s">
        <v>570</v>
      </c>
      <c r="B156" s="675" t="s">
        <v>573</v>
      </c>
      <c r="C156" s="492" t="str">
        <f t="shared" si="22"/>
        <v>Suppression du jarretiérage au répartiteur et des polarités TCM EMASI / PEXI</v>
      </c>
      <c r="D156" s="493">
        <f t="shared" si="24"/>
        <v>39</v>
      </c>
      <c r="E156" s="635">
        <v>43370</v>
      </c>
      <c r="F156" s="579">
        <f t="shared" si="23"/>
        <v>43370</v>
      </c>
      <c r="G156" s="636">
        <v>0.5</v>
      </c>
      <c r="H156" s="718" t="s">
        <v>709</v>
      </c>
      <c r="I156" s="710"/>
      <c r="J156" s="710"/>
      <c r="K156" s="710"/>
      <c r="L156" s="711"/>
      <c r="W156" s="576">
        <f t="shared" si="25"/>
        <v>0</v>
      </c>
    </row>
    <row r="157" spans="1:23" ht="18.75" thickBot="1" x14ac:dyDescent="0.3">
      <c r="A157" s="777" t="s">
        <v>544</v>
      </c>
      <c r="B157" s="589" t="s">
        <v>552</v>
      </c>
      <c r="C157" s="463" t="str">
        <f t="shared" si="22"/>
        <v>Déclaration de conformité CBO PEXI</v>
      </c>
      <c r="D157" s="464">
        <f t="shared" si="24"/>
        <v>39</v>
      </c>
      <c r="E157" s="735">
        <v>43371</v>
      </c>
      <c r="F157" s="590">
        <f t="shared" si="23"/>
        <v>43371</v>
      </c>
      <c r="G157" s="787">
        <v>6.25E-2</v>
      </c>
      <c r="H157" s="717" t="s">
        <v>405</v>
      </c>
      <c r="I157" s="714"/>
      <c r="J157" s="714"/>
      <c r="K157" s="714"/>
      <c r="L157" s="715"/>
      <c r="W157" s="576">
        <f t="shared" si="25"/>
        <v>0</v>
      </c>
    </row>
    <row r="158" spans="1:23" ht="18.75" thickBot="1" x14ac:dyDescent="0.3">
      <c r="A158" s="719" t="s">
        <v>544</v>
      </c>
      <c r="B158" s="684" t="s">
        <v>559</v>
      </c>
      <c r="C158" s="496" t="str">
        <f t="shared" si="22"/>
        <v>Déconsignation barres sections 2 et 3 PEXI</v>
      </c>
      <c r="D158" s="497">
        <f t="shared" si="24"/>
        <v>39</v>
      </c>
      <c r="E158" s="648">
        <v>43371</v>
      </c>
      <c r="F158" s="655">
        <f t="shared" si="23"/>
        <v>43371</v>
      </c>
      <c r="G158" s="650">
        <v>0.25</v>
      </c>
      <c r="H158" s="756" t="s">
        <v>405</v>
      </c>
      <c r="I158" s="706"/>
      <c r="J158" s="706"/>
      <c r="K158" s="706"/>
      <c r="L158" s="707"/>
      <c r="W158" s="576">
        <f t="shared" si="25"/>
        <v>0</v>
      </c>
    </row>
    <row r="159" spans="1:23" ht="18.75" thickBot="1" x14ac:dyDescent="0.3">
      <c r="A159" s="774" t="s">
        <v>544</v>
      </c>
      <c r="B159" s="788" t="s">
        <v>560</v>
      </c>
      <c r="C159" s="513" t="str">
        <f t="shared" si="22"/>
        <v>Mise en exploitation section 2 + section 3 + CBO sous ELECTRE PEXI</v>
      </c>
      <c r="D159" s="497">
        <f t="shared" si="24"/>
        <v>39</v>
      </c>
      <c r="E159" s="648">
        <v>43371</v>
      </c>
      <c r="F159" s="655">
        <f t="shared" si="23"/>
        <v>43371</v>
      </c>
      <c r="G159" s="650">
        <v>0.25</v>
      </c>
      <c r="H159" s="756" t="s">
        <v>405</v>
      </c>
      <c r="I159" s="706"/>
      <c r="J159" s="706"/>
      <c r="K159" s="706"/>
      <c r="L159" s="707"/>
      <c r="W159" s="576">
        <f t="shared" si="25"/>
        <v>0</v>
      </c>
    </row>
    <row r="160" spans="1:23" ht="18.75" thickBot="1" x14ac:dyDescent="0.3">
      <c r="A160" s="777" t="s">
        <v>558</v>
      </c>
      <c r="B160" s="684" t="s">
        <v>567</v>
      </c>
      <c r="C160" s="496" t="str">
        <f t="shared" si="22"/>
        <v>Déclaration de conformité ligne PEXI</v>
      </c>
      <c r="D160" s="497">
        <f t="shared" si="24"/>
        <v>39</v>
      </c>
      <c r="E160" s="648">
        <v>43371</v>
      </c>
      <c r="F160" s="655">
        <f t="shared" si="23"/>
        <v>43371</v>
      </c>
      <c r="G160" s="789">
        <f>0.5/8</f>
        <v>6.25E-2</v>
      </c>
      <c r="H160" s="756" t="s">
        <v>405</v>
      </c>
      <c r="I160" s="706"/>
      <c r="J160" s="706"/>
      <c r="K160" s="706"/>
      <c r="L160" s="707"/>
      <c r="W160" s="576">
        <f t="shared" si="25"/>
        <v>0</v>
      </c>
    </row>
    <row r="161" spans="1:23" x14ac:dyDescent="0.25">
      <c r="A161" s="719" t="s">
        <v>558</v>
      </c>
      <c r="B161" s="662" t="s">
        <v>568</v>
      </c>
      <c r="C161" s="484" t="str">
        <f t="shared" si="22"/>
        <v>Déconsignation Ligne PEXI</v>
      </c>
      <c r="D161" s="485">
        <f t="shared" si="24"/>
        <v>39</v>
      </c>
      <c r="E161" s="663">
        <v>43371</v>
      </c>
      <c r="F161" s="664">
        <f t="shared" si="23"/>
        <v>43371</v>
      </c>
      <c r="G161" s="665">
        <v>0.25</v>
      </c>
      <c r="H161" s="738" t="s">
        <v>405</v>
      </c>
      <c r="I161" s="667"/>
      <c r="J161" s="667"/>
      <c r="K161" s="667"/>
      <c r="L161" s="668"/>
      <c r="W161" s="576">
        <f t="shared" si="25"/>
        <v>0</v>
      </c>
    </row>
    <row r="162" spans="1:23" x14ac:dyDescent="0.25">
      <c r="A162" s="779" t="s">
        <v>558</v>
      </c>
      <c r="B162" s="790" t="s">
        <v>569</v>
      </c>
      <c r="C162" s="514" t="str">
        <f t="shared" si="22"/>
        <v>Mise en exploitation ligne FARMARS 2 sous ELECTRE PEXI</v>
      </c>
      <c r="D162" s="493">
        <f t="shared" si="24"/>
        <v>39</v>
      </c>
      <c r="E162" s="635">
        <v>43371</v>
      </c>
      <c r="F162" s="579">
        <f t="shared" si="23"/>
        <v>43371</v>
      </c>
      <c r="G162" s="636">
        <v>0.25</v>
      </c>
      <c r="H162" s="718" t="s">
        <v>405</v>
      </c>
      <c r="I162" s="710"/>
      <c r="J162" s="710"/>
      <c r="K162" s="710"/>
      <c r="L162" s="711"/>
      <c r="W162" s="576">
        <f t="shared" si="25"/>
        <v>0</v>
      </c>
    </row>
    <row r="163" spans="1:23" ht="36" x14ac:dyDescent="0.25">
      <c r="A163" s="586" t="s">
        <v>570</v>
      </c>
      <c r="B163" s="675" t="s">
        <v>574</v>
      </c>
      <c r="C163" s="492" t="str">
        <f t="shared" si="22"/>
        <v>Dépose de la tranche ARIANE et de son châssis EETD</v>
      </c>
      <c r="D163" s="493">
        <f t="shared" si="24"/>
        <v>39</v>
      </c>
      <c r="E163" s="635">
        <v>43371</v>
      </c>
      <c r="F163" s="579">
        <f t="shared" si="23"/>
        <v>43371</v>
      </c>
      <c r="G163" s="636">
        <v>0.5</v>
      </c>
      <c r="H163" s="718" t="s">
        <v>399</v>
      </c>
      <c r="I163" s="710"/>
      <c r="J163" s="710"/>
      <c r="K163" s="710"/>
      <c r="L163" s="711"/>
      <c r="W163" s="576">
        <f t="shared" si="25"/>
        <v>0</v>
      </c>
    </row>
    <row r="164" spans="1:23" ht="36" x14ac:dyDescent="0.25">
      <c r="A164" s="777" t="s">
        <v>390</v>
      </c>
      <c r="B164" s="791" t="s">
        <v>425</v>
      </c>
      <c r="C164" s="515" t="str">
        <f t="shared" si="22"/>
        <v>Sécurisation des câbles UA 3*95+1*35mm² : Comblement du caniveau type B par cailloux EETD</v>
      </c>
      <c r="D164" s="516">
        <f t="shared" si="24"/>
        <v>39</v>
      </c>
      <c r="E164" s="635">
        <v>43371</v>
      </c>
      <c r="F164" s="579">
        <f t="shared" si="23"/>
        <v>43374</v>
      </c>
      <c r="G164" s="636">
        <v>1</v>
      </c>
      <c r="H164" s="718" t="s">
        <v>399</v>
      </c>
      <c r="I164" s="710"/>
      <c r="J164" s="710"/>
      <c r="K164" s="710"/>
      <c r="L164" s="711"/>
      <c r="W164" s="576">
        <f t="shared" si="25"/>
        <v>0</v>
      </c>
    </row>
    <row r="165" spans="1:23" x14ac:dyDescent="0.25">
      <c r="A165" s="774" t="s">
        <v>390</v>
      </c>
      <c r="B165" s="675" t="s">
        <v>716</v>
      </c>
      <c r="C165" s="492" t="str">
        <f t="shared" si="22"/>
        <v>Travaux de dépose et remise à disposition du site EETD</v>
      </c>
      <c r="D165" s="493">
        <f t="shared" si="24"/>
        <v>39</v>
      </c>
      <c r="E165" s="635">
        <v>43371</v>
      </c>
      <c r="F165" s="579">
        <f t="shared" si="23"/>
        <v>43371</v>
      </c>
      <c r="G165" s="784">
        <f>0.5/8</f>
        <v>6.25E-2</v>
      </c>
      <c r="H165" s="718" t="s">
        <v>399</v>
      </c>
      <c r="I165" s="710"/>
      <c r="J165" s="710"/>
      <c r="K165" s="710"/>
      <c r="L165" s="711"/>
      <c r="W165" s="576">
        <f t="shared" si="25"/>
        <v>0</v>
      </c>
    </row>
    <row r="166" spans="1:23" x14ac:dyDescent="0.25">
      <c r="A166" s="719" t="s">
        <v>390</v>
      </c>
      <c r="B166" s="675" t="s">
        <v>715</v>
      </c>
      <c r="C166" s="492" t="str">
        <f t="shared" si="22"/>
        <v>Remplacement des dalles détériorées EETD</v>
      </c>
      <c r="D166" s="493">
        <f t="shared" si="24"/>
        <v>39</v>
      </c>
      <c r="E166" s="635">
        <v>43371</v>
      </c>
      <c r="F166" s="579">
        <f t="shared" si="23"/>
        <v>43371</v>
      </c>
      <c r="G166" s="784">
        <f>0.5/8</f>
        <v>6.25E-2</v>
      </c>
      <c r="H166" s="718" t="s">
        <v>399</v>
      </c>
      <c r="I166" s="710"/>
      <c r="J166" s="710"/>
      <c r="K166" s="710"/>
      <c r="L166" s="711"/>
      <c r="W166" s="576">
        <f t="shared" si="25"/>
        <v>0</v>
      </c>
    </row>
    <row r="167" spans="1:23" ht="18.75" thickBot="1" x14ac:dyDescent="0.3">
      <c r="A167" s="774" t="s">
        <v>390</v>
      </c>
      <c r="B167" s="607" t="s">
        <v>714</v>
      </c>
      <c r="C167" s="470" t="str">
        <f t="shared" si="22"/>
        <v>Obturation des trémies et traitement anti-nuisible EETD</v>
      </c>
      <c r="D167" s="471">
        <f t="shared" si="24"/>
        <v>39</v>
      </c>
      <c r="E167" s="766">
        <v>43371</v>
      </c>
      <c r="F167" s="608">
        <f t="shared" si="23"/>
        <v>43371</v>
      </c>
      <c r="G167" s="767">
        <v>0.25</v>
      </c>
      <c r="H167" s="768" t="s">
        <v>399</v>
      </c>
      <c r="I167" s="769"/>
      <c r="J167" s="769"/>
      <c r="K167" s="769"/>
      <c r="L167" s="770"/>
      <c r="W167" s="576">
        <f t="shared" si="25"/>
        <v>0</v>
      </c>
    </row>
    <row r="168" spans="1:23" x14ac:dyDescent="0.25">
      <c r="A168" s="792"/>
      <c r="B168" s="793"/>
      <c r="C168" s="538"/>
      <c r="D168" s="539"/>
      <c r="E168" s="794"/>
      <c r="F168" s="794"/>
      <c r="G168" s="795"/>
      <c r="H168" s="796"/>
      <c r="I168" s="797"/>
      <c r="J168" s="797"/>
      <c r="K168" s="797"/>
      <c r="L168" s="798"/>
      <c r="W168" s="576">
        <f t="shared" si="25"/>
        <v>0</v>
      </c>
    </row>
    <row r="169" spans="1:23" ht="165" x14ac:dyDescent="0.25">
      <c r="A169" s="763" t="s">
        <v>582</v>
      </c>
      <c r="B169" s="441" t="s">
        <v>545</v>
      </c>
      <c r="C169" s="826" t="str">
        <f t="shared" ref="C169:C213" si="26">CONCATENATE(B169," ",H169)</f>
        <v>VATn+MALT-CC puis pose balisage (démarrage réel des travaux le mardi matin) EETD</v>
      </c>
      <c r="D169" s="827">
        <f t="shared" si="24"/>
        <v>40</v>
      </c>
      <c r="E169" s="847">
        <v>43374</v>
      </c>
      <c r="F169" s="829">
        <f t="shared" ref="F169:F208" si="27">WORKDAY(E169,G169,JOURS_FERIES)</f>
        <v>43375</v>
      </c>
      <c r="G169" s="830">
        <v>1</v>
      </c>
      <c r="H169" s="831" t="s">
        <v>399</v>
      </c>
      <c r="I169" s="832"/>
      <c r="J169" s="832"/>
      <c r="K169" s="848" t="s">
        <v>584</v>
      </c>
      <c r="L169" s="849" t="s">
        <v>674</v>
      </c>
      <c r="W169" s="576">
        <f t="shared" si="25"/>
        <v>0</v>
      </c>
    </row>
    <row r="170" spans="1:23" x14ac:dyDescent="0.25">
      <c r="A170" s="777" t="s">
        <v>430</v>
      </c>
      <c r="B170" s="778" t="s">
        <v>561</v>
      </c>
      <c r="C170" s="492" t="str">
        <f t="shared" si="26"/>
        <v>Passage à l'état migré EMASI / CASTER / PEXI</v>
      </c>
      <c r="D170" s="493">
        <f t="shared" si="24"/>
        <v>40</v>
      </c>
      <c r="E170" s="635">
        <v>43374</v>
      </c>
      <c r="F170" s="579">
        <f t="shared" si="27"/>
        <v>43375</v>
      </c>
      <c r="G170" s="636">
        <v>1</v>
      </c>
      <c r="H170" s="718" t="s">
        <v>707</v>
      </c>
      <c r="I170" s="710"/>
      <c r="J170" s="710"/>
      <c r="K170" s="710"/>
      <c r="L170" s="711"/>
      <c r="W170" s="576">
        <f t="shared" si="25"/>
        <v>0</v>
      </c>
    </row>
    <row r="171" spans="1:23" x14ac:dyDescent="0.25">
      <c r="A171" s="776" t="s">
        <v>430</v>
      </c>
      <c r="B171" s="670" t="s">
        <v>545</v>
      </c>
      <c r="C171" s="486" t="str">
        <f t="shared" si="26"/>
        <v>VATn+MALT-CC puis pose balisage (démarrage réel des travaux le mardi matin) EETD</v>
      </c>
      <c r="D171" s="487">
        <f t="shared" si="24"/>
        <v>40</v>
      </c>
      <c r="E171" s="635">
        <v>43374</v>
      </c>
      <c r="F171" s="579">
        <f t="shared" si="27"/>
        <v>43375</v>
      </c>
      <c r="G171" s="636">
        <v>1</v>
      </c>
      <c r="H171" s="718" t="s">
        <v>399</v>
      </c>
      <c r="I171" s="710"/>
      <c r="J171" s="710"/>
      <c r="K171" s="710"/>
      <c r="L171" s="711"/>
      <c r="W171" s="576">
        <f t="shared" si="25"/>
        <v>0</v>
      </c>
    </row>
    <row r="172" spans="1:23" ht="36" x14ac:dyDescent="0.25">
      <c r="A172" s="586" t="s">
        <v>590</v>
      </c>
      <c r="B172" s="732" t="s">
        <v>581</v>
      </c>
      <c r="C172" s="443" t="str">
        <f t="shared" si="26"/>
        <v>Test de rajout TAC (MVS + BD TAC +TAC déjà intégrée en 2017 à Famars) EMASI / PEXI</v>
      </c>
      <c r="D172" s="446">
        <f t="shared" si="24"/>
        <v>40</v>
      </c>
      <c r="E172" s="579">
        <v>43374</v>
      </c>
      <c r="F172" s="579">
        <f t="shared" si="27"/>
        <v>43381</v>
      </c>
      <c r="G172" s="581">
        <v>5</v>
      </c>
      <c r="H172" s="718" t="s">
        <v>709</v>
      </c>
      <c r="I172" s="710"/>
      <c r="J172" s="710"/>
      <c r="K172" s="710"/>
      <c r="L172" s="711"/>
      <c r="W172" s="576">
        <f t="shared" ref="W172:W188" si="28">SUMPRODUCT((E172&lt;=$O$1)*(F172&gt;=$O$1))</f>
        <v>0</v>
      </c>
    </row>
    <row r="173" spans="1:23" ht="18.75" thickBot="1" x14ac:dyDescent="0.3">
      <c r="A173" s="777" t="s">
        <v>698</v>
      </c>
      <c r="B173" s="799" t="s">
        <v>553</v>
      </c>
      <c r="C173" s="503" t="str">
        <f t="shared" si="26"/>
        <v>Echanges RPT/RPD transfo 312 EETD / ENEDIS / EMASI</v>
      </c>
      <c r="D173" s="502">
        <f t="shared" si="24"/>
        <v>40</v>
      </c>
      <c r="E173" s="735">
        <v>43375</v>
      </c>
      <c r="F173" s="590">
        <f t="shared" si="27"/>
        <v>43375</v>
      </c>
      <c r="G173" s="713">
        <v>0.25</v>
      </c>
      <c r="H173" s="717" t="s">
        <v>710</v>
      </c>
      <c r="I173" s="714"/>
      <c r="J173" s="714"/>
      <c r="K173" s="714"/>
      <c r="L173" s="715"/>
      <c r="W173" s="576">
        <f t="shared" si="28"/>
        <v>0</v>
      </c>
    </row>
    <row r="174" spans="1:23" ht="18" customHeight="1" x14ac:dyDescent="0.25">
      <c r="A174" s="719" t="s">
        <v>698</v>
      </c>
      <c r="B174" s="800" t="s">
        <v>555</v>
      </c>
      <c r="C174" s="517" t="str">
        <f t="shared" si="26"/>
        <v>Pose TT barre phase 0 et raccordement EETD</v>
      </c>
      <c r="D174" s="518">
        <f t="shared" si="24"/>
        <v>40</v>
      </c>
      <c r="E174" s="663">
        <v>43375</v>
      </c>
      <c r="F174" s="664">
        <f t="shared" si="27"/>
        <v>43375</v>
      </c>
      <c r="G174" s="665">
        <v>0.25</v>
      </c>
      <c r="H174" s="738" t="s">
        <v>399</v>
      </c>
      <c r="I174" s="667"/>
      <c r="J174" s="667"/>
      <c r="K174" s="667"/>
      <c r="L174" s="668"/>
      <c r="W174" s="576">
        <f t="shared" si="28"/>
        <v>0</v>
      </c>
    </row>
    <row r="175" spans="1:23" x14ac:dyDescent="0.25">
      <c r="A175" s="774" t="s">
        <v>698</v>
      </c>
      <c r="B175" s="675" t="s">
        <v>547</v>
      </c>
      <c r="C175" s="492" t="str">
        <f t="shared" si="26"/>
        <v>Raccordement coffret TT EETD</v>
      </c>
      <c r="D175" s="493">
        <f t="shared" si="24"/>
        <v>40</v>
      </c>
      <c r="E175" s="635">
        <v>43375</v>
      </c>
      <c r="F175" s="579">
        <f t="shared" si="27"/>
        <v>43375</v>
      </c>
      <c r="G175" s="636">
        <v>0.25</v>
      </c>
      <c r="H175" s="718" t="s">
        <v>399</v>
      </c>
      <c r="I175" s="710"/>
      <c r="J175" s="710"/>
      <c r="K175" s="710"/>
      <c r="L175" s="711"/>
      <c r="W175" s="576">
        <f t="shared" si="28"/>
        <v>0</v>
      </c>
    </row>
    <row r="176" spans="1:23" x14ac:dyDescent="0.25">
      <c r="A176" s="774" t="s">
        <v>698</v>
      </c>
      <c r="B176" s="675" t="s">
        <v>585</v>
      </c>
      <c r="C176" s="492" t="str">
        <f t="shared" si="26"/>
        <v>Raccordement coffret commande SS1.12 (Passage en 48V) EETD</v>
      </c>
      <c r="D176" s="493">
        <f t="shared" si="24"/>
        <v>40</v>
      </c>
      <c r="E176" s="635">
        <v>43375</v>
      </c>
      <c r="F176" s="579">
        <f t="shared" si="27"/>
        <v>43376</v>
      </c>
      <c r="G176" s="636">
        <v>1</v>
      </c>
      <c r="H176" s="718" t="s">
        <v>399</v>
      </c>
      <c r="I176" s="710"/>
      <c r="J176" s="710"/>
      <c r="K176" s="710"/>
      <c r="L176" s="711"/>
      <c r="W176" s="576">
        <f t="shared" si="28"/>
        <v>0</v>
      </c>
    </row>
    <row r="177" spans="1:23" ht="18.75" thickBot="1" x14ac:dyDescent="0.3">
      <c r="A177" s="777" t="s">
        <v>697</v>
      </c>
      <c r="B177" s="589" t="s">
        <v>495</v>
      </c>
      <c r="C177" s="463" t="str">
        <f t="shared" si="26"/>
        <v>Raccordement des LEX EETD</v>
      </c>
      <c r="D177" s="464">
        <f t="shared" si="24"/>
        <v>40</v>
      </c>
      <c r="E177" s="735">
        <v>43375</v>
      </c>
      <c r="F177" s="590">
        <f t="shared" si="27"/>
        <v>43375</v>
      </c>
      <c r="G177" s="713">
        <v>0.5</v>
      </c>
      <c r="H177" s="717" t="s">
        <v>399</v>
      </c>
      <c r="I177" s="714"/>
      <c r="J177" s="714"/>
      <c r="K177" s="714"/>
      <c r="L177" s="715"/>
      <c r="W177" s="576">
        <f t="shared" si="28"/>
        <v>0</v>
      </c>
    </row>
    <row r="178" spans="1:23" x14ac:dyDescent="0.25">
      <c r="A178" s="719" t="s">
        <v>697</v>
      </c>
      <c r="B178" s="662" t="s">
        <v>562</v>
      </c>
      <c r="C178" s="484" t="str">
        <f t="shared" si="26"/>
        <v>Raccordement coffret UI EETD</v>
      </c>
      <c r="D178" s="485">
        <f t="shared" si="24"/>
        <v>40</v>
      </c>
      <c r="E178" s="663">
        <v>43375</v>
      </c>
      <c r="F178" s="664">
        <f t="shared" si="27"/>
        <v>43375</v>
      </c>
      <c r="G178" s="801">
        <v>0.125</v>
      </c>
      <c r="H178" s="738" t="s">
        <v>399</v>
      </c>
      <c r="I178" s="667"/>
      <c r="J178" s="667"/>
      <c r="K178" s="667"/>
      <c r="L178" s="668"/>
      <c r="W178" s="576">
        <f t="shared" si="28"/>
        <v>0</v>
      </c>
    </row>
    <row r="179" spans="1:23" x14ac:dyDescent="0.25">
      <c r="A179" s="774" t="s">
        <v>697</v>
      </c>
      <c r="B179" s="670" t="s">
        <v>576</v>
      </c>
      <c r="C179" s="486" t="str">
        <f t="shared" si="26"/>
        <v>Essais Chrono du DJ avant modifications EETD</v>
      </c>
      <c r="D179" s="487">
        <f t="shared" si="24"/>
        <v>40</v>
      </c>
      <c r="E179" s="635">
        <v>43375</v>
      </c>
      <c r="F179" s="579">
        <f t="shared" si="27"/>
        <v>43375</v>
      </c>
      <c r="G179" s="636">
        <v>0.25</v>
      </c>
      <c r="H179" s="718" t="s">
        <v>399</v>
      </c>
      <c r="I179" s="710"/>
      <c r="J179" s="710"/>
      <c r="K179" s="710"/>
      <c r="L179" s="711"/>
      <c r="W179" s="576">
        <f t="shared" si="28"/>
        <v>0</v>
      </c>
    </row>
    <row r="180" spans="1:23" x14ac:dyDescent="0.25">
      <c r="A180" s="779" t="s">
        <v>697</v>
      </c>
      <c r="B180" s="675" t="s">
        <v>563</v>
      </c>
      <c r="C180" s="492" t="str">
        <f t="shared" si="26"/>
        <v>Passage en 48V du DJ EETD</v>
      </c>
      <c r="D180" s="493">
        <f t="shared" si="24"/>
        <v>40</v>
      </c>
      <c r="E180" s="635">
        <v>43375</v>
      </c>
      <c r="F180" s="579">
        <f t="shared" si="27"/>
        <v>43375</v>
      </c>
      <c r="G180" s="784">
        <v>0.625</v>
      </c>
      <c r="H180" s="718" t="s">
        <v>399</v>
      </c>
      <c r="I180" s="710"/>
      <c r="J180" s="710"/>
      <c r="K180" s="710"/>
      <c r="L180" s="711"/>
      <c r="W180" s="576">
        <f t="shared" si="28"/>
        <v>0</v>
      </c>
    </row>
    <row r="181" spans="1:23" x14ac:dyDescent="0.25">
      <c r="A181" s="586" t="s">
        <v>390</v>
      </c>
      <c r="B181" s="675" t="s">
        <v>720</v>
      </c>
      <c r="C181" s="492" t="str">
        <f t="shared" si="26"/>
        <v>Réception définitive des travaux (date à valider par le CDIL) CDIL / PEXI / EETD</v>
      </c>
      <c r="D181" s="493">
        <f t="shared" si="24"/>
        <v>40</v>
      </c>
      <c r="E181" s="635">
        <v>43375</v>
      </c>
      <c r="F181" s="579">
        <f t="shared" si="27"/>
        <v>43375</v>
      </c>
      <c r="G181" s="784">
        <f>0.5/8</f>
        <v>6.25E-2</v>
      </c>
      <c r="H181" s="802" t="s">
        <v>713</v>
      </c>
      <c r="I181" s="710"/>
      <c r="J181" s="710"/>
      <c r="K181" s="710"/>
      <c r="L181" s="711"/>
      <c r="W181" s="576">
        <f t="shared" si="28"/>
        <v>0</v>
      </c>
    </row>
    <row r="182" spans="1:23" x14ac:dyDescent="0.25">
      <c r="A182" s="777" t="s">
        <v>698</v>
      </c>
      <c r="B182" s="675" t="s">
        <v>541</v>
      </c>
      <c r="C182" s="492" t="str">
        <f t="shared" si="26"/>
        <v>Remise CONT EETD / EMASI</v>
      </c>
      <c r="D182" s="493">
        <f t="shared" si="24"/>
        <v>40</v>
      </c>
      <c r="E182" s="635">
        <v>43376</v>
      </c>
      <c r="F182" s="579">
        <f t="shared" si="27"/>
        <v>43376</v>
      </c>
      <c r="G182" s="784">
        <f>0.5/8</f>
        <v>6.25E-2</v>
      </c>
      <c r="H182" s="718" t="s">
        <v>708</v>
      </c>
      <c r="I182" s="710"/>
      <c r="J182" s="710"/>
      <c r="K182" s="710"/>
      <c r="L182" s="711"/>
      <c r="W182" s="576">
        <f t="shared" si="28"/>
        <v>0</v>
      </c>
    </row>
    <row r="183" spans="1:23" x14ac:dyDescent="0.25">
      <c r="A183" s="774" t="s">
        <v>698</v>
      </c>
      <c r="B183" s="675" t="s">
        <v>548</v>
      </c>
      <c r="C183" s="492" t="str">
        <f t="shared" si="26"/>
        <v>Contrôles A1, A3, A4 (CBO) EETD</v>
      </c>
      <c r="D183" s="493">
        <f t="shared" si="24"/>
        <v>40</v>
      </c>
      <c r="E183" s="635">
        <v>43376</v>
      </c>
      <c r="F183" s="579">
        <f t="shared" si="27"/>
        <v>43376</v>
      </c>
      <c r="G183" s="784">
        <v>0.125</v>
      </c>
      <c r="H183" s="718" t="s">
        <v>399</v>
      </c>
      <c r="I183" s="710"/>
      <c r="J183" s="710"/>
      <c r="K183" s="710"/>
      <c r="L183" s="711"/>
      <c r="W183" s="576">
        <f t="shared" si="28"/>
        <v>0</v>
      </c>
    </row>
    <row r="184" spans="1:23" x14ac:dyDescent="0.25">
      <c r="A184" s="719" t="s">
        <v>698</v>
      </c>
      <c r="B184" s="675" t="s">
        <v>549</v>
      </c>
      <c r="C184" s="492" t="str">
        <f t="shared" si="26"/>
        <v>Contrôles A2 (contrôle des réducteurs de mesures) EETD</v>
      </c>
      <c r="D184" s="493">
        <f t="shared" si="24"/>
        <v>40</v>
      </c>
      <c r="E184" s="635">
        <v>43376</v>
      </c>
      <c r="F184" s="579">
        <f t="shared" si="27"/>
        <v>43376</v>
      </c>
      <c r="G184" s="784">
        <v>0.125</v>
      </c>
      <c r="H184" s="718" t="s">
        <v>399</v>
      </c>
      <c r="I184" s="710"/>
      <c r="J184" s="710"/>
      <c r="K184" s="710"/>
      <c r="L184" s="711"/>
      <c r="W184" s="576">
        <f t="shared" si="28"/>
        <v>0</v>
      </c>
    </row>
    <row r="185" spans="1:23" x14ac:dyDescent="0.25">
      <c r="A185" s="779" t="s">
        <v>698</v>
      </c>
      <c r="B185" s="675" t="s">
        <v>550</v>
      </c>
      <c r="C185" s="492" t="str">
        <f t="shared" si="26"/>
        <v>Essais CBO contrôles B, B2, C et D2.2 EETD</v>
      </c>
      <c r="D185" s="493">
        <f t="shared" si="24"/>
        <v>40</v>
      </c>
      <c r="E185" s="635">
        <v>43376</v>
      </c>
      <c r="F185" s="579">
        <f t="shared" si="27"/>
        <v>43376</v>
      </c>
      <c r="G185" s="784">
        <f>0.5/8</f>
        <v>6.25E-2</v>
      </c>
      <c r="H185" s="718" t="s">
        <v>399</v>
      </c>
      <c r="I185" s="710"/>
      <c r="J185" s="710"/>
      <c r="K185" s="710"/>
      <c r="L185" s="711"/>
      <c r="W185" s="576">
        <f t="shared" si="28"/>
        <v>0</v>
      </c>
    </row>
    <row r="186" spans="1:23" x14ac:dyDescent="0.25">
      <c r="A186" s="736" t="s">
        <v>696</v>
      </c>
      <c r="B186" s="675" t="s">
        <v>571</v>
      </c>
      <c r="C186" s="492" t="str">
        <f t="shared" si="26"/>
        <v>Isolement des polarités de la tranche pour dépose EMASI</v>
      </c>
      <c r="D186" s="493">
        <f t="shared" si="24"/>
        <v>40</v>
      </c>
      <c r="E186" s="635">
        <v>43376</v>
      </c>
      <c r="F186" s="579">
        <f t="shared" si="27"/>
        <v>43376</v>
      </c>
      <c r="G186" s="636">
        <v>0.25</v>
      </c>
      <c r="H186" s="718" t="s">
        <v>403</v>
      </c>
      <c r="I186" s="710"/>
      <c r="J186" s="710"/>
      <c r="K186" s="710"/>
      <c r="L186" s="711"/>
      <c r="W186" s="576">
        <f t="shared" si="28"/>
        <v>0</v>
      </c>
    </row>
    <row r="187" spans="1:23" x14ac:dyDescent="0.25">
      <c r="A187" s="740" t="s">
        <v>696</v>
      </c>
      <c r="B187" s="675" t="s">
        <v>572</v>
      </c>
      <c r="C187" s="492" t="str">
        <f t="shared" si="26"/>
        <v>Dépose du câble intertranche EETD / EMASI</v>
      </c>
      <c r="D187" s="493">
        <f t="shared" si="24"/>
        <v>40</v>
      </c>
      <c r="E187" s="635">
        <v>43376</v>
      </c>
      <c r="F187" s="579">
        <f t="shared" si="27"/>
        <v>43376</v>
      </c>
      <c r="G187" s="636">
        <v>0.25</v>
      </c>
      <c r="H187" s="718" t="s">
        <v>708</v>
      </c>
      <c r="I187" s="710"/>
      <c r="J187" s="710"/>
      <c r="K187" s="710"/>
      <c r="L187" s="711"/>
      <c r="W187" s="576">
        <f t="shared" si="28"/>
        <v>0</v>
      </c>
    </row>
    <row r="188" spans="1:23" x14ac:dyDescent="0.25">
      <c r="A188" s="777" t="s">
        <v>697</v>
      </c>
      <c r="B188" s="670" t="s">
        <v>577</v>
      </c>
      <c r="C188" s="486" t="str">
        <f t="shared" si="26"/>
        <v>Essais Chrono du DJ modifié EETD</v>
      </c>
      <c r="D188" s="487">
        <f t="shared" si="24"/>
        <v>40</v>
      </c>
      <c r="E188" s="635">
        <v>43376</v>
      </c>
      <c r="F188" s="579">
        <f t="shared" si="27"/>
        <v>43376</v>
      </c>
      <c r="G188" s="636">
        <v>0.25</v>
      </c>
      <c r="H188" s="718" t="s">
        <v>399</v>
      </c>
      <c r="I188" s="710"/>
      <c r="J188" s="710"/>
      <c r="K188" s="710"/>
      <c r="L188" s="711"/>
      <c r="W188" s="576">
        <f t="shared" si="28"/>
        <v>0</v>
      </c>
    </row>
    <row r="189" spans="1:23" x14ac:dyDescent="0.25">
      <c r="A189" s="719" t="s">
        <v>697</v>
      </c>
      <c r="B189" s="675" t="s">
        <v>564</v>
      </c>
      <c r="C189" s="492" t="str">
        <f t="shared" si="26"/>
        <v>Raccordement coffrets Interlocks des SL-ST et SA EETD</v>
      </c>
      <c r="D189" s="493">
        <f t="shared" si="24"/>
        <v>40</v>
      </c>
      <c r="E189" s="635">
        <v>43376</v>
      </c>
      <c r="F189" s="579">
        <f t="shared" si="27"/>
        <v>43376</v>
      </c>
      <c r="G189" s="636">
        <v>0.25</v>
      </c>
      <c r="H189" s="718" t="s">
        <v>399</v>
      </c>
      <c r="I189" s="710"/>
      <c r="J189" s="710"/>
      <c r="K189" s="710"/>
      <c r="L189" s="711"/>
      <c r="W189" s="576">
        <f t="shared" ref="W189:W220" si="29">SUMPRODUCT((E189&lt;=$O$1)*(F189&gt;=$O$1))</f>
        <v>0</v>
      </c>
    </row>
    <row r="190" spans="1:23" x14ac:dyDescent="0.25">
      <c r="A190" s="774" t="s">
        <v>697</v>
      </c>
      <c r="B190" s="675" t="s">
        <v>541</v>
      </c>
      <c r="C190" s="492" t="str">
        <f t="shared" si="26"/>
        <v>Remise CONT EETD / EMASI</v>
      </c>
      <c r="D190" s="493">
        <f t="shared" si="24"/>
        <v>40</v>
      </c>
      <c r="E190" s="635">
        <v>43376</v>
      </c>
      <c r="F190" s="579">
        <f t="shared" si="27"/>
        <v>43376</v>
      </c>
      <c r="G190" s="784">
        <f>1.5/8</f>
        <v>0.1875</v>
      </c>
      <c r="H190" s="718" t="s">
        <v>708</v>
      </c>
      <c r="I190" s="710"/>
      <c r="J190" s="710"/>
      <c r="K190" s="710"/>
      <c r="L190" s="711"/>
      <c r="W190" s="576">
        <f t="shared" si="29"/>
        <v>0</v>
      </c>
    </row>
    <row r="191" spans="1:23" x14ac:dyDescent="0.25">
      <c r="A191" s="779" t="s">
        <v>697</v>
      </c>
      <c r="B191" s="675" t="s">
        <v>565</v>
      </c>
      <c r="C191" s="492" t="str">
        <f t="shared" si="26"/>
        <v>Contrôles A1, A3, A4 EETD</v>
      </c>
      <c r="D191" s="493">
        <f t="shared" si="24"/>
        <v>40</v>
      </c>
      <c r="E191" s="635">
        <v>43376</v>
      </c>
      <c r="F191" s="579">
        <f t="shared" si="27"/>
        <v>43376</v>
      </c>
      <c r="G191" s="784">
        <f>1.5/8</f>
        <v>0.1875</v>
      </c>
      <c r="H191" s="718" t="s">
        <v>399</v>
      </c>
      <c r="I191" s="710"/>
      <c r="J191" s="710"/>
      <c r="K191" s="710"/>
      <c r="L191" s="711"/>
      <c r="W191" s="576">
        <f t="shared" si="29"/>
        <v>0</v>
      </c>
    </row>
    <row r="192" spans="1:23" ht="36" x14ac:dyDescent="0.25">
      <c r="A192" s="586" t="s">
        <v>570</v>
      </c>
      <c r="B192" s="675" t="s">
        <v>571</v>
      </c>
      <c r="C192" s="492" t="str">
        <f t="shared" si="26"/>
        <v>Isolement des polarités de la tranche pour dépose EMASI</v>
      </c>
      <c r="D192" s="493">
        <f t="shared" si="24"/>
        <v>40</v>
      </c>
      <c r="E192" s="635">
        <v>43376</v>
      </c>
      <c r="F192" s="579">
        <f t="shared" si="27"/>
        <v>43376</v>
      </c>
      <c r="G192" s="636">
        <v>0.25</v>
      </c>
      <c r="H192" s="718" t="s">
        <v>403</v>
      </c>
      <c r="I192" s="710"/>
      <c r="J192" s="710"/>
      <c r="K192" s="710"/>
      <c r="L192" s="711"/>
      <c r="W192" s="576">
        <f t="shared" si="29"/>
        <v>0</v>
      </c>
    </row>
    <row r="193" spans="1:23" ht="18.75" thickBot="1" x14ac:dyDescent="0.3">
      <c r="A193" s="777" t="s">
        <v>698</v>
      </c>
      <c r="B193" s="589" t="s">
        <v>551</v>
      </c>
      <c r="C193" s="463" t="str">
        <f t="shared" si="26"/>
        <v>Réception circuit UB (vérifications du retour fusion fusibles) EETD / EMASI</v>
      </c>
      <c r="D193" s="464">
        <f t="shared" si="24"/>
        <v>40</v>
      </c>
      <c r="E193" s="735">
        <v>43377</v>
      </c>
      <c r="F193" s="590">
        <f t="shared" si="27"/>
        <v>43377</v>
      </c>
      <c r="G193" s="713">
        <v>0.25</v>
      </c>
      <c r="H193" s="717" t="s">
        <v>708</v>
      </c>
      <c r="I193" s="714"/>
      <c r="J193" s="714"/>
      <c r="K193" s="714"/>
      <c r="L193" s="715"/>
      <c r="W193" s="576">
        <f t="shared" si="29"/>
        <v>0</v>
      </c>
    </row>
    <row r="194" spans="1:23" ht="18" customHeight="1" x14ac:dyDescent="0.25">
      <c r="A194" s="776" t="s">
        <v>698</v>
      </c>
      <c r="B194" s="662" t="s">
        <v>542</v>
      </c>
      <c r="C194" s="484" t="str">
        <f t="shared" si="26"/>
        <v>Contrôle RTE EMASI / PEXI</v>
      </c>
      <c r="D194" s="485">
        <f t="shared" ref="D194:D208" si="30">WEEKNUM(E194)</f>
        <v>40</v>
      </c>
      <c r="E194" s="663">
        <v>43377</v>
      </c>
      <c r="F194" s="664">
        <f t="shared" si="27"/>
        <v>43377</v>
      </c>
      <c r="G194" s="665">
        <v>0.5</v>
      </c>
      <c r="H194" s="738" t="s">
        <v>709</v>
      </c>
      <c r="I194" s="667"/>
      <c r="J194" s="667"/>
      <c r="K194" s="667"/>
      <c r="L194" s="668"/>
      <c r="W194" s="576">
        <f t="shared" si="29"/>
        <v>0</v>
      </c>
    </row>
    <row r="195" spans="1:23" x14ac:dyDescent="0.25">
      <c r="A195" s="736" t="s">
        <v>696</v>
      </c>
      <c r="B195" s="675" t="s">
        <v>573</v>
      </c>
      <c r="C195" s="492" t="str">
        <f t="shared" si="26"/>
        <v>Suppression du jarretiérage au répartiteur et des polarités TCM EMASI / PEXI</v>
      </c>
      <c r="D195" s="493">
        <f t="shared" si="30"/>
        <v>40</v>
      </c>
      <c r="E195" s="635">
        <v>43377</v>
      </c>
      <c r="F195" s="579">
        <f t="shared" si="27"/>
        <v>43377</v>
      </c>
      <c r="G195" s="636">
        <v>0.5</v>
      </c>
      <c r="H195" s="718" t="s">
        <v>709</v>
      </c>
      <c r="I195" s="710"/>
      <c r="J195" s="710"/>
      <c r="K195" s="710"/>
      <c r="L195" s="711"/>
      <c r="W195" s="576">
        <f t="shared" si="29"/>
        <v>0</v>
      </c>
    </row>
    <row r="196" spans="1:23" x14ac:dyDescent="0.25">
      <c r="A196" s="740" t="s">
        <v>696</v>
      </c>
      <c r="B196" s="790" t="s">
        <v>574</v>
      </c>
      <c r="C196" s="514" t="str">
        <f t="shared" si="26"/>
        <v>Dépose de la tranche ARIANE et de son châssis EETD</v>
      </c>
      <c r="D196" s="493">
        <f t="shared" si="30"/>
        <v>40</v>
      </c>
      <c r="E196" s="635">
        <v>43377</v>
      </c>
      <c r="F196" s="579">
        <f t="shared" si="27"/>
        <v>43377</v>
      </c>
      <c r="G196" s="636">
        <v>0.5</v>
      </c>
      <c r="H196" s="718" t="s">
        <v>399</v>
      </c>
      <c r="I196" s="710"/>
      <c r="J196" s="710"/>
      <c r="K196" s="710"/>
      <c r="L196" s="711"/>
      <c r="W196" s="576">
        <f t="shared" si="29"/>
        <v>0</v>
      </c>
    </row>
    <row r="197" spans="1:23" ht="18.75" thickBot="1" x14ac:dyDescent="0.3">
      <c r="A197" s="777" t="s">
        <v>697</v>
      </c>
      <c r="B197" s="589" t="s">
        <v>549</v>
      </c>
      <c r="C197" s="463" t="str">
        <f t="shared" si="26"/>
        <v>Contrôles A2 (contrôle des réducteurs de mesures) EETD</v>
      </c>
      <c r="D197" s="464">
        <f t="shared" si="30"/>
        <v>40</v>
      </c>
      <c r="E197" s="735">
        <v>43377</v>
      </c>
      <c r="F197" s="590">
        <f t="shared" si="27"/>
        <v>43377</v>
      </c>
      <c r="G197" s="787">
        <f>1.5/8</f>
        <v>0.1875</v>
      </c>
      <c r="H197" s="717" t="s">
        <v>399</v>
      </c>
      <c r="I197" s="714"/>
      <c r="J197" s="714"/>
      <c r="K197" s="714"/>
      <c r="L197" s="715"/>
      <c r="W197" s="576">
        <f t="shared" si="29"/>
        <v>0</v>
      </c>
    </row>
    <row r="198" spans="1:23" ht="18.75" thickBot="1" x14ac:dyDescent="0.3">
      <c r="A198" s="719" t="s">
        <v>697</v>
      </c>
      <c r="B198" s="684" t="s">
        <v>588</v>
      </c>
      <c r="C198" s="496" t="str">
        <f t="shared" si="26"/>
        <v>Essais ligne  contrôles C, D2.1, D2.4, D2.6, D2.7, D3 EETD</v>
      </c>
      <c r="D198" s="497">
        <f t="shared" si="30"/>
        <v>40</v>
      </c>
      <c r="E198" s="648">
        <v>43377</v>
      </c>
      <c r="F198" s="655">
        <f t="shared" si="27"/>
        <v>43377</v>
      </c>
      <c r="G198" s="650">
        <v>0.25</v>
      </c>
      <c r="H198" s="756" t="s">
        <v>399</v>
      </c>
      <c r="I198" s="706"/>
      <c r="J198" s="706"/>
      <c r="K198" s="706"/>
      <c r="L198" s="707"/>
      <c r="W198" s="576">
        <f t="shared" si="29"/>
        <v>0</v>
      </c>
    </row>
    <row r="199" spans="1:23" x14ac:dyDescent="0.25">
      <c r="A199" s="774" t="s">
        <v>697</v>
      </c>
      <c r="B199" s="662" t="s">
        <v>542</v>
      </c>
      <c r="C199" s="484" t="str">
        <f t="shared" si="26"/>
        <v>Contrôle RTE EMASI / PEXI</v>
      </c>
      <c r="D199" s="485">
        <f t="shared" si="30"/>
        <v>40</v>
      </c>
      <c r="E199" s="663">
        <v>43377</v>
      </c>
      <c r="F199" s="664">
        <f t="shared" si="27"/>
        <v>43377</v>
      </c>
      <c r="G199" s="801">
        <v>0.375</v>
      </c>
      <c r="H199" s="738" t="s">
        <v>709</v>
      </c>
      <c r="I199" s="667"/>
      <c r="J199" s="667"/>
      <c r="K199" s="667"/>
      <c r="L199" s="668"/>
      <c r="W199" s="576">
        <f t="shared" si="29"/>
        <v>0</v>
      </c>
    </row>
    <row r="200" spans="1:23" ht="36" x14ac:dyDescent="0.25">
      <c r="A200" s="777" t="s">
        <v>570</v>
      </c>
      <c r="B200" s="675" t="s">
        <v>572</v>
      </c>
      <c r="C200" s="492" t="str">
        <f t="shared" si="26"/>
        <v>Dépose du câble intertranche EETD / EMASI</v>
      </c>
      <c r="D200" s="493">
        <f t="shared" si="30"/>
        <v>40</v>
      </c>
      <c r="E200" s="635">
        <v>43377</v>
      </c>
      <c r="F200" s="579">
        <f t="shared" si="27"/>
        <v>43377</v>
      </c>
      <c r="G200" s="636">
        <v>0.25</v>
      </c>
      <c r="H200" s="718" t="s">
        <v>708</v>
      </c>
      <c r="I200" s="710"/>
      <c r="J200" s="710"/>
      <c r="K200" s="710"/>
      <c r="L200" s="711"/>
      <c r="W200" s="576">
        <f t="shared" si="29"/>
        <v>0</v>
      </c>
    </row>
    <row r="201" spans="1:23" ht="36" x14ac:dyDescent="0.25">
      <c r="A201" s="719" t="s">
        <v>570</v>
      </c>
      <c r="B201" s="675" t="s">
        <v>573</v>
      </c>
      <c r="C201" s="492" t="str">
        <f t="shared" si="26"/>
        <v>Suppression du jarretiérage au répartiteur et des polarités TCM EMASI / PEXI</v>
      </c>
      <c r="D201" s="493">
        <f t="shared" si="30"/>
        <v>40</v>
      </c>
      <c r="E201" s="635">
        <v>43377</v>
      </c>
      <c r="F201" s="579">
        <f t="shared" si="27"/>
        <v>43377</v>
      </c>
      <c r="G201" s="636">
        <v>0.5</v>
      </c>
      <c r="H201" s="718" t="s">
        <v>709</v>
      </c>
      <c r="I201" s="710"/>
      <c r="J201" s="710"/>
      <c r="K201" s="710"/>
      <c r="L201" s="711"/>
      <c r="W201" s="576">
        <f t="shared" si="29"/>
        <v>0</v>
      </c>
    </row>
    <row r="202" spans="1:23" x14ac:dyDescent="0.25">
      <c r="A202" s="777" t="s">
        <v>582</v>
      </c>
      <c r="B202" s="675" t="s">
        <v>552</v>
      </c>
      <c r="C202" s="492" t="str">
        <f t="shared" si="26"/>
        <v>Déclaration de conformité CBO PEXI</v>
      </c>
      <c r="D202" s="493">
        <f t="shared" si="30"/>
        <v>40</v>
      </c>
      <c r="E202" s="635">
        <v>43378</v>
      </c>
      <c r="F202" s="579">
        <f t="shared" si="27"/>
        <v>43378</v>
      </c>
      <c r="G202" s="784">
        <f>0.5/8</f>
        <v>6.25E-2</v>
      </c>
      <c r="H202" s="718" t="s">
        <v>405</v>
      </c>
      <c r="I202" s="710"/>
      <c r="J202" s="710"/>
      <c r="K202" s="710"/>
      <c r="L202" s="711"/>
      <c r="W202" s="576">
        <f t="shared" si="29"/>
        <v>0</v>
      </c>
    </row>
    <row r="203" spans="1:23" x14ac:dyDescent="0.25">
      <c r="A203" s="719" t="s">
        <v>582</v>
      </c>
      <c r="B203" s="675" t="s">
        <v>587</v>
      </c>
      <c r="C203" s="492" t="str">
        <f t="shared" si="26"/>
        <v>Déconsignation barres section 1 PEXI</v>
      </c>
      <c r="D203" s="493">
        <f t="shared" si="30"/>
        <v>40</v>
      </c>
      <c r="E203" s="635">
        <v>43378</v>
      </c>
      <c r="F203" s="579">
        <f t="shared" si="27"/>
        <v>43378</v>
      </c>
      <c r="G203" s="636">
        <v>0.25</v>
      </c>
      <c r="H203" s="718" t="s">
        <v>405</v>
      </c>
      <c r="I203" s="710"/>
      <c r="J203" s="710"/>
      <c r="K203" s="710"/>
      <c r="L203" s="711"/>
      <c r="W203" s="576">
        <f t="shared" si="29"/>
        <v>0</v>
      </c>
    </row>
    <row r="204" spans="1:23" x14ac:dyDescent="0.25">
      <c r="A204" s="774" t="s">
        <v>582</v>
      </c>
      <c r="B204" s="675" t="s">
        <v>586</v>
      </c>
      <c r="C204" s="492" t="str">
        <f t="shared" si="26"/>
        <v>Mise en exploitation section 1 sous ELECTRE PEXI</v>
      </c>
      <c r="D204" s="493">
        <f t="shared" si="30"/>
        <v>40</v>
      </c>
      <c r="E204" s="635">
        <v>43378</v>
      </c>
      <c r="F204" s="579">
        <f t="shared" si="27"/>
        <v>43378</v>
      </c>
      <c r="G204" s="636">
        <v>0.25</v>
      </c>
      <c r="H204" s="718" t="s">
        <v>405</v>
      </c>
      <c r="I204" s="710"/>
      <c r="J204" s="710"/>
      <c r="K204" s="710"/>
      <c r="L204" s="711"/>
      <c r="W204" s="576">
        <f t="shared" si="29"/>
        <v>0</v>
      </c>
    </row>
    <row r="205" spans="1:23" x14ac:dyDescent="0.25">
      <c r="A205" s="777" t="s">
        <v>430</v>
      </c>
      <c r="B205" s="675" t="s">
        <v>567</v>
      </c>
      <c r="C205" s="492" t="str">
        <f t="shared" si="26"/>
        <v>Déclaration de conformité ligne PEXI</v>
      </c>
      <c r="D205" s="493">
        <f t="shared" si="30"/>
        <v>40</v>
      </c>
      <c r="E205" s="635">
        <v>43378</v>
      </c>
      <c r="F205" s="579">
        <f t="shared" si="27"/>
        <v>43378</v>
      </c>
      <c r="G205" s="784">
        <f>0.5/8</f>
        <v>6.25E-2</v>
      </c>
      <c r="H205" s="718" t="s">
        <v>405</v>
      </c>
      <c r="I205" s="710"/>
      <c r="J205" s="710"/>
      <c r="K205" s="710"/>
      <c r="L205" s="711"/>
      <c r="W205" s="576">
        <f t="shared" si="29"/>
        <v>0</v>
      </c>
    </row>
    <row r="206" spans="1:23" x14ac:dyDescent="0.25">
      <c r="A206" s="719" t="s">
        <v>430</v>
      </c>
      <c r="B206" s="675" t="s">
        <v>568</v>
      </c>
      <c r="C206" s="492" t="str">
        <f t="shared" si="26"/>
        <v>Déconsignation Ligne PEXI</v>
      </c>
      <c r="D206" s="493">
        <f t="shared" si="30"/>
        <v>40</v>
      </c>
      <c r="E206" s="635">
        <v>43378</v>
      </c>
      <c r="F206" s="579">
        <f t="shared" si="27"/>
        <v>43378</v>
      </c>
      <c r="G206" s="636">
        <v>0.25</v>
      </c>
      <c r="H206" s="718" t="s">
        <v>405</v>
      </c>
      <c r="I206" s="710"/>
      <c r="J206" s="710"/>
      <c r="K206" s="710"/>
      <c r="L206" s="711"/>
      <c r="W206" s="576">
        <f t="shared" si="29"/>
        <v>0</v>
      </c>
    </row>
    <row r="207" spans="1:23" x14ac:dyDescent="0.25">
      <c r="A207" s="779" t="s">
        <v>430</v>
      </c>
      <c r="B207" s="790" t="s">
        <v>589</v>
      </c>
      <c r="C207" s="492" t="str">
        <f t="shared" si="26"/>
        <v>Mise en exploitation ligne FARMARS 1 sous ELECTRE PEXI</v>
      </c>
      <c r="D207" s="493">
        <f t="shared" si="30"/>
        <v>40</v>
      </c>
      <c r="E207" s="635">
        <v>43378</v>
      </c>
      <c r="F207" s="579">
        <f t="shared" si="27"/>
        <v>43378</v>
      </c>
      <c r="G207" s="636">
        <v>0.25</v>
      </c>
      <c r="H207" s="718" t="s">
        <v>405</v>
      </c>
      <c r="I207" s="710"/>
      <c r="J207" s="710"/>
      <c r="K207" s="710"/>
      <c r="L207" s="711"/>
      <c r="W207" s="576">
        <f t="shared" si="29"/>
        <v>0</v>
      </c>
    </row>
    <row r="208" spans="1:23" ht="36.75" thickBot="1" x14ac:dyDescent="0.3">
      <c r="A208" s="586" t="s">
        <v>570</v>
      </c>
      <c r="B208" s="780" t="s">
        <v>574</v>
      </c>
      <c r="C208" s="463" t="str">
        <f t="shared" si="26"/>
        <v>Dépose de la tranche ARIANE et de son châssis EETD</v>
      </c>
      <c r="D208" s="464">
        <f t="shared" si="30"/>
        <v>40</v>
      </c>
      <c r="E208" s="735">
        <v>43378</v>
      </c>
      <c r="F208" s="590">
        <f t="shared" si="27"/>
        <v>43378</v>
      </c>
      <c r="G208" s="713">
        <v>0.5</v>
      </c>
      <c r="H208" s="717" t="s">
        <v>399</v>
      </c>
      <c r="I208" s="714"/>
      <c r="J208" s="714"/>
      <c r="K208" s="714"/>
      <c r="L208" s="715"/>
      <c r="W208" s="576">
        <f t="shared" si="29"/>
        <v>0</v>
      </c>
    </row>
    <row r="209" spans="1:23" x14ac:dyDescent="0.25">
      <c r="A209" s="777" t="s">
        <v>669</v>
      </c>
      <c r="B209" s="662" t="s">
        <v>658</v>
      </c>
      <c r="C209" s="484" t="str">
        <f t="shared" si="26"/>
        <v xml:space="preserve">Recette du pylône </v>
      </c>
      <c r="D209" s="485">
        <v>24</v>
      </c>
      <c r="E209" s="663"/>
      <c r="F209" s="664"/>
      <c r="G209" s="801">
        <v>1</v>
      </c>
      <c r="H209" s="803"/>
      <c r="I209" s="667"/>
      <c r="J209" s="667"/>
      <c r="K209" s="667"/>
      <c r="L209" s="668"/>
      <c r="W209" s="576">
        <f t="shared" si="29"/>
        <v>0</v>
      </c>
    </row>
    <row r="210" spans="1:23" x14ac:dyDescent="0.25">
      <c r="A210" s="774" t="s">
        <v>669</v>
      </c>
      <c r="B210" s="675" t="s">
        <v>661</v>
      </c>
      <c r="C210" s="492" t="str">
        <f t="shared" si="26"/>
        <v xml:space="preserve">Recette des équipements </v>
      </c>
      <c r="D210" s="493">
        <v>36</v>
      </c>
      <c r="E210" s="635"/>
      <c r="F210" s="579"/>
      <c r="G210" s="784">
        <v>1</v>
      </c>
      <c r="H210" s="802"/>
      <c r="I210" s="710"/>
      <c r="J210" s="710"/>
      <c r="K210" s="710"/>
      <c r="L210" s="711"/>
      <c r="W210" s="576">
        <f t="shared" si="29"/>
        <v>0</v>
      </c>
    </row>
    <row r="211" spans="1:23" x14ac:dyDescent="0.25">
      <c r="A211" s="719" t="s">
        <v>669</v>
      </c>
      <c r="B211" s="675" t="s">
        <v>663</v>
      </c>
      <c r="C211" s="492" t="str">
        <f t="shared" si="26"/>
        <v xml:space="preserve">Recette du bond </v>
      </c>
      <c r="D211" s="493">
        <v>37</v>
      </c>
      <c r="E211" s="635"/>
      <c r="F211" s="579"/>
      <c r="G211" s="784">
        <v>1</v>
      </c>
      <c r="H211" s="802"/>
      <c r="I211" s="710"/>
      <c r="J211" s="710"/>
      <c r="K211" s="710"/>
      <c r="L211" s="711"/>
      <c r="W211" s="576">
        <f t="shared" si="29"/>
        <v>0</v>
      </c>
    </row>
    <row r="212" spans="1:23" x14ac:dyDescent="0.25">
      <c r="A212" s="774" t="s">
        <v>669</v>
      </c>
      <c r="B212" s="675" t="s">
        <v>664</v>
      </c>
      <c r="C212" s="492" t="str">
        <f t="shared" si="26"/>
        <v xml:space="preserve">Recette de la liaison </v>
      </c>
      <c r="D212" s="493">
        <v>37</v>
      </c>
      <c r="E212" s="635"/>
      <c r="F212" s="579"/>
      <c r="G212" s="784">
        <v>1</v>
      </c>
      <c r="H212" s="802"/>
      <c r="I212" s="710"/>
      <c r="J212" s="710"/>
      <c r="K212" s="710"/>
      <c r="L212" s="711"/>
      <c r="W212" s="576">
        <f t="shared" si="29"/>
        <v>0</v>
      </c>
    </row>
    <row r="213" spans="1:23" ht="18.75" thickBot="1" x14ac:dyDescent="0.3">
      <c r="A213" s="779" t="s">
        <v>669</v>
      </c>
      <c r="B213" s="589" t="s">
        <v>666</v>
      </c>
      <c r="C213" s="463" t="str">
        <f t="shared" si="26"/>
        <v xml:space="preserve">Pronocé de la VABF de la liaison / Réception provisoire </v>
      </c>
      <c r="D213" s="464">
        <v>38</v>
      </c>
      <c r="E213" s="735"/>
      <c r="F213" s="590"/>
      <c r="G213" s="787">
        <v>1</v>
      </c>
      <c r="H213" s="804"/>
      <c r="I213" s="714"/>
      <c r="J213" s="714"/>
      <c r="K213" s="714"/>
      <c r="L213" s="715"/>
      <c r="W213" s="576">
        <f t="shared" si="29"/>
        <v>0</v>
      </c>
    </row>
    <row r="214" spans="1:23" x14ac:dyDescent="0.25">
      <c r="A214" s="856" t="s">
        <v>371</v>
      </c>
      <c r="B214" s="856"/>
      <c r="C214" s="856"/>
      <c r="D214" s="856"/>
      <c r="E214" s="856"/>
      <c r="F214" s="856"/>
      <c r="G214" s="856"/>
      <c r="H214" s="856"/>
      <c r="I214" s="856"/>
      <c r="J214" s="856"/>
      <c r="K214" s="856"/>
      <c r="L214" s="856"/>
      <c r="W214" s="576">
        <f t="shared" si="29"/>
        <v>0</v>
      </c>
    </row>
    <row r="215" spans="1:23" x14ac:dyDescent="0.25">
      <c r="W215" s="576">
        <f t="shared" si="29"/>
        <v>0</v>
      </c>
    </row>
    <row r="216" spans="1:23" x14ac:dyDescent="0.25">
      <c r="C216" s="443" t="s">
        <v>688</v>
      </c>
      <c r="D216" s="446">
        <v>14</v>
      </c>
      <c r="E216" s="692"/>
      <c r="F216" s="692"/>
      <c r="G216" s="805"/>
      <c r="H216" s="806" t="s">
        <v>404</v>
      </c>
      <c r="W216" s="576">
        <f t="shared" si="29"/>
        <v>0</v>
      </c>
    </row>
    <row r="217" spans="1:23" x14ac:dyDescent="0.25">
      <c r="C217" s="443" t="s">
        <v>689</v>
      </c>
      <c r="D217" s="446">
        <v>15</v>
      </c>
      <c r="E217" s="692"/>
      <c r="F217" s="692"/>
      <c r="G217" s="805"/>
      <c r="H217" s="806" t="s">
        <v>404</v>
      </c>
      <c r="W217" s="576">
        <f t="shared" si="29"/>
        <v>0</v>
      </c>
    </row>
    <row r="218" spans="1:23" x14ac:dyDescent="0.25">
      <c r="C218" s="443" t="s">
        <v>688</v>
      </c>
      <c r="D218" s="446">
        <v>19</v>
      </c>
      <c r="E218" s="692"/>
      <c r="F218" s="692"/>
      <c r="G218" s="805"/>
      <c r="H218" s="806" t="s">
        <v>404</v>
      </c>
      <c r="W218" s="576">
        <f t="shared" si="29"/>
        <v>0</v>
      </c>
    </row>
    <row r="219" spans="1:23" x14ac:dyDescent="0.25">
      <c r="C219" s="443" t="s">
        <v>690</v>
      </c>
      <c r="D219" s="446">
        <v>21</v>
      </c>
      <c r="E219" s="692"/>
      <c r="F219" s="692"/>
      <c r="G219" s="805"/>
      <c r="H219" s="806" t="s">
        <v>404</v>
      </c>
      <c r="W219" s="576">
        <f t="shared" si="29"/>
        <v>0</v>
      </c>
    </row>
    <row r="220" spans="1:23" x14ac:dyDescent="0.25">
      <c r="C220" s="443" t="s">
        <v>691</v>
      </c>
      <c r="D220" s="446">
        <v>29</v>
      </c>
      <c r="E220" s="692"/>
      <c r="F220" s="692"/>
      <c r="G220" s="805"/>
      <c r="H220" s="806" t="s">
        <v>404</v>
      </c>
      <c r="W220" s="576">
        <f t="shared" si="29"/>
        <v>0</v>
      </c>
    </row>
    <row r="221" spans="1:23" x14ac:dyDescent="0.25">
      <c r="C221" s="443" t="s">
        <v>692</v>
      </c>
      <c r="D221" s="446">
        <v>40</v>
      </c>
      <c r="E221" s="692"/>
      <c r="F221" s="692"/>
      <c r="G221" s="805"/>
      <c r="H221" s="806" t="s">
        <v>404</v>
      </c>
      <c r="W221" s="576">
        <f t="shared" ref="W221:W284" si="31">SUMPRODUCT((E221&lt;=$O$1)*(F221&gt;=$O$1))</f>
        <v>0</v>
      </c>
    </row>
    <row r="222" spans="1:23" x14ac:dyDescent="0.25">
      <c r="W222" s="576">
        <f t="shared" si="31"/>
        <v>0</v>
      </c>
    </row>
    <row r="223" spans="1:23" x14ac:dyDescent="0.25">
      <c r="C223" s="443" t="s">
        <v>693</v>
      </c>
      <c r="D223" s="446">
        <v>38</v>
      </c>
      <c r="E223" s="692"/>
      <c r="F223" s="692"/>
      <c r="G223" s="805"/>
      <c r="H223" s="806" t="s">
        <v>404</v>
      </c>
      <c r="W223" s="576">
        <f t="shared" si="31"/>
        <v>0</v>
      </c>
    </row>
    <row r="224" spans="1:23" x14ac:dyDescent="0.25">
      <c r="C224" s="443" t="s">
        <v>694</v>
      </c>
      <c r="D224" s="446">
        <v>39</v>
      </c>
      <c r="E224" s="692"/>
      <c r="F224" s="692"/>
      <c r="G224" s="805"/>
      <c r="H224" s="806" t="s">
        <v>404</v>
      </c>
      <c r="W224" s="576">
        <f t="shared" si="31"/>
        <v>0</v>
      </c>
    </row>
    <row r="225" spans="3:23" x14ac:dyDescent="0.25">
      <c r="C225" s="443" t="s">
        <v>695</v>
      </c>
      <c r="D225" s="446">
        <v>40</v>
      </c>
      <c r="E225" s="692"/>
      <c r="F225" s="692"/>
      <c r="G225" s="805"/>
      <c r="H225" s="806" t="s">
        <v>404</v>
      </c>
      <c r="W225" s="576">
        <f t="shared" si="31"/>
        <v>0</v>
      </c>
    </row>
    <row r="226" spans="3:23" x14ac:dyDescent="0.25">
      <c r="W226" s="576">
        <f t="shared" si="31"/>
        <v>0</v>
      </c>
    </row>
    <row r="227" spans="3:23" x14ac:dyDescent="0.25">
      <c r="W227" s="576">
        <f t="shared" si="31"/>
        <v>0</v>
      </c>
    </row>
    <row r="228" spans="3:23" x14ac:dyDescent="0.25">
      <c r="W228" s="576">
        <f t="shared" si="31"/>
        <v>0</v>
      </c>
    </row>
    <row r="229" spans="3:23" x14ac:dyDescent="0.25">
      <c r="W229" s="576">
        <f t="shared" si="31"/>
        <v>0</v>
      </c>
    </row>
    <row r="230" spans="3:23" x14ac:dyDescent="0.25">
      <c r="W230" s="576">
        <f t="shared" si="31"/>
        <v>0</v>
      </c>
    </row>
    <row r="231" spans="3:23" x14ac:dyDescent="0.25">
      <c r="W231" s="576">
        <f t="shared" si="31"/>
        <v>0</v>
      </c>
    </row>
    <row r="232" spans="3:23" x14ac:dyDescent="0.25">
      <c r="W232" s="576">
        <f t="shared" si="31"/>
        <v>0</v>
      </c>
    </row>
    <row r="233" spans="3:23" x14ac:dyDescent="0.25">
      <c r="W233" s="576">
        <f t="shared" si="31"/>
        <v>0</v>
      </c>
    </row>
    <row r="234" spans="3:23" x14ac:dyDescent="0.25">
      <c r="W234" s="576">
        <f t="shared" si="31"/>
        <v>0</v>
      </c>
    </row>
    <row r="235" spans="3:23" x14ac:dyDescent="0.25">
      <c r="W235" s="576">
        <f t="shared" si="31"/>
        <v>0</v>
      </c>
    </row>
    <row r="236" spans="3:23" x14ac:dyDescent="0.25">
      <c r="W236" s="576">
        <f t="shared" si="31"/>
        <v>0</v>
      </c>
    </row>
    <row r="237" spans="3:23" x14ac:dyDescent="0.25">
      <c r="W237" s="576">
        <f t="shared" si="31"/>
        <v>0</v>
      </c>
    </row>
    <row r="238" spans="3:23" x14ac:dyDescent="0.25">
      <c r="W238" s="576">
        <f t="shared" si="31"/>
        <v>0</v>
      </c>
    </row>
    <row r="239" spans="3:23" x14ac:dyDescent="0.25">
      <c r="W239" s="576">
        <f t="shared" si="31"/>
        <v>0</v>
      </c>
    </row>
    <row r="240" spans="3:23" x14ac:dyDescent="0.25">
      <c r="W240" s="576">
        <f t="shared" si="31"/>
        <v>0</v>
      </c>
    </row>
    <row r="241" spans="23:23" x14ac:dyDescent="0.25">
      <c r="W241" s="576">
        <f t="shared" si="31"/>
        <v>0</v>
      </c>
    </row>
    <row r="242" spans="23:23" x14ac:dyDescent="0.25">
      <c r="W242" s="576">
        <f t="shared" si="31"/>
        <v>0</v>
      </c>
    </row>
    <row r="243" spans="23:23" x14ac:dyDescent="0.25">
      <c r="W243" s="576">
        <f t="shared" si="31"/>
        <v>0</v>
      </c>
    </row>
    <row r="244" spans="23:23" x14ac:dyDescent="0.25">
      <c r="W244" s="576">
        <f t="shared" si="31"/>
        <v>0</v>
      </c>
    </row>
    <row r="245" spans="23:23" x14ac:dyDescent="0.25">
      <c r="W245" s="576">
        <f t="shared" si="31"/>
        <v>0</v>
      </c>
    </row>
    <row r="246" spans="23:23" x14ac:dyDescent="0.25">
      <c r="W246" s="576">
        <f t="shared" si="31"/>
        <v>0</v>
      </c>
    </row>
    <row r="247" spans="23:23" x14ac:dyDescent="0.25">
      <c r="W247" s="576">
        <f t="shared" si="31"/>
        <v>0</v>
      </c>
    </row>
    <row r="248" spans="23:23" x14ac:dyDescent="0.25">
      <c r="W248" s="576">
        <f t="shared" si="31"/>
        <v>0</v>
      </c>
    </row>
    <row r="249" spans="23:23" x14ac:dyDescent="0.25">
      <c r="W249" s="576">
        <f t="shared" si="31"/>
        <v>0</v>
      </c>
    </row>
    <row r="250" spans="23:23" x14ac:dyDescent="0.25">
      <c r="W250" s="576">
        <f t="shared" si="31"/>
        <v>0</v>
      </c>
    </row>
    <row r="251" spans="23:23" x14ac:dyDescent="0.25">
      <c r="W251" s="576">
        <f t="shared" si="31"/>
        <v>0</v>
      </c>
    </row>
    <row r="252" spans="23:23" x14ac:dyDescent="0.25">
      <c r="W252" s="576">
        <f t="shared" si="31"/>
        <v>0</v>
      </c>
    </row>
    <row r="253" spans="23:23" x14ac:dyDescent="0.25">
      <c r="W253" s="576">
        <f t="shared" si="31"/>
        <v>0</v>
      </c>
    </row>
    <row r="254" spans="23:23" x14ac:dyDescent="0.25">
      <c r="W254" s="576">
        <f t="shared" si="31"/>
        <v>0</v>
      </c>
    </row>
    <row r="255" spans="23:23" x14ac:dyDescent="0.25">
      <c r="W255" s="576">
        <f t="shared" si="31"/>
        <v>0</v>
      </c>
    </row>
    <row r="256" spans="23:23" x14ac:dyDescent="0.25">
      <c r="W256" s="576">
        <f t="shared" si="31"/>
        <v>0</v>
      </c>
    </row>
    <row r="257" spans="23:23" x14ac:dyDescent="0.25">
      <c r="W257" s="576">
        <f t="shared" si="31"/>
        <v>0</v>
      </c>
    </row>
    <row r="258" spans="23:23" x14ac:dyDescent="0.25">
      <c r="W258" s="576">
        <f t="shared" si="31"/>
        <v>0</v>
      </c>
    </row>
    <row r="259" spans="23:23" x14ac:dyDescent="0.25">
      <c r="W259" s="576">
        <f t="shared" si="31"/>
        <v>0</v>
      </c>
    </row>
    <row r="260" spans="23:23" x14ac:dyDescent="0.25">
      <c r="W260" s="576">
        <f t="shared" si="31"/>
        <v>0</v>
      </c>
    </row>
    <row r="261" spans="23:23" x14ac:dyDescent="0.25">
      <c r="W261" s="576">
        <f t="shared" si="31"/>
        <v>0</v>
      </c>
    </row>
    <row r="262" spans="23:23" x14ac:dyDescent="0.25">
      <c r="W262" s="576">
        <f t="shared" si="31"/>
        <v>0</v>
      </c>
    </row>
    <row r="263" spans="23:23" x14ac:dyDescent="0.25">
      <c r="W263" s="576">
        <f t="shared" si="31"/>
        <v>0</v>
      </c>
    </row>
    <row r="264" spans="23:23" x14ac:dyDescent="0.25">
      <c r="W264" s="576">
        <f t="shared" si="31"/>
        <v>0</v>
      </c>
    </row>
    <row r="265" spans="23:23" x14ac:dyDescent="0.25">
      <c r="W265" s="576">
        <f t="shared" si="31"/>
        <v>0</v>
      </c>
    </row>
    <row r="266" spans="23:23" x14ac:dyDescent="0.25">
      <c r="W266" s="576">
        <f t="shared" si="31"/>
        <v>0</v>
      </c>
    </row>
    <row r="267" spans="23:23" x14ac:dyDescent="0.25">
      <c r="W267" s="576">
        <f t="shared" si="31"/>
        <v>0</v>
      </c>
    </row>
    <row r="268" spans="23:23" x14ac:dyDescent="0.25">
      <c r="W268" s="576">
        <f t="shared" si="31"/>
        <v>0</v>
      </c>
    </row>
    <row r="269" spans="23:23" x14ac:dyDescent="0.25">
      <c r="W269" s="576">
        <f t="shared" si="31"/>
        <v>0</v>
      </c>
    </row>
    <row r="270" spans="23:23" x14ac:dyDescent="0.25">
      <c r="W270" s="576">
        <f t="shared" si="31"/>
        <v>0</v>
      </c>
    </row>
    <row r="271" spans="23:23" x14ac:dyDescent="0.25">
      <c r="W271" s="576">
        <f t="shared" si="31"/>
        <v>0</v>
      </c>
    </row>
    <row r="272" spans="23:23" x14ac:dyDescent="0.25">
      <c r="W272" s="576">
        <f t="shared" si="31"/>
        <v>0</v>
      </c>
    </row>
    <row r="273" spans="23:23" x14ac:dyDescent="0.25">
      <c r="W273" s="576">
        <f t="shared" si="31"/>
        <v>0</v>
      </c>
    </row>
    <row r="274" spans="23:23" x14ac:dyDescent="0.25">
      <c r="W274" s="576">
        <f t="shared" si="31"/>
        <v>0</v>
      </c>
    </row>
    <row r="275" spans="23:23" x14ac:dyDescent="0.25">
      <c r="W275" s="576">
        <f t="shared" si="31"/>
        <v>0</v>
      </c>
    </row>
    <row r="276" spans="23:23" x14ac:dyDescent="0.25">
      <c r="W276" s="576">
        <f t="shared" si="31"/>
        <v>0</v>
      </c>
    </row>
    <row r="277" spans="23:23" x14ac:dyDescent="0.25">
      <c r="W277" s="576">
        <f t="shared" si="31"/>
        <v>0</v>
      </c>
    </row>
    <row r="278" spans="23:23" x14ac:dyDescent="0.25">
      <c r="W278" s="576">
        <f t="shared" si="31"/>
        <v>0</v>
      </c>
    </row>
    <row r="279" spans="23:23" x14ac:dyDescent="0.25">
      <c r="W279" s="576">
        <f t="shared" si="31"/>
        <v>0</v>
      </c>
    </row>
    <row r="280" spans="23:23" x14ac:dyDescent="0.25">
      <c r="W280" s="576">
        <f t="shared" si="31"/>
        <v>0</v>
      </c>
    </row>
    <row r="281" spans="23:23" x14ac:dyDescent="0.25">
      <c r="W281" s="576">
        <f t="shared" si="31"/>
        <v>0</v>
      </c>
    </row>
    <row r="282" spans="23:23" x14ac:dyDescent="0.25">
      <c r="W282" s="576">
        <f t="shared" si="31"/>
        <v>0</v>
      </c>
    </row>
    <row r="283" spans="23:23" x14ac:dyDescent="0.25">
      <c r="W283" s="576">
        <f t="shared" si="31"/>
        <v>0</v>
      </c>
    </row>
    <row r="284" spans="23:23" x14ac:dyDescent="0.25">
      <c r="W284" s="576">
        <f t="shared" si="31"/>
        <v>0</v>
      </c>
    </row>
    <row r="285" spans="23:23" x14ac:dyDescent="0.25">
      <c r="W285" s="576">
        <f t="shared" ref="W285:W348" si="32">SUMPRODUCT((E285&lt;=$O$1)*(F285&gt;=$O$1))</f>
        <v>0</v>
      </c>
    </row>
    <row r="286" spans="23:23" x14ac:dyDescent="0.25">
      <c r="W286" s="576">
        <f t="shared" si="32"/>
        <v>0</v>
      </c>
    </row>
    <row r="287" spans="23:23" x14ac:dyDescent="0.25">
      <c r="W287" s="576">
        <f t="shared" si="32"/>
        <v>0</v>
      </c>
    </row>
    <row r="288" spans="23:23" x14ac:dyDescent="0.25">
      <c r="W288" s="576">
        <f t="shared" si="32"/>
        <v>0</v>
      </c>
    </row>
    <row r="289" spans="23:23" x14ac:dyDescent="0.25">
      <c r="W289" s="576">
        <f t="shared" si="32"/>
        <v>0</v>
      </c>
    </row>
    <row r="290" spans="23:23" x14ac:dyDescent="0.25">
      <c r="W290" s="576">
        <f t="shared" si="32"/>
        <v>0</v>
      </c>
    </row>
    <row r="291" spans="23:23" x14ac:dyDescent="0.25">
      <c r="W291" s="576">
        <f t="shared" si="32"/>
        <v>0</v>
      </c>
    </row>
    <row r="292" spans="23:23" x14ac:dyDescent="0.25">
      <c r="W292" s="576">
        <f t="shared" si="32"/>
        <v>0</v>
      </c>
    </row>
    <row r="293" spans="23:23" x14ac:dyDescent="0.25">
      <c r="W293" s="576">
        <f t="shared" si="32"/>
        <v>0</v>
      </c>
    </row>
    <row r="294" spans="23:23" x14ac:dyDescent="0.25">
      <c r="W294" s="576">
        <f t="shared" si="32"/>
        <v>0</v>
      </c>
    </row>
    <row r="295" spans="23:23" x14ac:dyDescent="0.25">
      <c r="W295" s="576">
        <f t="shared" si="32"/>
        <v>0</v>
      </c>
    </row>
    <row r="296" spans="23:23" x14ac:dyDescent="0.25">
      <c r="W296" s="576">
        <f t="shared" si="32"/>
        <v>0</v>
      </c>
    </row>
    <row r="297" spans="23:23" x14ac:dyDescent="0.25">
      <c r="W297" s="576">
        <f t="shared" si="32"/>
        <v>0</v>
      </c>
    </row>
    <row r="298" spans="23:23" x14ac:dyDescent="0.25">
      <c r="W298" s="576">
        <f t="shared" si="32"/>
        <v>0</v>
      </c>
    </row>
    <row r="299" spans="23:23" x14ac:dyDescent="0.25">
      <c r="W299" s="576">
        <f t="shared" si="32"/>
        <v>0</v>
      </c>
    </row>
    <row r="300" spans="23:23" x14ac:dyDescent="0.25">
      <c r="W300" s="576">
        <f t="shared" si="32"/>
        <v>0</v>
      </c>
    </row>
    <row r="301" spans="23:23" x14ac:dyDescent="0.25">
      <c r="W301" s="576">
        <f t="shared" si="32"/>
        <v>0</v>
      </c>
    </row>
    <row r="302" spans="23:23" x14ac:dyDescent="0.25">
      <c r="W302" s="576">
        <f t="shared" si="32"/>
        <v>0</v>
      </c>
    </row>
    <row r="303" spans="23:23" x14ac:dyDescent="0.25">
      <c r="W303" s="576">
        <f t="shared" si="32"/>
        <v>0</v>
      </c>
    </row>
    <row r="304" spans="23:23" x14ac:dyDescent="0.25">
      <c r="W304" s="576">
        <f t="shared" si="32"/>
        <v>0</v>
      </c>
    </row>
    <row r="305" spans="23:23" x14ac:dyDescent="0.25">
      <c r="W305" s="576">
        <f t="shared" si="32"/>
        <v>0</v>
      </c>
    </row>
    <row r="306" spans="23:23" x14ac:dyDescent="0.25">
      <c r="W306" s="576">
        <f t="shared" si="32"/>
        <v>0</v>
      </c>
    </row>
    <row r="307" spans="23:23" x14ac:dyDescent="0.25">
      <c r="W307" s="576">
        <f t="shared" si="32"/>
        <v>0</v>
      </c>
    </row>
    <row r="308" spans="23:23" x14ac:dyDescent="0.25">
      <c r="W308" s="576">
        <f t="shared" si="32"/>
        <v>0</v>
      </c>
    </row>
    <row r="309" spans="23:23" x14ac:dyDescent="0.25">
      <c r="W309" s="576">
        <f t="shared" si="32"/>
        <v>0</v>
      </c>
    </row>
    <row r="310" spans="23:23" x14ac:dyDescent="0.25">
      <c r="W310" s="576">
        <f t="shared" si="32"/>
        <v>0</v>
      </c>
    </row>
    <row r="311" spans="23:23" x14ac:dyDescent="0.25">
      <c r="W311" s="576">
        <f t="shared" si="32"/>
        <v>0</v>
      </c>
    </row>
    <row r="312" spans="23:23" x14ac:dyDescent="0.25">
      <c r="W312" s="576">
        <f t="shared" si="32"/>
        <v>0</v>
      </c>
    </row>
    <row r="313" spans="23:23" x14ac:dyDescent="0.25">
      <c r="W313" s="576">
        <f t="shared" si="32"/>
        <v>0</v>
      </c>
    </row>
    <row r="314" spans="23:23" x14ac:dyDescent="0.25">
      <c r="W314" s="576">
        <f t="shared" si="32"/>
        <v>0</v>
      </c>
    </row>
    <row r="315" spans="23:23" x14ac:dyDescent="0.25">
      <c r="W315" s="576">
        <f t="shared" si="32"/>
        <v>0</v>
      </c>
    </row>
    <row r="316" spans="23:23" x14ac:dyDescent="0.25">
      <c r="W316" s="576">
        <f t="shared" si="32"/>
        <v>0</v>
      </c>
    </row>
    <row r="317" spans="23:23" x14ac:dyDescent="0.25">
      <c r="W317" s="576">
        <f t="shared" si="32"/>
        <v>0</v>
      </c>
    </row>
    <row r="318" spans="23:23" x14ac:dyDescent="0.25">
      <c r="W318" s="576">
        <f t="shared" si="32"/>
        <v>0</v>
      </c>
    </row>
    <row r="319" spans="23:23" x14ac:dyDescent="0.25">
      <c r="W319" s="576">
        <f t="shared" si="32"/>
        <v>0</v>
      </c>
    </row>
    <row r="320" spans="23:23" x14ac:dyDescent="0.25">
      <c r="W320" s="576">
        <f t="shared" si="32"/>
        <v>0</v>
      </c>
    </row>
    <row r="321" spans="23:23" x14ac:dyDescent="0.25">
      <c r="W321" s="576">
        <f t="shared" si="32"/>
        <v>0</v>
      </c>
    </row>
    <row r="322" spans="23:23" x14ac:dyDescent="0.25">
      <c r="W322" s="576">
        <f t="shared" si="32"/>
        <v>0</v>
      </c>
    </row>
    <row r="323" spans="23:23" x14ac:dyDescent="0.25">
      <c r="W323" s="576">
        <f t="shared" si="32"/>
        <v>0</v>
      </c>
    </row>
    <row r="324" spans="23:23" x14ac:dyDescent="0.25">
      <c r="W324" s="576">
        <f t="shared" si="32"/>
        <v>0</v>
      </c>
    </row>
    <row r="325" spans="23:23" x14ac:dyDescent="0.25">
      <c r="W325" s="576">
        <f t="shared" si="32"/>
        <v>0</v>
      </c>
    </row>
    <row r="326" spans="23:23" x14ac:dyDescent="0.25">
      <c r="W326" s="576">
        <f t="shared" si="32"/>
        <v>0</v>
      </c>
    </row>
    <row r="327" spans="23:23" x14ac:dyDescent="0.25">
      <c r="W327" s="576">
        <f t="shared" si="32"/>
        <v>0</v>
      </c>
    </row>
    <row r="328" spans="23:23" x14ac:dyDescent="0.25">
      <c r="W328" s="576">
        <f t="shared" si="32"/>
        <v>0</v>
      </c>
    </row>
    <row r="329" spans="23:23" x14ac:dyDescent="0.25">
      <c r="W329" s="576">
        <f t="shared" si="32"/>
        <v>0</v>
      </c>
    </row>
    <row r="330" spans="23:23" x14ac:dyDescent="0.25">
      <c r="W330" s="576">
        <f t="shared" si="32"/>
        <v>0</v>
      </c>
    </row>
    <row r="331" spans="23:23" x14ac:dyDescent="0.25">
      <c r="W331" s="576">
        <f t="shared" si="32"/>
        <v>0</v>
      </c>
    </row>
    <row r="332" spans="23:23" x14ac:dyDescent="0.25">
      <c r="W332" s="576">
        <f t="shared" si="32"/>
        <v>0</v>
      </c>
    </row>
    <row r="333" spans="23:23" x14ac:dyDescent="0.25">
      <c r="W333" s="576">
        <f t="shared" si="32"/>
        <v>0</v>
      </c>
    </row>
    <row r="334" spans="23:23" x14ac:dyDescent="0.25">
      <c r="W334" s="576">
        <f t="shared" si="32"/>
        <v>0</v>
      </c>
    </row>
    <row r="335" spans="23:23" x14ac:dyDescent="0.25">
      <c r="W335" s="576">
        <f t="shared" si="32"/>
        <v>0</v>
      </c>
    </row>
    <row r="336" spans="23:23" x14ac:dyDescent="0.25">
      <c r="W336" s="576">
        <f t="shared" si="32"/>
        <v>0</v>
      </c>
    </row>
    <row r="337" spans="23:23" x14ac:dyDescent="0.25">
      <c r="W337" s="576">
        <f t="shared" si="32"/>
        <v>0</v>
      </c>
    </row>
    <row r="338" spans="23:23" x14ac:dyDescent="0.25">
      <c r="W338" s="576">
        <f t="shared" si="32"/>
        <v>0</v>
      </c>
    </row>
    <row r="339" spans="23:23" x14ac:dyDescent="0.25">
      <c r="W339" s="576">
        <f t="shared" si="32"/>
        <v>0</v>
      </c>
    </row>
    <row r="340" spans="23:23" x14ac:dyDescent="0.25">
      <c r="W340" s="576">
        <f t="shared" si="32"/>
        <v>0</v>
      </c>
    </row>
    <row r="341" spans="23:23" x14ac:dyDescent="0.25">
      <c r="W341" s="576">
        <f t="shared" si="32"/>
        <v>0</v>
      </c>
    </row>
    <row r="342" spans="23:23" x14ac:dyDescent="0.25">
      <c r="W342" s="576">
        <f t="shared" si="32"/>
        <v>0</v>
      </c>
    </row>
    <row r="343" spans="23:23" x14ac:dyDescent="0.25">
      <c r="W343" s="576">
        <f t="shared" si="32"/>
        <v>0</v>
      </c>
    </row>
    <row r="344" spans="23:23" x14ac:dyDescent="0.25">
      <c r="W344" s="576">
        <f t="shared" si="32"/>
        <v>0</v>
      </c>
    </row>
    <row r="345" spans="23:23" x14ac:dyDescent="0.25">
      <c r="W345" s="576">
        <f t="shared" si="32"/>
        <v>0</v>
      </c>
    </row>
    <row r="346" spans="23:23" x14ac:dyDescent="0.25">
      <c r="W346" s="576">
        <f t="shared" si="32"/>
        <v>0</v>
      </c>
    </row>
    <row r="347" spans="23:23" x14ac:dyDescent="0.25">
      <c r="W347" s="576">
        <f t="shared" si="32"/>
        <v>0</v>
      </c>
    </row>
    <row r="348" spans="23:23" x14ac:dyDescent="0.25">
      <c r="W348" s="576">
        <f t="shared" si="32"/>
        <v>0</v>
      </c>
    </row>
    <row r="349" spans="23:23" x14ac:dyDescent="0.25">
      <c r="W349" s="576">
        <f t="shared" ref="W349:W376" si="33">SUMPRODUCT((E349&lt;=$O$1)*(F349&gt;=$O$1))</f>
        <v>0</v>
      </c>
    </row>
    <row r="350" spans="23:23" x14ac:dyDescent="0.25">
      <c r="W350" s="576">
        <f t="shared" si="33"/>
        <v>0</v>
      </c>
    </row>
    <row r="351" spans="23:23" x14ac:dyDescent="0.25">
      <c r="W351" s="576">
        <f t="shared" si="33"/>
        <v>0</v>
      </c>
    </row>
    <row r="352" spans="23:23" x14ac:dyDescent="0.25">
      <c r="W352" s="576">
        <f t="shared" si="33"/>
        <v>0</v>
      </c>
    </row>
    <row r="353" spans="23:23" x14ac:dyDescent="0.25">
      <c r="W353" s="576">
        <f t="shared" si="33"/>
        <v>0</v>
      </c>
    </row>
    <row r="354" spans="23:23" x14ac:dyDescent="0.25">
      <c r="W354" s="576">
        <f t="shared" si="33"/>
        <v>0</v>
      </c>
    </row>
    <row r="355" spans="23:23" x14ac:dyDescent="0.25">
      <c r="W355" s="576">
        <f t="shared" si="33"/>
        <v>0</v>
      </c>
    </row>
    <row r="356" spans="23:23" x14ac:dyDescent="0.25">
      <c r="W356" s="576">
        <f t="shared" si="33"/>
        <v>0</v>
      </c>
    </row>
    <row r="357" spans="23:23" x14ac:dyDescent="0.25">
      <c r="W357" s="576">
        <f t="shared" si="33"/>
        <v>0</v>
      </c>
    </row>
    <row r="358" spans="23:23" x14ac:dyDescent="0.25">
      <c r="W358" s="576">
        <f t="shared" si="33"/>
        <v>0</v>
      </c>
    </row>
    <row r="359" spans="23:23" x14ac:dyDescent="0.25">
      <c r="W359" s="576">
        <f t="shared" si="33"/>
        <v>0</v>
      </c>
    </row>
    <row r="360" spans="23:23" x14ac:dyDescent="0.25">
      <c r="W360" s="576">
        <f t="shared" si="33"/>
        <v>0</v>
      </c>
    </row>
    <row r="361" spans="23:23" x14ac:dyDescent="0.25">
      <c r="W361" s="576">
        <f t="shared" si="33"/>
        <v>0</v>
      </c>
    </row>
    <row r="362" spans="23:23" x14ac:dyDescent="0.25">
      <c r="W362" s="576">
        <f t="shared" si="33"/>
        <v>0</v>
      </c>
    </row>
    <row r="363" spans="23:23" x14ac:dyDescent="0.25">
      <c r="W363" s="576">
        <f t="shared" si="33"/>
        <v>0</v>
      </c>
    </row>
    <row r="364" spans="23:23" x14ac:dyDescent="0.25">
      <c r="W364" s="576">
        <f t="shared" si="33"/>
        <v>0</v>
      </c>
    </row>
    <row r="365" spans="23:23" x14ac:dyDescent="0.25">
      <c r="W365" s="576">
        <f t="shared" si="33"/>
        <v>0</v>
      </c>
    </row>
    <row r="366" spans="23:23" x14ac:dyDescent="0.25">
      <c r="W366" s="576">
        <f t="shared" si="33"/>
        <v>0</v>
      </c>
    </row>
    <row r="367" spans="23:23" x14ac:dyDescent="0.25">
      <c r="W367" s="576">
        <f t="shared" si="33"/>
        <v>0</v>
      </c>
    </row>
    <row r="368" spans="23:23" x14ac:dyDescent="0.25">
      <c r="W368" s="576">
        <f t="shared" si="33"/>
        <v>0</v>
      </c>
    </row>
    <row r="369" spans="23:23" x14ac:dyDescent="0.25">
      <c r="W369" s="576">
        <f t="shared" si="33"/>
        <v>0</v>
      </c>
    </row>
    <row r="370" spans="23:23" x14ac:dyDescent="0.25">
      <c r="W370" s="576">
        <f t="shared" si="33"/>
        <v>0</v>
      </c>
    </row>
    <row r="371" spans="23:23" x14ac:dyDescent="0.25">
      <c r="W371" s="576">
        <f t="shared" si="33"/>
        <v>0</v>
      </c>
    </row>
    <row r="372" spans="23:23" x14ac:dyDescent="0.25">
      <c r="W372" s="576">
        <f t="shared" si="33"/>
        <v>0</v>
      </c>
    </row>
    <row r="373" spans="23:23" x14ac:dyDescent="0.25">
      <c r="W373" s="576">
        <f t="shared" si="33"/>
        <v>0</v>
      </c>
    </row>
    <row r="374" spans="23:23" x14ac:dyDescent="0.25">
      <c r="W374" s="576">
        <f t="shared" si="33"/>
        <v>0</v>
      </c>
    </row>
    <row r="375" spans="23:23" x14ac:dyDescent="0.25">
      <c r="W375" s="576">
        <f t="shared" si="33"/>
        <v>0</v>
      </c>
    </row>
    <row r="376" spans="23:23" x14ac:dyDescent="0.25">
      <c r="W376" s="576">
        <f t="shared" si="33"/>
        <v>0</v>
      </c>
    </row>
  </sheetData>
  <autoFilter ref="A1:AA376"/>
  <sortState ref="A3:O214">
    <sortCondition ref="E3:E214"/>
  </sortState>
  <mergeCells count="1">
    <mergeCell ref="A214:L214"/>
  </mergeCells>
  <pageMargins left="0.70866141732283472" right="0.70866141732283472" top="0.74803149606299213" bottom="0.74803149606299213" header="0.31496062992125984" footer="0.31496062992125984"/>
  <pageSetup paperSize="8" scale="53" fitToHeight="0" orientation="landscape" r:id="rId1"/>
  <headerFooter>
    <oddHeader>&amp;L&amp;G&amp;C&amp;"Century Gothic,Normal"PLANNING GLOBAL DES OPERATIONS  (PGO)  
Renouvellement BT Electre Poste Source 63 kV - DENAIN&amp;R09/03/18
Indice A</oddHeader>
    <oddFooter>&amp;L&amp;G&amp;C&amp;"Century Gothic,Normal"BECS - 15E Rue du Plouvier - 59175 TEMPLEMARS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Y1:Y8"/>
  <sheetViews>
    <sheetView showGridLines="0" view="pageBreakPreview" topLeftCell="E1" zoomScale="60" zoomScaleNormal="85" workbookViewId="0">
      <selection activeCell="Y63" sqref="Y63"/>
    </sheetView>
  </sheetViews>
  <sheetFormatPr baseColWidth="10" defaultRowHeight="12.75" x14ac:dyDescent="0.2"/>
  <cols>
    <col min="12" max="12" width="37.5703125" customWidth="1"/>
    <col min="14" max="14" width="34.42578125" customWidth="1"/>
    <col min="16" max="16" width="18.5703125" customWidth="1"/>
    <col min="22" max="22" width="22.28515625" customWidth="1"/>
    <col min="24" max="24" width="8" customWidth="1"/>
    <col min="25" max="25" width="99" customWidth="1"/>
  </cols>
  <sheetData>
    <row r="1" spans="25:25" ht="42.75" customHeight="1" x14ac:dyDescent="0.2"/>
    <row r="5" spans="25:25" x14ac:dyDescent="0.2">
      <c r="Y5" s="857" t="s">
        <v>604</v>
      </c>
    </row>
    <row r="6" spans="25:25" x14ac:dyDescent="0.2">
      <c r="Y6" s="857"/>
    </row>
    <row r="7" spans="25:25" ht="15.75" x14ac:dyDescent="0.2">
      <c r="Y7" s="411" t="s">
        <v>399</v>
      </c>
    </row>
    <row r="8" spans="25:25" ht="15.75" x14ac:dyDescent="0.2">
      <c r="Y8" s="404" t="s">
        <v>445</v>
      </c>
    </row>
  </sheetData>
  <mergeCells count="1">
    <mergeCell ref="Y5:Y6"/>
  </mergeCells>
  <pageMargins left="0.70866141732283472" right="0.70866141732283472" top="0.74803149606299213" bottom="0.74803149606299213" header="0.31496062992125984" footer="0.31496062992125984"/>
  <pageSetup paperSize="8" scale="43" fitToHeight="0" orientation="landscape" r:id="rId1"/>
  <headerFooter>
    <oddHeader>&amp;L&amp;G&amp;C&amp;"Century Gothic,Normal"PLALNING GLOBAL DES OPERTIONS (PGO) 
Renouvellement BT Electre Poste Source 63 kV - DENAIN&amp;R09/03/18
Indice A</oddHeader>
    <oddFooter>&amp;L&amp;G&amp;C&amp;"Century Gothic,Normal"BECS - 15E Rue du Plouvier - 59175 TEMPLEMARS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P3:T14"/>
  <sheetViews>
    <sheetView showGridLines="0" topLeftCell="A4" zoomScale="60" zoomScaleNormal="60" workbookViewId="0">
      <selection activeCell="X49" sqref="X49"/>
    </sheetView>
  </sheetViews>
  <sheetFormatPr baseColWidth="10" defaultRowHeight="12.75" x14ac:dyDescent="0.2"/>
  <cols>
    <col min="15" max="15" width="26.5703125" customWidth="1"/>
    <col min="17" max="17" width="31.5703125" customWidth="1"/>
    <col min="20" max="20" width="18.28515625" customWidth="1"/>
  </cols>
  <sheetData>
    <row r="3" spans="16:20" x14ac:dyDescent="0.2">
      <c r="T3" s="857" t="s">
        <v>604</v>
      </c>
    </row>
    <row r="4" spans="16:20" x14ac:dyDescent="0.2">
      <c r="T4" s="857"/>
    </row>
    <row r="5" spans="16:20" ht="15.75" x14ac:dyDescent="0.2">
      <c r="T5" s="411" t="s">
        <v>399</v>
      </c>
    </row>
    <row r="6" spans="16:20" ht="15.75" x14ac:dyDescent="0.2">
      <c r="T6" s="404" t="s">
        <v>445</v>
      </c>
    </row>
    <row r="7" spans="16:20" ht="15.75" x14ac:dyDescent="0.2">
      <c r="T7" s="412" t="s">
        <v>626</v>
      </c>
    </row>
    <row r="8" spans="16:20" ht="15.75" x14ac:dyDescent="0.2">
      <c r="T8" s="413" t="s">
        <v>678</v>
      </c>
    </row>
    <row r="9" spans="16:20" ht="15.75" x14ac:dyDescent="0.2">
      <c r="T9" s="409" t="s">
        <v>676</v>
      </c>
    </row>
    <row r="10" spans="16:20" ht="15.75" x14ac:dyDescent="0.2">
      <c r="P10" s="353"/>
      <c r="T10" s="410" t="s">
        <v>677</v>
      </c>
    </row>
    <row r="14" spans="16:20" x14ac:dyDescent="0.2">
      <c r="Q14" s="353"/>
    </row>
  </sheetData>
  <mergeCells count="1">
    <mergeCell ref="T3:T4"/>
  </mergeCells>
  <pageMargins left="0.70866141732283472" right="0.70866141732283472" top="0.74803149606299213" bottom="0.74803149606299213" header="0.31496062992125984" footer="0.31496062992125984"/>
  <pageSetup paperSize="8" scale="61" fitToHeight="0" orientation="landscape" r:id="rId1"/>
  <headerFooter>
    <oddHeader>&amp;L&amp;G&amp;C&amp;"Century Gothic,Normal"PLANNING GLOBAL DES OPERATIONS (PGO)
Renouvellement BT Electre Poste Source 63 kV - DENAIN&amp;R09/03/18
Indice A</oddHeader>
    <oddFooter>&amp;L&amp;G&amp;C&amp;"Century Gothic,Normal" BECS - 15E Rue du Plouvier - 59175 TEMPLEMARS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P4:Q21"/>
  <sheetViews>
    <sheetView zoomScale="60" zoomScaleNormal="60" workbookViewId="0">
      <selection activeCell="Y38" sqref="Y38"/>
    </sheetView>
  </sheetViews>
  <sheetFormatPr baseColWidth="10" defaultRowHeight="12.75" x14ac:dyDescent="0.2"/>
  <cols>
    <col min="15" max="15" width="50.85546875" customWidth="1"/>
    <col min="16" max="16" width="21.28515625" customWidth="1"/>
    <col min="19" max="19" width="21.42578125" customWidth="1"/>
  </cols>
  <sheetData>
    <row r="4" spans="16:17" x14ac:dyDescent="0.2">
      <c r="P4" s="857" t="s">
        <v>604</v>
      </c>
    </row>
    <row r="5" spans="16:17" x14ac:dyDescent="0.2">
      <c r="P5" s="857"/>
    </row>
    <row r="6" spans="16:17" ht="15.75" x14ac:dyDescent="0.2">
      <c r="P6" s="411" t="s">
        <v>399</v>
      </c>
    </row>
    <row r="7" spans="16:17" ht="15.75" x14ac:dyDescent="0.2">
      <c r="P7" s="404" t="s">
        <v>445</v>
      </c>
    </row>
    <row r="8" spans="16:17" ht="15.75" x14ac:dyDescent="0.2">
      <c r="P8" s="412" t="s">
        <v>626</v>
      </c>
    </row>
    <row r="9" spans="16:17" ht="15.75" x14ac:dyDescent="0.2">
      <c r="P9" s="413" t="s">
        <v>678</v>
      </c>
    </row>
    <row r="10" spans="16:17" x14ac:dyDescent="0.2">
      <c r="P10" s="405" t="s">
        <v>648</v>
      </c>
    </row>
    <row r="11" spans="16:17" x14ac:dyDescent="0.2">
      <c r="P11" s="387" t="s">
        <v>679</v>
      </c>
      <c r="Q11" s="353"/>
    </row>
    <row r="12" spans="16:17" ht="15.75" x14ac:dyDescent="0.2">
      <c r="P12" s="406" t="s">
        <v>680</v>
      </c>
    </row>
    <row r="13" spans="16:17" ht="15.75" x14ac:dyDescent="0.2">
      <c r="P13" s="414" t="s">
        <v>404</v>
      </c>
    </row>
    <row r="14" spans="16:17" ht="15.75" x14ac:dyDescent="0.2">
      <c r="P14" s="415" t="s">
        <v>405</v>
      </c>
    </row>
    <row r="15" spans="16:17" ht="15.75" x14ac:dyDescent="0.2">
      <c r="P15" s="409" t="s">
        <v>676</v>
      </c>
    </row>
    <row r="17" spans="16:16" ht="15.75" x14ac:dyDescent="0.2">
      <c r="P17" s="418"/>
    </row>
    <row r="18" spans="16:16" ht="15.75" x14ac:dyDescent="0.2">
      <c r="P18" s="419"/>
    </row>
    <row r="19" spans="16:16" ht="15.75" x14ac:dyDescent="0.2">
      <c r="P19" s="420"/>
    </row>
    <row r="20" spans="16:16" x14ac:dyDescent="0.2">
      <c r="P20" s="440"/>
    </row>
    <row r="21" spans="16:16" ht="15.75" x14ac:dyDescent="0.2">
      <c r="P21" s="421"/>
    </row>
  </sheetData>
  <mergeCells count="1">
    <mergeCell ref="P4:P5"/>
  </mergeCells>
  <pageMargins left="0.70866141732283472" right="0.70866141732283472" top="0.74803149606299213" bottom="0.74803149606299213" header="0.31496062992125984" footer="0.31496062992125984"/>
  <pageSetup paperSize="8" scale="65" fitToHeight="0" orientation="landscape" r:id="rId1"/>
  <headerFooter>
    <oddHeader>&amp;L&amp;G&amp;C&amp;"Century Gothic,Normal"PLANNING GLOBAL DES OPERATIONS (PGO) 
Renouvellement BT Electre Poste Source 63 kV - DENAIN&amp;R09/03/18
Indice A</oddHeader>
    <oddFooter>&amp;L&amp;G&amp;C&amp;"Century Gothic,Normal" BECS - 15E Rue du Plouvier - 59175 TEMPLEMARS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R2:V28"/>
  <sheetViews>
    <sheetView zoomScale="70" zoomScaleNormal="70" workbookViewId="0">
      <selection activeCell="X32" sqref="X32"/>
    </sheetView>
  </sheetViews>
  <sheetFormatPr baseColWidth="10" defaultRowHeight="12.75" x14ac:dyDescent="0.2"/>
  <cols>
    <col min="21" max="21" width="28.140625" customWidth="1"/>
  </cols>
  <sheetData>
    <row r="2" spans="18:21" x14ac:dyDescent="0.2">
      <c r="U2" s="857" t="s">
        <v>604</v>
      </c>
    </row>
    <row r="3" spans="18:21" x14ac:dyDescent="0.2">
      <c r="U3" s="857"/>
    </row>
    <row r="4" spans="18:21" ht="15.75" x14ac:dyDescent="0.2">
      <c r="U4" s="411" t="s">
        <v>399</v>
      </c>
    </row>
    <row r="5" spans="18:21" ht="15.75" x14ac:dyDescent="0.2">
      <c r="U5" s="404" t="s">
        <v>445</v>
      </c>
    </row>
    <row r="6" spans="18:21" ht="15.75" x14ac:dyDescent="0.2">
      <c r="U6" s="412" t="s">
        <v>626</v>
      </c>
    </row>
    <row r="7" spans="18:21" ht="15.75" x14ac:dyDescent="0.2">
      <c r="U7" s="413" t="s">
        <v>678</v>
      </c>
    </row>
    <row r="8" spans="18:21" x14ac:dyDescent="0.2">
      <c r="U8" s="405" t="s">
        <v>648</v>
      </c>
    </row>
    <row r="9" spans="18:21" x14ac:dyDescent="0.2">
      <c r="U9" s="387" t="s">
        <v>679</v>
      </c>
    </row>
    <row r="10" spans="18:21" ht="15.75" x14ac:dyDescent="0.2">
      <c r="U10" s="406" t="s">
        <v>680</v>
      </c>
    </row>
    <row r="11" spans="18:21" ht="15" x14ac:dyDescent="0.2">
      <c r="U11" s="386" t="s">
        <v>605</v>
      </c>
    </row>
    <row r="12" spans="18:21" ht="15.75" x14ac:dyDescent="0.2">
      <c r="U12" s="407" t="s">
        <v>681</v>
      </c>
    </row>
    <row r="13" spans="18:21" ht="15.75" x14ac:dyDescent="0.2">
      <c r="R13" s="353"/>
      <c r="U13" s="414" t="s">
        <v>404</v>
      </c>
    </row>
    <row r="14" spans="18:21" ht="15.75" x14ac:dyDescent="0.2">
      <c r="U14" s="415" t="s">
        <v>405</v>
      </c>
    </row>
    <row r="15" spans="18:21" ht="15.75" x14ac:dyDescent="0.2">
      <c r="U15" s="408" t="s">
        <v>682</v>
      </c>
    </row>
    <row r="16" spans="18:21" ht="15.75" x14ac:dyDescent="0.2">
      <c r="U16" s="416" t="s">
        <v>403</v>
      </c>
    </row>
    <row r="17" spans="21:22" ht="15.75" x14ac:dyDescent="0.2">
      <c r="U17" s="417" t="s">
        <v>683</v>
      </c>
    </row>
    <row r="18" spans="21:22" ht="15.75" x14ac:dyDescent="0.2">
      <c r="U18" s="409" t="s">
        <v>676</v>
      </c>
    </row>
    <row r="19" spans="21:22" ht="15.75" x14ac:dyDescent="0.2">
      <c r="U19" s="410" t="s">
        <v>677</v>
      </c>
    </row>
    <row r="23" spans="21:22" x14ac:dyDescent="0.2">
      <c r="V23" s="353"/>
    </row>
    <row r="28" spans="21:22" x14ac:dyDescent="0.2">
      <c r="U28" s="353"/>
    </row>
  </sheetData>
  <mergeCells count="1">
    <mergeCell ref="U2:U3"/>
  </mergeCells>
  <pageMargins left="0.70866141732283472" right="0.70866141732283472" top="0.74803149606299213" bottom="0.74803149606299213" header="0.31496062992125984" footer="0.31496062992125984"/>
  <pageSetup paperSize="8" scale="72" fitToHeight="0" orientation="landscape" r:id="rId1"/>
  <headerFooter>
    <oddHeader>&amp;L&amp;G&amp;C&amp;"Century Gothic,Normal"PLANNING GLOBAL DES OPERATIONS (PGO)
Renouvellement BT Electre Poste Source 63 kV - DENAIN&amp;R09/03/18
Indice A</oddHeader>
    <oddFooter>&amp;L&amp;G&amp;C&amp;"Century Gothic,Normal" BECS - 15E Rue du Plouvier - 59175 TEMPLEMARS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R2:R19"/>
  <sheetViews>
    <sheetView zoomScale="90" zoomScaleNormal="90" workbookViewId="0">
      <selection activeCell="H33" sqref="H33"/>
    </sheetView>
  </sheetViews>
  <sheetFormatPr baseColWidth="10" defaultRowHeight="12.75" x14ac:dyDescent="0.2"/>
  <cols>
    <col min="17" max="17" width="6.28515625" customWidth="1"/>
    <col min="18" max="18" width="20.140625" customWidth="1"/>
  </cols>
  <sheetData>
    <row r="2" spans="18:18" x14ac:dyDescent="0.2">
      <c r="R2" s="857" t="s">
        <v>604</v>
      </c>
    </row>
    <row r="3" spans="18:18" x14ac:dyDescent="0.2">
      <c r="R3" s="857"/>
    </row>
    <row r="4" spans="18:18" ht="15.75" x14ac:dyDescent="0.2">
      <c r="R4" s="414" t="s">
        <v>404</v>
      </c>
    </row>
    <row r="5" spans="18:18" ht="15.75" x14ac:dyDescent="0.2">
      <c r="R5" s="404" t="s">
        <v>445</v>
      </c>
    </row>
    <row r="6" spans="18:18" ht="15.75" x14ac:dyDescent="0.2">
      <c r="R6" s="416" t="s">
        <v>403</v>
      </c>
    </row>
    <row r="7" spans="18:18" ht="15.75" x14ac:dyDescent="0.2">
      <c r="R7" s="422"/>
    </row>
    <row r="8" spans="18:18" x14ac:dyDescent="0.2">
      <c r="R8" s="423"/>
    </row>
    <row r="9" spans="18:18" x14ac:dyDescent="0.2">
      <c r="R9" s="424"/>
    </row>
    <row r="10" spans="18:18" ht="15.75" x14ac:dyDescent="0.2">
      <c r="R10" s="425"/>
    </row>
    <row r="11" spans="18:18" ht="15" x14ac:dyDescent="0.2">
      <c r="R11" s="426"/>
    </row>
    <row r="12" spans="18:18" ht="15.75" x14ac:dyDescent="0.2">
      <c r="R12" s="427"/>
    </row>
    <row r="13" spans="18:18" x14ac:dyDescent="0.2">
      <c r="R13" s="388"/>
    </row>
    <row r="14" spans="18:18" ht="15.75" x14ac:dyDescent="0.2">
      <c r="R14" s="428"/>
    </row>
    <row r="15" spans="18:18" ht="15.75" x14ac:dyDescent="0.2">
      <c r="R15" s="418"/>
    </row>
    <row r="16" spans="18:18" x14ac:dyDescent="0.2">
      <c r="R16" s="388"/>
    </row>
    <row r="17" spans="18:18" ht="15.75" x14ac:dyDescent="0.2">
      <c r="R17" s="420"/>
    </row>
    <row r="18" spans="18:18" ht="15.75" x14ac:dyDescent="0.2">
      <c r="R18" s="429"/>
    </row>
    <row r="19" spans="18:18" ht="15.75" x14ac:dyDescent="0.2">
      <c r="R19" s="421"/>
    </row>
  </sheetData>
  <mergeCells count="1">
    <mergeCell ref="R2:R3"/>
  </mergeCells>
  <pageMargins left="0.70866141732283472" right="0.70866141732283472" top="0.74803149606299213" bottom="0.74803149606299213" header="0.31496062992125984" footer="0.31496062992125984"/>
  <pageSetup paperSize="8" scale="89" fitToHeight="0" orientation="landscape" r:id="rId1"/>
  <headerFooter>
    <oddHeader>&amp;L&amp;G&amp;C&amp;"Century Gothic,Normal"PLANNING GLOBAL DES OPERATIONS (PGO)
Renouvellement BT Electre Poste Source 63 kV - DENAIN&amp;R09/03/18
Indice A</oddHeader>
    <oddFooter>&amp;L&amp;G&amp;C&amp;"Century Gothic,Normal"BECS - 15E Rue du Plouvier - 59175 TEMPLEMARS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AC20"/>
  <sheetViews>
    <sheetView zoomScale="30" zoomScaleNormal="30" workbookViewId="0">
      <selection activeCell="AA146" sqref="AA146"/>
    </sheetView>
  </sheetViews>
  <sheetFormatPr baseColWidth="10" defaultRowHeight="12.75" x14ac:dyDescent="0.2"/>
  <cols>
    <col min="2" max="2" width="6.28515625" customWidth="1"/>
    <col min="3" max="3" width="11.42578125" hidden="1" customWidth="1"/>
    <col min="5" max="5" width="2.85546875" customWidth="1"/>
    <col min="6" max="6" width="11.42578125" hidden="1" customWidth="1"/>
    <col min="8" max="8" width="6.85546875" customWidth="1"/>
    <col min="9" max="11" width="11.42578125" hidden="1" customWidth="1"/>
    <col min="12" max="12" width="1.140625" hidden="1" customWidth="1"/>
    <col min="13" max="14" width="11.42578125" hidden="1" customWidth="1"/>
    <col min="15" max="15" width="17.7109375" hidden="1" customWidth="1"/>
    <col min="17" max="19" width="0" hidden="1" customWidth="1"/>
    <col min="20" max="20" width="25.28515625" customWidth="1"/>
    <col min="27" max="27" width="59.85546875" customWidth="1"/>
    <col min="28" max="28" width="16.7109375" customWidth="1"/>
  </cols>
  <sheetData>
    <row r="3" spans="18:28" x14ac:dyDescent="0.2">
      <c r="AB3" s="857" t="s">
        <v>604</v>
      </c>
    </row>
    <row r="4" spans="18:28" x14ac:dyDescent="0.2">
      <c r="AB4" s="857"/>
    </row>
    <row r="5" spans="18:28" ht="15.75" x14ac:dyDescent="0.2">
      <c r="AB5" s="411" t="s">
        <v>399</v>
      </c>
    </row>
    <row r="6" spans="18:28" ht="15.75" x14ac:dyDescent="0.2">
      <c r="AB6" s="404" t="s">
        <v>445</v>
      </c>
    </row>
    <row r="7" spans="18:28" ht="15.75" x14ac:dyDescent="0.2">
      <c r="AB7" s="415" t="s">
        <v>405</v>
      </c>
    </row>
    <row r="8" spans="18:28" ht="15.75" x14ac:dyDescent="0.2">
      <c r="AB8" s="413" t="s">
        <v>678</v>
      </c>
    </row>
    <row r="9" spans="18:28" ht="15.75" x14ac:dyDescent="0.2">
      <c r="R9" s="353">
        <v>43344</v>
      </c>
      <c r="AB9" s="416" t="s">
        <v>403</v>
      </c>
    </row>
    <row r="10" spans="18:28" ht="15.75" x14ac:dyDescent="0.2">
      <c r="AB10" s="417" t="s">
        <v>683</v>
      </c>
    </row>
    <row r="11" spans="18:28" ht="15.75" x14ac:dyDescent="0.2">
      <c r="T11" s="425"/>
    </row>
    <row r="12" spans="18:28" ht="15" x14ac:dyDescent="0.2">
      <c r="T12" s="426"/>
    </row>
    <row r="13" spans="18:28" ht="15.75" x14ac:dyDescent="0.2">
      <c r="T13" s="427"/>
    </row>
    <row r="14" spans="18:28" ht="15.75" x14ac:dyDescent="0.2">
      <c r="T14" s="430"/>
    </row>
    <row r="15" spans="18:28" x14ac:dyDescent="0.2">
      <c r="T15" s="388"/>
    </row>
    <row r="16" spans="18:28" ht="15.75" x14ac:dyDescent="0.2">
      <c r="T16" s="418"/>
    </row>
    <row r="17" spans="20:29" x14ac:dyDescent="0.2">
      <c r="T17" s="388"/>
    </row>
    <row r="18" spans="20:29" x14ac:dyDescent="0.2">
      <c r="T18" s="388"/>
    </row>
    <row r="19" spans="20:29" ht="15.75" x14ac:dyDescent="0.2">
      <c r="T19" s="429"/>
    </row>
    <row r="20" spans="20:29" ht="15.75" x14ac:dyDescent="0.2">
      <c r="T20" s="421"/>
      <c r="AC20" s="353">
        <v>43344</v>
      </c>
    </row>
  </sheetData>
  <mergeCells count="1">
    <mergeCell ref="AB3:AB4"/>
  </mergeCells>
  <pageMargins left="0.70866141732283472" right="0.70866141732283472" top="0.74803149606299213" bottom="0.74803149606299213" header="0.31496062992125984" footer="0.31496062992125984"/>
  <pageSetup paperSize="8" scale="40" fitToHeight="0" orientation="landscape" r:id="rId1"/>
  <headerFooter>
    <oddHeader>&amp;L&amp;G&amp;C&amp;"Century Gothic,Normal"PLANNING GLOBAL DES OPERATIONS (PGO)
Renouvellement BT Electre Poste Source 63 kV - DENAIN&amp;R09/03/18
Indice A</oddHeader>
    <oddFooter>&amp;L&amp;G&amp;C&amp;"Century Gothic,Normal"BECS - 15E Rue du Plouvier - 59175 TEMPLEMARS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U2:U19"/>
  <sheetViews>
    <sheetView topLeftCell="A13" zoomScale="60" zoomScaleNormal="60" workbookViewId="0">
      <selection activeCell="O82" sqref="O82"/>
    </sheetView>
  </sheetViews>
  <sheetFormatPr baseColWidth="10" defaultRowHeight="12.75" x14ac:dyDescent="0.2"/>
  <cols>
    <col min="17" max="20" width="0" hidden="1" customWidth="1"/>
    <col min="21" max="21" width="18.42578125" style="395" customWidth="1"/>
    <col min="31" max="31" width="12.140625" customWidth="1"/>
  </cols>
  <sheetData>
    <row r="2" spans="21:21" x14ac:dyDescent="0.2">
      <c r="U2" s="857" t="s">
        <v>604</v>
      </c>
    </row>
    <row r="3" spans="21:21" x14ac:dyDescent="0.2">
      <c r="U3" s="857"/>
    </row>
    <row r="4" spans="21:21" ht="15.75" x14ac:dyDescent="0.2">
      <c r="U4" s="411" t="s">
        <v>399</v>
      </c>
    </row>
    <row r="5" spans="21:21" ht="15.75" x14ac:dyDescent="0.2">
      <c r="U5" s="413" t="s">
        <v>678</v>
      </c>
    </row>
    <row r="6" spans="21:21" ht="15.75" x14ac:dyDescent="0.2">
      <c r="U6" s="431" t="s">
        <v>404</v>
      </c>
    </row>
    <row r="7" spans="21:21" ht="15.75" x14ac:dyDescent="0.2">
      <c r="U7" s="433" t="s">
        <v>405</v>
      </c>
    </row>
    <row r="8" spans="21:21" ht="15.75" x14ac:dyDescent="0.2">
      <c r="U8" s="432" t="s">
        <v>403</v>
      </c>
    </row>
    <row r="9" spans="21:21" ht="15.75" x14ac:dyDescent="0.2">
      <c r="U9" s="435" t="s">
        <v>683</v>
      </c>
    </row>
    <row r="10" spans="21:21" ht="15.75" x14ac:dyDescent="0.2">
      <c r="U10" s="434" t="s">
        <v>676</v>
      </c>
    </row>
    <row r="11" spans="21:21" ht="15" x14ac:dyDescent="0.2">
      <c r="U11" s="436"/>
    </row>
    <row r="12" spans="21:21" ht="15.75" x14ac:dyDescent="0.2">
      <c r="U12" s="437"/>
    </row>
    <row r="15" spans="21:21" ht="15.75" x14ac:dyDescent="0.2">
      <c r="U15" s="438"/>
    </row>
    <row r="19" spans="21:21" ht="15.75" x14ac:dyDescent="0.2">
      <c r="U19" s="439"/>
    </row>
  </sheetData>
  <mergeCells count="1">
    <mergeCell ref="U2:U3"/>
  </mergeCells>
  <pageMargins left="1" right="1" top="1" bottom="1" header="0.5" footer="0.5"/>
  <pageSetup paperSize="8" scale="86" fitToHeight="0" orientation="landscape" r:id="rId1"/>
  <headerFooter>
    <oddHeader>&amp;L&amp;G&amp;C&amp;"Century Gothic,Normal"PLANNING GLOBAL DES OPERATIONS (PGO)
Renouvellement BT Electre Poste Source 63 kV - DENAIN&amp;R09/03/18
Indice A</oddHeader>
    <oddFooter>&amp;L&amp;G&amp;C&amp;"Century Gothic,Normal"BECS - 15E Rue du Plouvier - 59175 TEMPLEMARS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E1:L226"/>
  <sheetViews>
    <sheetView zoomScale="10" zoomScaleNormal="10" workbookViewId="0">
      <selection activeCell="FP259" sqref="FP259"/>
    </sheetView>
  </sheetViews>
  <sheetFormatPr baseColWidth="10" defaultRowHeight="12.75" x14ac:dyDescent="0.2"/>
  <sheetData>
    <row r="1" spans="5:5" x14ac:dyDescent="0.2">
      <c r="E1" s="353"/>
    </row>
    <row r="51" spans="10:10" x14ac:dyDescent="0.2">
      <c r="J51" s="354"/>
    </row>
    <row r="226" spans="12:12" x14ac:dyDescent="0.2">
      <c r="L226" s="353">
        <v>43191</v>
      </c>
    </row>
  </sheetData>
  <pageMargins left="0.70866141732283472" right="0.70866141732283472" top="0.74803149606299213" bottom="0.74803149606299213" header="0.31496062992125984" footer="0.31496062992125984"/>
  <pageSetup paperSize="8" scale="13" fitToHeight="0" orientation="landscape" r:id="rId1"/>
  <headerFooter>
    <oddHeader>&amp;L&amp;G&amp;C&amp;"Century Gothic,Normal"Renouvellement BT Electre Poste Source 63 kV - DENAIN&amp;R&amp;D
Indice A</oddHeader>
    <oddFooter>&amp;C&amp;"Century Gothic,Normal"&amp;G BECS - 15E Rue du Plouvier - 59175 TEMPLEMARS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7"/>
  <sheetViews>
    <sheetView zoomScale="145" zoomScaleNormal="145" workbookViewId="0">
      <selection activeCell="A21" sqref="A21"/>
    </sheetView>
  </sheetViews>
  <sheetFormatPr baseColWidth="10" defaultRowHeight="12.75" x14ac:dyDescent="0.2"/>
  <cols>
    <col min="1" max="1" width="30.7109375" customWidth="1"/>
    <col min="2" max="2" width="18.42578125" customWidth="1"/>
    <col min="5" max="5" width="15.140625" customWidth="1"/>
    <col min="7" max="7" width="13.42578125" customWidth="1"/>
    <col min="9" max="9" width="12.7109375" customWidth="1"/>
  </cols>
  <sheetData>
    <row r="1" spans="1:9" x14ac:dyDescent="0.2">
      <c r="A1" s="857" t="s">
        <v>604</v>
      </c>
      <c r="B1" s="388"/>
      <c r="C1" s="388"/>
    </row>
    <row r="2" spans="1:9" x14ac:dyDescent="0.2">
      <c r="A2" s="857"/>
      <c r="B2" s="388"/>
      <c r="C2" s="388"/>
    </row>
    <row r="3" spans="1:9" ht="15.75" x14ac:dyDescent="0.2">
      <c r="A3" s="411" t="s">
        <v>399</v>
      </c>
      <c r="B3" s="401"/>
      <c r="C3" s="401"/>
    </row>
    <row r="4" spans="1:9" ht="15.75" x14ac:dyDescent="0.2">
      <c r="A4" s="404" t="s">
        <v>445</v>
      </c>
      <c r="B4" s="402"/>
      <c r="C4" s="402"/>
      <c r="D4" s="389"/>
      <c r="E4" s="389"/>
      <c r="F4" s="389"/>
      <c r="G4" s="389"/>
      <c r="H4" s="389"/>
      <c r="I4" s="389"/>
    </row>
    <row r="5" spans="1:9" ht="15.75" x14ac:dyDescent="0.2">
      <c r="A5" s="412" t="s">
        <v>626</v>
      </c>
      <c r="B5" s="401"/>
      <c r="C5" s="401"/>
      <c r="D5" s="390"/>
      <c r="E5" s="391"/>
      <c r="F5" s="392"/>
      <c r="G5" s="393"/>
      <c r="H5" s="391"/>
      <c r="I5" s="394"/>
    </row>
    <row r="6" spans="1:9" ht="15.75" x14ac:dyDescent="0.2">
      <c r="A6" s="413" t="s">
        <v>678</v>
      </c>
      <c r="B6" s="400"/>
      <c r="C6" s="400"/>
      <c r="D6" s="390"/>
      <c r="E6" s="391"/>
      <c r="F6" s="392"/>
      <c r="G6" s="393"/>
      <c r="H6" s="391"/>
      <c r="I6" s="394"/>
    </row>
    <row r="7" spans="1:9" ht="15.75" x14ac:dyDescent="0.2">
      <c r="A7" s="405" t="s">
        <v>648</v>
      </c>
      <c r="B7" s="403"/>
      <c r="C7" s="403"/>
      <c r="D7" s="390"/>
      <c r="E7" s="391"/>
      <c r="F7" s="392"/>
      <c r="G7" s="393"/>
      <c r="H7" s="391"/>
      <c r="I7" s="394"/>
    </row>
    <row r="8" spans="1:9" ht="15.75" x14ac:dyDescent="0.2">
      <c r="A8" s="387" t="s">
        <v>685</v>
      </c>
      <c r="B8" s="403"/>
      <c r="C8" s="403"/>
      <c r="D8" s="390"/>
      <c r="E8" s="391"/>
      <c r="F8" s="392"/>
      <c r="G8" s="393"/>
      <c r="H8" s="391"/>
      <c r="I8" s="394"/>
    </row>
    <row r="9" spans="1:9" ht="15.75" x14ac:dyDescent="0.2">
      <c r="A9" s="406" t="s">
        <v>680</v>
      </c>
      <c r="B9" s="401"/>
      <c r="C9" s="401"/>
      <c r="D9" s="393"/>
      <c r="E9" s="391"/>
      <c r="F9" s="394"/>
      <c r="G9" s="393"/>
      <c r="H9" s="391"/>
      <c r="I9" s="394"/>
    </row>
    <row r="10" spans="1:9" ht="15.75" x14ac:dyDescent="0.2">
      <c r="A10" s="386" t="s">
        <v>605</v>
      </c>
      <c r="B10" s="391"/>
      <c r="C10" s="394"/>
      <c r="D10" s="393"/>
      <c r="E10" s="391"/>
      <c r="F10" s="394"/>
      <c r="G10" s="393"/>
      <c r="H10" s="391"/>
      <c r="I10" s="394"/>
    </row>
    <row r="11" spans="1:9" ht="15.75" x14ac:dyDescent="0.2">
      <c r="A11" s="407" t="s">
        <v>681</v>
      </c>
      <c r="B11" s="391"/>
      <c r="C11" s="394"/>
      <c r="D11" s="393"/>
      <c r="E11" s="391"/>
      <c r="F11" s="394"/>
      <c r="G11" s="393"/>
      <c r="H11" s="391"/>
      <c r="I11" s="394"/>
    </row>
    <row r="12" spans="1:9" ht="15.75" x14ac:dyDescent="0.2">
      <c r="A12" s="414" t="s">
        <v>404</v>
      </c>
      <c r="B12" s="391"/>
      <c r="C12" s="394"/>
      <c r="D12" s="393"/>
      <c r="E12" s="391"/>
      <c r="F12" s="394"/>
      <c r="G12" s="395"/>
      <c r="H12" s="395"/>
      <c r="I12" s="395"/>
    </row>
    <row r="13" spans="1:9" ht="15.75" x14ac:dyDescent="0.2">
      <c r="A13" s="415" t="s">
        <v>405</v>
      </c>
      <c r="B13" s="391"/>
      <c r="C13" s="394"/>
      <c r="D13" s="393"/>
      <c r="E13" s="391"/>
      <c r="F13" s="394"/>
      <c r="G13" s="395"/>
      <c r="H13" s="395"/>
      <c r="I13" s="395"/>
    </row>
    <row r="14" spans="1:9" ht="15.75" x14ac:dyDescent="0.2">
      <c r="A14" s="408" t="s">
        <v>682</v>
      </c>
      <c r="B14" s="391"/>
      <c r="C14" s="394"/>
      <c r="D14" s="393"/>
      <c r="E14" s="391"/>
      <c r="F14" s="394"/>
      <c r="G14" s="395"/>
      <c r="H14" s="395"/>
      <c r="I14" s="395"/>
    </row>
    <row r="15" spans="1:9" ht="15.75" x14ac:dyDescent="0.2">
      <c r="A15" s="416" t="s">
        <v>403</v>
      </c>
      <c r="B15" s="391"/>
      <c r="C15" s="394"/>
      <c r="D15" s="390"/>
      <c r="E15" s="391"/>
      <c r="F15" s="392"/>
      <c r="G15" s="395"/>
      <c r="H15" s="395"/>
      <c r="I15" s="395"/>
    </row>
    <row r="16" spans="1:9" ht="15.75" x14ac:dyDescent="0.2">
      <c r="A16" s="417" t="s">
        <v>683</v>
      </c>
      <c r="B16" s="391"/>
      <c r="C16" s="394"/>
      <c r="D16" s="390"/>
      <c r="E16" s="391"/>
      <c r="F16" s="392"/>
      <c r="G16" s="395"/>
      <c r="H16" s="395"/>
      <c r="I16" s="395"/>
    </row>
    <row r="17" spans="1:9" ht="15.75" x14ac:dyDescent="0.2">
      <c r="A17" s="409" t="s">
        <v>676</v>
      </c>
      <c r="B17" s="391"/>
      <c r="C17" s="394"/>
      <c r="D17" s="395"/>
      <c r="E17" s="395"/>
      <c r="F17" s="395"/>
      <c r="G17" s="395"/>
      <c r="H17" s="395"/>
      <c r="I17" s="395"/>
    </row>
    <row r="18" spans="1:9" ht="15.75" x14ac:dyDescent="0.2">
      <c r="A18" s="410" t="s">
        <v>677</v>
      </c>
      <c r="B18" s="391"/>
      <c r="C18" s="394"/>
      <c r="D18" s="395"/>
    </row>
    <row r="19" spans="1:9" ht="15.75" x14ac:dyDescent="0.2">
      <c r="A19" s="393"/>
      <c r="B19" s="391"/>
      <c r="C19" s="394"/>
      <c r="D19" s="395"/>
    </row>
    <row r="20" spans="1:9" ht="15.75" x14ac:dyDescent="0.2">
      <c r="A20" s="393"/>
      <c r="B20" s="391"/>
      <c r="C20" s="394"/>
      <c r="D20" s="395"/>
    </row>
    <row r="21" spans="1:9" ht="15.75" x14ac:dyDescent="0.2">
      <c r="A21" s="393"/>
      <c r="B21" s="391"/>
      <c r="C21" s="394"/>
      <c r="D21" s="395"/>
    </row>
    <row r="22" spans="1:9" ht="15.75" x14ac:dyDescent="0.2">
      <c r="A22" s="393"/>
      <c r="B22" s="391"/>
      <c r="C22" s="394"/>
      <c r="D22" s="395"/>
    </row>
    <row r="23" spans="1:9" ht="15.75" x14ac:dyDescent="0.2">
      <c r="A23" s="393"/>
      <c r="B23" s="391"/>
      <c r="C23" s="394"/>
      <c r="D23" s="395"/>
    </row>
    <row r="24" spans="1:9" ht="15.75" x14ac:dyDescent="0.2">
      <c r="A24" s="393"/>
      <c r="B24" s="391"/>
      <c r="C24" s="394"/>
      <c r="D24" s="395"/>
    </row>
    <row r="25" spans="1:9" ht="15.75" x14ac:dyDescent="0.2">
      <c r="A25" s="393"/>
      <c r="B25" s="391"/>
      <c r="C25" s="394"/>
      <c r="D25" s="395"/>
    </row>
    <row r="26" spans="1:9" ht="15.75" x14ac:dyDescent="0.2">
      <c r="A26" s="390"/>
      <c r="B26" s="391"/>
      <c r="C26" s="396"/>
      <c r="D26" s="395"/>
    </row>
    <row r="27" spans="1:9" ht="15.75" x14ac:dyDescent="0.2">
      <c r="A27" s="390"/>
      <c r="B27" s="391"/>
      <c r="C27" s="392"/>
      <c r="D27" s="395"/>
    </row>
    <row r="28" spans="1:9" ht="15.75" x14ac:dyDescent="0.2">
      <c r="A28" s="390"/>
      <c r="B28" s="391"/>
      <c r="C28" s="392"/>
      <c r="D28" s="395"/>
    </row>
    <row r="29" spans="1:9" ht="15.75" x14ac:dyDescent="0.2">
      <c r="A29" s="390"/>
      <c r="B29" s="391"/>
      <c r="C29" s="392"/>
      <c r="D29" s="395"/>
    </row>
    <row r="30" spans="1:9" ht="15.75" x14ac:dyDescent="0.2">
      <c r="A30" s="390"/>
      <c r="B30" s="391"/>
      <c r="C30" s="392"/>
      <c r="D30" s="395"/>
    </row>
    <row r="31" spans="1:9" ht="15.75" x14ac:dyDescent="0.2">
      <c r="A31" s="390"/>
      <c r="B31" s="391"/>
      <c r="C31" s="392"/>
      <c r="D31" s="395"/>
    </row>
    <row r="32" spans="1:9" ht="15.75" x14ac:dyDescent="0.2">
      <c r="A32" s="390"/>
      <c r="B32" s="391"/>
      <c r="C32" s="392"/>
      <c r="D32" s="395"/>
    </row>
    <row r="33" spans="1:4" ht="15.75" x14ac:dyDescent="0.2">
      <c r="A33" s="390"/>
      <c r="B33" s="391"/>
      <c r="C33" s="392"/>
      <c r="D33" s="395"/>
    </row>
    <row r="34" spans="1:4" ht="15.75" x14ac:dyDescent="0.2">
      <c r="A34" s="390"/>
      <c r="B34" s="391"/>
      <c r="C34" s="392"/>
      <c r="D34" s="395"/>
    </row>
    <row r="35" spans="1:4" ht="15.75" x14ac:dyDescent="0.2">
      <c r="A35" s="390"/>
      <c r="B35" s="391"/>
      <c r="C35" s="392"/>
      <c r="D35" s="395"/>
    </row>
    <row r="36" spans="1:4" ht="15.75" x14ac:dyDescent="0.2">
      <c r="A36" s="390"/>
      <c r="B36" s="391"/>
      <c r="C36" s="392"/>
      <c r="D36" s="395"/>
    </row>
    <row r="37" spans="1:4" ht="15.75" x14ac:dyDescent="0.2">
      <c r="A37" s="390"/>
      <c r="B37" s="391"/>
      <c r="C37" s="397"/>
      <c r="D37" s="395"/>
    </row>
    <row r="38" spans="1:4" ht="15.75" x14ac:dyDescent="0.2">
      <c r="A38" s="390"/>
      <c r="B38" s="391"/>
      <c r="C38" s="397"/>
      <c r="D38" s="395"/>
    </row>
    <row r="39" spans="1:4" ht="15.75" x14ac:dyDescent="0.2">
      <c r="A39" s="390"/>
      <c r="B39" s="391"/>
      <c r="C39" s="397"/>
      <c r="D39" s="395"/>
    </row>
    <row r="40" spans="1:4" ht="15.75" x14ac:dyDescent="0.2">
      <c r="A40" s="390"/>
      <c r="B40" s="391"/>
      <c r="C40" s="397"/>
      <c r="D40" s="395"/>
    </row>
    <row r="41" spans="1:4" ht="15.75" x14ac:dyDescent="0.2">
      <c r="A41" s="390"/>
      <c r="B41" s="391"/>
      <c r="C41" s="392"/>
      <c r="D41" s="395"/>
    </row>
    <row r="42" spans="1:4" ht="15.75" x14ac:dyDescent="0.2">
      <c r="A42" s="390"/>
      <c r="B42" s="391"/>
      <c r="C42" s="392"/>
      <c r="D42" s="395"/>
    </row>
    <row r="43" spans="1:4" ht="15.75" x14ac:dyDescent="0.2">
      <c r="A43" s="390"/>
      <c r="B43" s="391"/>
      <c r="C43" s="392"/>
      <c r="D43" s="395"/>
    </row>
    <row r="44" spans="1:4" ht="15.75" x14ac:dyDescent="0.2">
      <c r="A44" s="390"/>
      <c r="B44" s="391"/>
      <c r="C44" s="392"/>
      <c r="D44" s="395"/>
    </row>
    <row r="45" spans="1:4" ht="15.75" x14ac:dyDescent="0.2">
      <c r="A45" s="390"/>
      <c r="B45" s="391"/>
      <c r="C45" s="392"/>
      <c r="D45" s="395"/>
    </row>
    <row r="46" spans="1:4" ht="15.75" x14ac:dyDescent="0.2">
      <c r="A46" s="390"/>
      <c r="B46" s="391"/>
      <c r="C46" s="392"/>
      <c r="D46" s="395"/>
    </row>
    <row r="47" spans="1:4" ht="15.75" x14ac:dyDescent="0.2">
      <c r="A47" s="390"/>
      <c r="B47" s="391"/>
      <c r="C47" s="392"/>
      <c r="D47" s="395"/>
    </row>
    <row r="48" spans="1:4" ht="15.75" x14ac:dyDescent="0.2">
      <c r="A48" s="390"/>
      <c r="B48" s="391"/>
      <c r="C48" s="392"/>
      <c r="D48" s="395"/>
    </row>
    <row r="49" spans="1:4" ht="15.75" x14ac:dyDescent="0.2">
      <c r="A49" s="390"/>
      <c r="B49" s="391"/>
      <c r="C49" s="392"/>
      <c r="D49" s="395"/>
    </row>
    <row r="50" spans="1:4" ht="15.75" x14ac:dyDescent="0.2">
      <c r="A50" s="390"/>
      <c r="B50" s="391"/>
      <c r="C50" s="392"/>
      <c r="D50" s="395"/>
    </row>
    <row r="51" spans="1:4" ht="15.75" x14ac:dyDescent="0.2">
      <c r="A51" s="390"/>
      <c r="B51" s="391"/>
      <c r="C51" s="397"/>
      <c r="D51" s="395"/>
    </row>
    <row r="52" spans="1:4" ht="15.75" x14ac:dyDescent="0.2">
      <c r="A52" s="390"/>
      <c r="B52" s="391"/>
      <c r="C52" s="392"/>
      <c r="D52" s="395"/>
    </row>
    <row r="53" spans="1:4" ht="15.75" x14ac:dyDescent="0.2">
      <c r="A53" s="390"/>
      <c r="B53" s="391"/>
      <c r="C53" s="392"/>
      <c r="D53" s="395"/>
    </row>
    <row r="54" spans="1:4" ht="15.75" x14ac:dyDescent="0.2">
      <c r="A54" s="390"/>
      <c r="B54" s="391"/>
      <c r="C54" s="396"/>
      <c r="D54" s="395"/>
    </row>
    <row r="55" spans="1:4" ht="15.75" x14ac:dyDescent="0.2">
      <c r="A55" s="390"/>
      <c r="B55" s="391"/>
      <c r="C55" s="396"/>
      <c r="D55" s="395"/>
    </row>
    <row r="56" spans="1:4" ht="15.75" x14ac:dyDescent="0.2">
      <c r="A56" s="390"/>
      <c r="B56" s="391"/>
      <c r="C56" s="392"/>
      <c r="D56" s="395"/>
    </row>
    <row r="57" spans="1:4" ht="15.75" x14ac:dyDescent="0.2">
      <c r="A57" s="390"/>
      <c r="B57" s="391"/>
      <c r="C57" s="392"/>
      <c r="D57" s="395"/>
    </row>
    <row r="58" spans="1:4" ht="15.75" x14ac:dyDescent="0.2">
      <c r="A58" s="390"/>
      <c r="B58" s="391"/>
      <c r="C58" s="392"/>
      <c r="D58" s="395"/>
    </row>
    <row r="59" spans="1:4" ht="15.75" x14ac:dyDescent="0.2">
      <c r="A59" s="390"/>
      <c r="B59" s="391"/>
      <c r="C59" s="392"/>
      <c r="D59" s="395"/>
    </row>
    <row r="60" spans="1:4" ht="15.75" x14ac:dyDescent="0.2">
      <c r="A60" s="390"/>
      <c r="B60" s="391"/>
      <c r="C60" s="392"/>
      <c r="D60" s="395"/>
    </row>
    <row r="61" spans="1:4" ht="15.75" x14ac:dyDescent="0.2">
      <c r="A61" s="390"/>
      <c r="B61" s="391"/>
      <c r="C61" s="392"/>
      <c r="D61" s="395"/>
    </row>
    <row r="62" spans="1:4" ht="15.75" x14ac:dyDescent="0.2">
      <c r="A62" s="390"/>
      <c r="B62" s="391"/>
      <c r="C62" s="392"/>
      <c r="D62" s="395"/>
    </row>
    <row r="63" spans="1:4" ht="15.75" x14ac:dyDescent="0.2">
      <c r="A63" s="390"/>
      <c r="B63" s="391"/>
      <c r="C63" s="392"/>
      <c r="D63" s="395"/>
    </row>
    <row r="64" spans="1:4" ht="15.75" x14ac:dyDescent="0.2">
      <c r="A64" s="390"/>
      <c r="B64" s="391"/>
      <c r="C64" s="392"/>
      <c r="D64" s="395"/>
    </row>
    <row r="65" spans="1:4" ht="15.75" x14ac:dyDescent="0.2">
      <c r="A65" s="390"/>
      <c r="B65" s="391"/>
      <c r="C65" s="392"/>
      <c r="D65" s="395"/>
    </row>
    <row r="66" spans="1:4" ht="15.75" x14ac:dyDescent="0.2">
      <c r="A66" s="390"/>
      <c r="B66" s="391"/>
      <c r="C66" s="397"/>
      <c r="D66" s="395"/>
    </row>
    <row r="67" spans="1:4" ht="15.75" x14ac:dyDescent="0.2">
      <c r="A67" s="390"/>
      <c r="B67" s="391"/>
      <c r="C67" s="392"/>
      <c r="D67" s="395"/>
    </row>
    <row r="68" spans="1:4" ht="15.75" x14ac:dyDescent="0.2">
      <c r="A68" s="390"/>
      <c r="B68" s="391"/>
      <c r="C68" s="392"/>
      <c r="D68" s="395"/>
    </row>
    <row r="69" spans="1:4" ht="15.75" x14ac:dyDescent="0.2">
      <c r="A69" s="390"/>
      <c r="B69" s="391"/>
      <c r="C69" s="392"/>
      <c r="D69" s="395"/>
    </row>
    <row r="70" spans="1:4" ht="15.75" x14ac:dyDescent="0.2">
      <c r="A70" s="390"/>
      <c r="B70" s="391"/>
      <c r="C70" s="392"/>
      <c r="D70" s="395"/>
    </row>
    <row r="71" spans="1:4" ht="15.75" x14ac:dyDescent="0.2">
      <c r="A71" s="390"/>
      <c r="B71" s="391"/>
      <c r="C71" s="392"/>
      <c r="D71" s="395"/>
    </row>
    <row r="72" spans="1:4" ht="15.75" x14ac:dyDescent="0.2">
      <c r="A72" s="390"/>
      <c r="B72" s="391"/>
      <c r="C72" s="397"/>
      <c r="D72" s="395"/>
    </row>
    <row r="73" spans="1:4" ht="15.75" x14ac:dyDescent="0.2">
      <c r="A73" s="390"/>
      <c r="B73" s="391"/>
      <c r="C73" s="397"/>
      <c r="D73" s="395"/>
    </row>
    <row r="74" spans="1:4" ht="15.75" x14ac:dyDescent="0.2">
      <c r="A74" s="390"/>
      <c r="B74" s="391"/>
      <c r="C74" s="397"/>
      <c r="D74" s="395"/>
    </row>
    <row r="75" spans="1:4" ht="15.75" x14ac:dyDescent="0.2">
      <c r="A75" s="390"/>
      <c r="B75" s="391"/>
      <c r="C75" s="392"/>
      <c r="D75" s="395"/>
    </row>
    <row r="76" spans="1:4" ht="15.75" x14ac:dyDescent="0.2">
      <c r="A76" s="390"/>
      <c r="B76" s="391"/>
      <c r="C76" s="397"/>
      <c r="D76" s="395"/>
    </row>
    <row r="77" spans="1:4" ht="15.75" x14ac:dyDescent="0.2">
      <c r="A77" s="390"/>
      <c r="B77" s="391"/>
      <c r="C77" s="392"/>
      <c r="D77" s="395"/>
    </row>
    <row r="78" spans="1:4" ht="15.75" x14ac:dyDescent="0.2">
      <c r="A78" s="390"/>
      <c r="B78" s="391"/>
      <c r="C78" s="392"/>
      <c r="D78" s="395"/>
    </row>
    <row r="79" spans="1:4" ht="15.75" x14ac:dyDescent="0.2">
      <c r="A79" s="390"/>
      <c r="B79" s="391"/>
      <c r="C79" s="397"/>
      <c r="D79" s="395"/>
    </row>
    <row r="80" spans="1:4" ht="15.75" x14ac:dyDescent="0.2">
      <c r="A80" s="390"/>
      <c r="B80" s="391"/>
      <c r="C80" s="392"/>
      <c r="D80" s="395"/>
    </row>
    <row r="81" spans="1:4" ht="15.75" x14ac:dyDescent="0.2">
      <c r="A81" s="390"/>
      <c r="B81" s="391"/>
      <c r="C81" s="398"/>
      <c r="D81" s="395"/>
    </row>
    <row r="82" spans="1:4" ht="15.75" x14ac:dyDescent="0.2">
      <c r="A82" s="390"/>
      <c r="B82" s="391"/>
      <c r="C82" s="392"/>
      <c r="D82" s="395"/>
    </row>
    <row r="83" spans="1:4" ht="15.75" x14ac:dyDescent="0.2">
      <c r="A83" s="390"/>
      <c r="B83" s="391"/>
      <c r="C83" s="392"/>
      <c r="D83" s="395"/>
    </row>
    <row r="84" spans="1:4" ht="15.75" x14ac:dyDescent="0.2">
      <c r="A84" s="390"/>
      <c r="B84" s="391"/>
      <c r="C84" s="397"/>
      <c r="D84" s="395"/>
    </row>
    <row r="85" spans="1:4" ht="15.75" x14ac:dyDescent="0.2">
      <c r="A85" s="390"/>
      <c r="B85" s="391"/>
      <c r="C85" s="398"/>
      <c r="D85" s="395"/>
    </row>
    <row r="86" spans="1:4" ht="15.75" x14ac:dyDescent="0.2">
      <c r="A86" s="390"/>
      <c r="B86" s="391"/>
      <c r="C86" s="398"/>
      <c r="D86" s="395"/>
    </row>
    <row r="87" spans="1:4" ht="15.75" x14ac:dyDescent="0.2">
      <c r="A87" s="390"/>
      <c r="B87" s="391"/>
      <c r="C87" s="392"/>
      <c r="D87" s="395"/>
    </row>
    <row r="88" spans="1:4" ht="15.75" x14ac:dyDescent="0.2">
      <c r="A88" s="390"/>
      <c r="B88" s="391"/>
      <c r="C88" s="392"/>
      <c r="D88" s="395"/>
    </row>
    <row r="89" spans="1:4" ht="15.75" x14ac:dyDescent="0.2">
      <c r="A89" s="390"/>
      <c r="B89" s="391"/>
      <c r="C89" s="392"/>
      <c r="D89" s="395"/>
    </row>
    <row r="90" spans="1:4" ht="15.75" x14ac:dyDescent="0.2">
      <c r="A90" s="390"/>
      <c r="B90" s="391"/>
      <c r="C90" s="392"/>
      <c r="D90" s="395"/>
    </row>
    <row r="91" spans="1:4" ht="15.75" x14ac:dyDescent="0.2">
      <c r="A91" s="390"/>
      <c r="B91" s="391"/>
      <c r="C91" s="392"/>
      <c r="D91" s="395"/>
    </row>
    <row r="92" spans="1:4" ht="15.75" x14ac:dyDescent="0.2">
      <c r="A92" s="390"/>
      <c r="B92" s="391"/>
      <c r="C92" s="392"/>
      <c r="D92" s="395"/>
    </row>
    <row r="93" spans="1:4" ht="15.75" x14ac:dyDescent="0.2">
      <c r="A93" s="390"/>
      <c r="B93" s="391"/>
      <c r="C93" s="392"/>
      <c r="D93" s="395"/>
    </row>
    <row r="94" spans="1:4" ht="15.75" x14ac:dyDescent="0.2">
      <c r="A94" s="390"/>
      <c r="B94" s="391"/>
      <c r="C94" s="392"/>
      <c r="D94" s="395"/>
    </row>
    <row r="95" spans="1:4" ht="15.75" x14ac:dyDescent="0.2">
      <c r="A95" s="390"/>
      <c r="B95" s="391"/>
      <c r="C95" s="398"/>
      <c r="D95" s="395"/>
    </row>
    <row r="96" spans="1:4" ht="15.75" x14ac:dyDescent="0.2">
      <c r="A96" s="390"/>
      <c r="B96" s="391"/>
      <c r="C96" s="398"/>
      <c r="D96" s="395"/>
    </row>
    <row r="97" spans="1:4" ht="15.75" x14ac:dyDescent="0.2">
      <c r="A97" s="390"/>
      <c r="B97" s="391"/>
      <c r="C97" s="398"/>
      <c r="D97" s="395"/>
    </row>
    <row r="98" spans="1:4" ht="15.75" x14ac:dyDescent="0.2">
      <c r="A98" s="390"/>
      <c r="B98" s="391"/>
      <c r="C98" s="398"/>
      <c r="D98" s="395"/>
    </row>
    <row r="99" spans="1:4" ht="15.75" x14ac:dyDescent="0.2">
      <c r="A99" s="390"/>
      <c r="B99" s="391"/>
      <c r="C99" s="392"/>
      <c r="D99" s="395"/>
    </row>
    <row r="100" spans="1:4" ht="15.75" x14ac:dyDescent="0.2">
      <c r="A100" s="390"/>
      <c r="B100" s="391"/>
      <c r="C100" s="392"/>
      <c r="D100" s="395"/>
    </row>
    <row r="101" spans="1:4" ht="15.75" x14ac:dyDescent="0.2">
      <c r="A101" s="390"/>
      <c r="B101" s="391"/>
      <c r="C101" s="392"/>
      <c r="D101" s="395"/>
    </row>
    <row r="102" spans="1:4" ht="15.75" x14ac:dyDescent="0.2">
      <c r="A102" s="390"/>
      <c r="B102" s="391"/>
      <c r="C102" s="392"/>
      <c r="D102" s="395"/>
    </row>
    <row r="103" spans="1:4" ht="15.75" x14ac:dyDescent="0.2">
      <c r="A103" s="390"/>
      <c r="B103" s="391"/>
      <c r="C103" s="392"/>
      <c r="D103" s="395"/>
    </row>
    <row r="104" spans="1:4" ht="15.75" x14ac:dyDescent="0.2">
      <c r="A104" s="390"/>
      <c r="B104" s="391"/>
      <c r="C104" s="398"/>
      <c r="D104" s="395"/>
    </row>
    <row r="105" spans="1:4" ht="15.75" x14ac:dyDescent="0.2">
      <c r="A105" s="390"/>
      <c r="B105" s="391"/>
      <c r="C105" s="392"/>
      <c r="D105" s="395"/>
    </row>
    <row r="106" spans="1:4" ht="15.75" x14ac:dyDescent="0.2">
      <c r="A106" s="390"/>
      <c r="B106" s="391"/>
      <c r="C106" s="398"/>
      <c r="D106" s="395"/>
    </row>
    <row r="107" spans="1:4" ht="15.75" x14ac:dyDescent="0.2">
      <c r="A107" s="390"/>
      <c r="B107" s="391"/>
      <c r="C107" s="392"/>
      <c r="D107" s="395"/>
    </row>
    <row r="108" spans="1:4" ht="15.75" x14ac:dyDescent="0.2">
      <c r="A108" s="390"/>
      <c r="B108" s="391"/>
      <c r="C108" s="392"/>
      <c r="D108" s="395"/>
    </row>
    <row r="109" spans="1:4" ht="15.75" x14ac:dyDescent="0.2">
      <c r="A109" s="390"/>
      <c r="B109" s="391"/>
      <c r="C109" s="398"/>
      <c r="D109" s="395"/>
    </row>
    <row r="110" spans="1:4" ht="15.75" x14ac:dyDescent="0.2">
      <c r="A110" s="390"/>
      <c r="B110" s="391"/>
      <c r="C110" s="398"/>
      <c r="D110" s="395"/>
    </row>
    <row r="111" spans="1:4" ht="15.75" x14ac:dyDescent="0.2">
      <c r="A111" s="390"/>
      <c r="B111" s="391"/>
      <c r="C111" s="398"/>
      <c r="D111" s="395"/>
    </row>
    <row r="112" spans="1:4" ht="15.75" x14ac:dyDescent="0.2">
      <c r="A112" s="390"/>
      <c r="B112" s="391"/>
      <c r="C112" s="392"/>
      <c r="D112" s="395"/>
    </row>
    <row r="113" spans="1:4" ht="15.75" x14ac:dyDescent="0.2">
      <c r="A113" s="390"/>
      <c r="B113" s="391"/>
      <c r="C113" s="392"/>
      <c r="D113" s="395"/>
    </row>
    <row r="114" spans="1:4" ht="15.75" x14ac:dyDescent="0.2">
      <c r="A114" s="390"/>
      <c r="B114" s="391"/>
      <c r="C114" s="392"/>
      <c r="D114" s="395"/>
    </row>
    <row r="115" spans="1:4" ht="15.75" x14ac:dyDescent="0.2">
      <c r="A115" s="390"/>
      <c r="B115" s="391"/>
      <c r="C115" s="392"/>
      <c r="D115" s="395"/>
    </row>
    <row r="116" spans="1:4" ht="15.75" x14ac:dyDescent="0.2">
      <c r="A116" s="390"/>
      <c r="B116" s="391"/>
      <c r="C116" s="398"/>
      <c r="D116" s="395"/>
    </row>
    <row r="117" spans="1:4" ht="15.75" x14ac:dyDescent="0.2">
      <c r="A117" s="390"/>
      <c r="B117" s="391"/>
      <c r="C117" s="398"/>
      <c r="D117" s="395"/>
    </row>
    <row r="118" spans="1:4" ht="15.75" x14ac:dyDescent="0.2">
      <c r="A118" s="390"/>
      <c r="B118" s="391"/>
      <c r="C118" s="392"/>
      <c r="D118" s="395"/>
    </row>
    <row r="119" spans="1:4" ht="15.75" x14ac:dyDescent="0.2">
      <c r="A119" s="390"/>
      <c r="B119" s="391"/>
      <c r="C119" s="398"/>
      <c r="D119" s="395"/>
    </row>
    <row r="120" spans="1:4" ht="15.75" x14ac:dyDescent="0.2">
      <c r="A120" s="390"/>
      <c r="B120" s="391"/>
      <c r="C120" s="398"/>
      <c r="D120" s="395"/>
    </row>
    <row r="121" spans="1:4" ht="15.75" x14ac:dyDescent="0.2">
      <c r="A121" s="390"/>
      <c r="B121" s="391"/>
      <c r="C121" s="392"/>
      <c r="D121" s="395"/>
    </row>
    <row r="122" spans="1:4" ht="15.75" x14ac:dyDescent="0.2">
      <c r="A122" s="390"/>
      <c r="B122" s="391"/>
      <c r="C122" s="398"/>
      <c r="D122" s="395"/>
    </row>
    <row r="123" spans="1:4" x14ac:dyDescent="0.2">
      <c r="A123" s="395"/>
      <c r="B123" s="395"/>
      <c r="C123" s="395"/>
      <c r="D123" s="395"/>
    </row>
    <row r="124" spans="1:4" x14ac:dyDescent="0.2">
      <c r="A124" s="395"/>
      <c r="B124" s="395"/>
      <c r="C124" s="395"/>
      <c r="D124" s="395"/>
    </row>
    <row r="125" spans="1:4" x14ac:dyDescent="0.2">
      <c r="A125" s="395"/>
      <c r="B125" s="395"/>
      <c r="C125" s="395"/>
      <c r="D125" s="395"/>
    </row>
    <row r="126" spans="1:4" x14ac:dyDescent="0.2">
      <c r="A126" s="395"/>
      <c r="B126" s="395"/>
      <c r="C126" s="395"/>
      <c r="D126" s="395"/>
    </row>
    <row r="127" spans="1:4" x14ac:dyDescent="0.2">
      <c r="A127" s="395"/>
      <c r="B127" s="395"/>
      <c r="C127" s="395"/>
      <c r="D127" s="395"/>
    </row>
    <row r="128" spans="1:4" x14ac:dyDescent="0.2">
      <c r="A128" s="395"/>
      <c r="B128" s="395"/>
      <c r="C128" s="395"/>
      <c r="D128" s="395"/>
    </row>
    <row r="129" spans="1:4" x14ac:dyDescent="0.2">
      <c r="A129" s="395"/>
      <c r="B129" s="395"/>
      <c r="C129" s="395"/>
      <c r="D129" s="395"/>
    </row>
    <row r="130" spans="1:4" x14ac:dyDescent="0.2">
      <c r="A130" s="395"/>
      <c r="B130" s="395"/>
      <c r="C130" s="395"/>
      <c r="D130" s="395"/>
    </row>
    <row r="131" spans="1:4" x14ac:dyDescent="0.2">
      <c r="A131" s="395"/>
      <c r="B131" s="395"/>
      <c r="C131" s="395"/>
      <c r="D131" s="395"/>
    </row>
    <row r="132" spans="1:4" x14ac:dyDescent="0.2">
      <c r="A132" s="395"/>
      <c r="B132" s="395"/>
      <c r="C132" s="395"/>
      <c r="D132" s="395"/>
    </row>
    <row r="133" spans="1:4" x14ac:dyDescent="0.2">
      <c r="A133" s="395"/>
      <c r="B133" s="395"/>
      <c r="C133" s="395"/>
      <c r="D133" s="395"/>
    </row>
    <row r="134" spans="1:4" x14ac:dyDescent="0.2">
      <c r="A134" s="395"/>
      <c r="B134" s="395"/>
      <c r="C134" s="395"/>
      <c r="D134" s="395"/>
    </row>
    <row r="135" spans="1:4" x14ac:dyDescent="0.2">
      <c r="A135" s="395"/>
      <c r="B135" s="395"/>
      <c r="C135" s="395"/>
      <c r="D135" s="395"/>
    </row>
    <row r="136" spans="1:4" x14ac:dyDescent="0.2">
      <c r="A136" s="395"/>
      <c r="B136" s="395"/>
      <c r="C136" s="395"/>
      <c r="D136" s="395"/>
    </row>
    <row r="137" spans="1:4" x14ac:dyDescent="0.2">
      <c r="A137" s="395"/>
      <c r="B137" s="395"/>
      <c r="C137" s="395"/>
      <c r="D137" s="395"/>
    </row>
    <row r="138" spans="1:4" x14ac:dyDescent="0.2">
      <c r="A138" s="395"/>
      <c r="B138" s="395"/>
      <c r="C138" s="395"/>
      <c r="D138" s="395"/>
    </row>
    <row r="139" spans="1:4" x14ac:dyDescent="0.2">
      <c r="A139" s="395"/>
      <c r="B139" s="395"/>
      <c r="C139" s="395"/>
      <c r="D139" s="395"/>
    </row>
    <row r="140" spans="1:4" x14ac:dyDescent="0.2">
      <c r="A140" s="395"/>
      <c r="B140" s="395"/>
      <c r="C140" s="395"/>
      <c r="D140" s="395"/>
    </row>
    <row r="141" spans="1:4" x14ac:dyDescent="0.2">
      <c r="A141" s="395"/>
      <c r="B141" s="395"/>
      <c r="C141" s="395"/>
      <c r="D141" s="395"/>
    </row>
    <row r="142" spans="1:4" x14ac:dyDescent="0.2">
      <c r="A142" s="395"/>
      <c r="B142" s="395"/>
      <c r="C142" s="395"/>
      <c r="D142" s="395"/>
    </row>
    <row r="143" spans="1:4" x14ac:dyDescent="0.2">
      <c r="A143" s="395"/>
      <c r="B143" s="395"/>
      <c r="C143" s="395"/>
      <c r="D143" s="395"/>
    </row>
    <row r="144" spans="1:4" x14ac:dyDescent="0.2">
      <c r="A144" s="395"/>
      <c r="B144" s="395"/>
      <c r="C144" s="395"/>
      <c r="D144" s="395"/>
    </row>
    <row r="145" spans="1:4" x14ac:dyDescent="0.2">
      <c r="A145" s="395"/>
      <c r="B145" s="395"/>
      <c r="C145" s="395"/>
      <c r="D145" s="395"/>
    </row>
    <row r="146" spans="1:4" x14ac:dyDescent="0.2">
      <c r="A146" s="395"/>
      <c r="B146" s="395"/>
      <c r="C146" s="395"/>
      <c r="D146" s="395"/>
    </row>
    <row r="147" spans="1:4" x14ac:dyDescent="0.2">
      <c r="A147" s="395"/>
      <c r="B147" s="395"/>
      <c r="C147" s="395"/>
      <c r="D147" s="395"/>
    </row>
    <row r="148" spans="1:4" x14ac:dyDescent="0.2">
      <c r="A148" s="395"/>
      <c r="B148" s="395"/>
      <c r="C148" s="395"/>
      <c r="D148" s="395"/>
    </row>
    <row r="149" spans="1:4" x14ac:dyDescent="0.2">
      <c r="A149" s="395"/>
      <c r="B149" s="395"/>
      <c r="C149" s="395"/>
      <c r="D149" s="395"/>
    </row>
    <row r="150" spans="1:4" x14ac:dyDescent="0.2">
      <c r="A150" s="395"/>
      <c r="B150" s="395"/>
      <c r="C150" s="395"/>
      <c r="D150" s="395"/>
    </row>
    <row r="151" spans="1:4" x14ac:dyDescent="0.2">
      <c r="A151" s="395"/>
      <c r="B151" s="395"/>
      <c r="C151" s="395"/>
      <c r="D151" s="395"/>
    </row>
    <row r="152" spans="1:4" x14ac:dyDescent="0.2">
      <c r="A152" s="395"/>
      <c r="B152" s="395"/>
      <c r="C152" s="395"/>
      <c r="D152" s="395"/>
    </row>
    <row r="153" spans="1:4" x14ac:dyDescent="0.2">
      <c r="A153" s="395"/>
      <c r="B153" s="395"/>
      <c r="C153" s="395"/>
      <c r="D153" s="395"/>
    </row>
    <row r="154" spans="1:4" x14ac:dyDescent="0.2">
      <c r="A154" s="395"/>
      <c r="B154" s="395"/>
      <c r="C154" s="395"/>
      <c r="D154" s="395"/>
    </row>
    <row r="155" spans="1:4" x14ac:dyDescent="0.2">
      <c r="A155" s="395"/>
      <c r="B155" s="395"/>
      <c r="C155" s="395"/>
      <c r="D155" s="395"/>
    </row>
    <row r="156" spans="1:4" x14ac:dyDescent="0.2">
      <c r="A156" s="395"/>
      <c r="B156" s="395"/>
      <c r="C156" s="395"/>
      <c r="D156" s="395"/>
    </row>
    <row r="157" spans="1:4" x14ac:dyDescent="0.2">
      <c r="A157" s="395"/>
      <c r="B157" s="395"/>
      <c r="C157" s="395"/>
      <c r="D157" s="395"/>
    </row>
    <row r="158" spans="1:4" x14ac:dyDescent="0.2">
      <c r="A158" s="395"/>
      <c r="B158" s="395"/>
      <c r="C158" s="395"/>
      <c r="D158" s="395"/>
    </row>
    <row r="159" spans="1:4" x14ac:dyDescent="0.2">
      <c r="A159" s="395"/>
      <c r="B159" s="395"/>
      <c r="C159" s="395"/>
      <c r="D159" s="395"/>
    </row>
    <row r="160" spans="1:4" x14ac:dyDescent="0.2">
      <c r="A160" s="395"/>
      <c r="B160" s="395"/>
      <c r="C160" s="395"/>
      <c r="D160" s="395"/>
    </row>
    <row r="161" spans="1:4" x14ac:dyDescent="0.2">
      <c r="A161" s="395"/>
      <c r="B161" s="395"/>
      <c r="C161" s="395"/>
      <c r="D161" s="395"/>
    </row>
    <row r="162" spans="1:4" x14ac:dyDescent="0.2">
      <c r="A162" s="395"/>
      <c r="B162" s="395"/>
      <c r="C162" s="395"/>
      <c r="D162" s="395"/>
    </row>
    <row r="163" spans="1:4" x14ac:dyDescent="0.2">
      <c r="A163" s="395"/>
      <c r="B163" s="395"/>
      <c r="C163" s="395"/>
      <c r="D163" s="395"/>
    </row>
    <row r="164" spans="1:4" x14ac:dyDescent="0.2">
      <c r="A164" s="395"/>
      <c r="B164" s="395"/>
      <c r="C164" s="395"/>
      <c r="D164" s="395"/>
    </row>
    <row r="165" spans="1:4" x14ac:dyDescent="0.2">
      <c r="A165" s="395"/>
      <c r="B165" s="395"/>
      <c r="C165" s="395"/>
      <c r="D165" s="395"/>
    </row>
    <row r="166" spans="1:4" x14ac:dyDescent="0.2">
      <c r="A166" s="395"/>
      <c r="B166" s="395"/>
      <c r="C166" s="395"/>
      <c r="D166" s="395"/>
    </row>
    <row r="167" spans="1:4" x14ac:dyDescent="0.2">
      <c r="A167" s="395"/>
      <c r="B167" s="395"/>
      <c r="C167" s="395"/>
      <c r="D167" s="395"/>
    </row>
    <row r="168" spans="1:4" x14ac:dyDescent="0.2">
      <c r="A168" s="395"/>
      <c r="B168" s="395"/>
      <c r="C168" s="395"/>
      <c r="D168" s="395"/>
    </row>
    <row r="169" spans="1:4" ht="15" x14ac:dyDescent="0.2">
      <c r="A169" s="399"/>
      <c r="B169" s="395"/>
      <c r="C169" s="395"/>
      <c r="D169" s="395"/>
    </row>
    <row r="170" spans="1:4" ht="15" x14ac:dyDescent="0.2">
      <c r="A170" s="399"/>
      <c r="B170" s="395"/>
      <c r="C170" s="395"/>
      <c r="D170" s="395"/>
    </row>
    <row r="171" spans="1:4" ht="15" x14ac:dyDescent="0.2">
      <c r="A171" s="399"/>
      <c r="B171" s="395"/>
      <c r="C171" s="395"/>
      <c r="D171" s="395"/>
    </row>
    <row r="172" spans="1:4" ht="15" x14ac:dyDescent="0.2">
      <c r="A172" s="399"/>
      <c r="B172" s="395"/>
      <c r="C172" s="395"/>
      <c r="D172" s="395"/>
    </row>
    <row r="173" spans="1:4" ht="15" x14ac:dyDescent="0.2">
      <c r="A173" s="399"/>
      <c r="B173" s="395"/>
      <c r="C173" s="395"/>
      <c r="D173" s="395"/>
    </row>
    <row r="174" spans="1:4" x14ac:dyDescent="0.2">
      <c r="A174" s="395"/>
      <c r="B174" s="395"/>
      <c r="C174" s="395"/>
      <c r="D174" s="395"/>
    </row>
    <row r="175" spans="1:4" x14ac:dyDescent="0.2">
      <c r="A175" s="395"/>
      <c r="B175" s="395"/>
      <c r="C175" s="395"/>
      <c r="D175" s="395"/>
    </row>
    <row r="176" spans="1:4" x14ac:dyDescent="0.2">
      <c r="A176" s="395"/>
      <c r="B176" s="395"/>
      <c r="C176" s="395"/>
      <c r="D176" s="395"/>
    </row>
    <row r="177" spans="1:4" x14ac:dyDescent="0.2">
      <c r="A177" s="395"/>
      <c r="B177" s="395"/>
      <c r="C177" s="395"/>
      <c r="D177" s="395"/>
    </row>
  </sheetData>
  <mergeCells count="1">
    <mergeCell ref="A1:A2"/>
  </mergeCells>
  <pageMargins left="0.70866141732283472" right="0.70866141732283472" top="0.74803149606299213" bottom="0.74803149606299213" header="0.31496062992125984" footer="0.31496062992125984"/>
  <pageSetup paperSize="8" scale="22" fitToHeight="0" orientation="landscape" r:id="rId1"/>
  <headerFooter>
    <oddHeader>&amp;L&amp;G&amp;C&amp;"Century Gothic,Normal"Renouvellement BT Electre Poste Source 63 kV - DENAIN&amp;R&amp;D
Indice A</oddHeader>
    <oddFooter>&amp;C&amp;"Century Gothic,Normal"&amp;G BECS - 15E Rue du Plouvier - 59175 TEMPLEMARS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70"/>
  <sheetViews>
    <sheetView zoomScale="55" zoomScaleNormal="55" zoomScaleSheetLayoutView="25" workbookViewId="0">
      <selection activeCell="O106" sqref="O106"/>
    </sheetView>
  </sheetViews>
  <sheetFormatPr baseColWidth="10" defaultRowHeight="12.75" x14ac:dyDescent="0.2"/>
  <cols>
    <col min="1" max="1" width="21.7109375" customWidth="1"/>
    <col min="2" max="2" width="20.5703125" customWidth="1"/>
    <col min="3" max="3" width="45.85546875" customWidth="1"/>
    <col min="4" max="4" width="16.85546875" customWidth="1"/>
    <col min="5" max="5" width="17" customWidth="1"/>
    <col min="6" max="6" width="19.140625" customWidth="1"/>
    <col min="7" max="7" width="130" customWidth="1"/>
    <col min="8" max="8" width="31.140625" customWidth="1"/>
    <col min="9" max="9" width="82.5703125" customWidth="1"/>
  </cols>
  <sheetData>
    <row r="1" spans="1:9" ht="29.25" customHeight="1" x14ac:dyDescent="0.2"/>
    <row r="2" spans="1:9" ht="20.25" customHeight="1" x14ac:dyDescent="0.25">
      <c r="A2" s="52"/>
      <c r="B2" s="893" t="s">
        <v>374</v>
      </c>
      <c r="C2" s="894"/>
      <c r="D2" s="894"/>
      <c r="E2" s="894"/>
      <c r="F2" s="54"/>
      <c r="G2" s="55"/>
      <c r="H2" s="56"/>
      <c r="I2" s="57"/>
    </row>
    <row r="3" spans="1:9" ht="20.25" customHeight="1" x14ac:dyDescent="0.25">
      <c r="A3" s="52"/>
      <c r="B3" s="894"/>
      <c r="C3" s="894"/>
      <c r="D3" s="894"/>
      <c r="E3" s="894"/>
      <c r="F3" s="54"/>
      <c r="G3" s="55"/>
      <c r="H3" s="56"/>
      <c r="I3" s="57"/>
    </row>
    <row r="4" spans="1:9" ht="15.75" x14ac:dyDescent="0.25">
      <c r="A4" s="58"/>
      <c r="B4" s="58"/>
      <c r="C4" s="59"/>
      <c r="D4" s="53"/>
      <c r="E4" s="60"/>
      <c r="F4" s="60"/>
      <c r="G4" s="61"/>
      <c r="H4" s="56"/>
      <c r="I4" s="57"/>
    </row>
    <row r="5" spans="1:9" ht="15.75" x14ac:dyDescent="0.25">
      <c r="A5" s="66" t="s">
        <v>0</v>
      </c>
      <c r="B5" s="66" t="s">
        <v>12</v>
      </c>
      <c r="C5" s="66" t="s">
        <v>1</v>
      </c>
      <c r="D5" s="66" t="s">
        <v>2</v>
      </c>
      <c r="E5" s="858" t="s">
        <v>3</v>
      </c>
      <c r="F5" s="858"/>
      <c r="G5" s="858"/>
      <c r="H5" s="62"/>
      <c r="I5" s="57"/>
    </row>
    <row r="6" spans="1:9" ht="12.75" customHeight="1" x14ac:dyDescent="0.2">
      <c r="A6" s="63">
        <v>0</v>
      </c>
      <c r="B6" s="64"/>
      <c r="C6" s="64">
        <v>39818</v>
      </c>
      <c r="D6" s="64" t="s">
        <v>376</v>
      </c>
      <c r="E6" s="859" t="s">
        <v>4</v>
      </c>
      <c r="F6" s="860"/>
      <c r="G6" s="861"/>
      <c r="H6" s="284"/>
      <c r="I6" s="65"/>
    </row>
    <row r="7" spans="1:9" ht="12.75" customHeight="1" x14ac:dyDescent="0.2">
      <c r="A7" s="280">
        <v>1</v>
      </c>
      <c r="B7" s="281" t="s">
        <v>378</v>
      </c>
      <c r="C7" s="281">
        <v>40408</v>
      </c>
      <c r="D7" s="281" t="s">
        <v>376</v>
      </c>
      <c r="E7" s="862" t="s">
        <v>377</v>
      </c>
      <c r="F7" s="863"/>
      <c r="G7" s="864"/>
      <c r="H7" s="284"/>
      <c r="I7" s="65"/>
    </row>
    <row r="8" spans="1:9" ht="12.75" customHeight="1" x14ac:dyDescent="0.2">
      <c r="A8" s="63">
        <v>2</v>
      </c>
      <c r="B8" s="64"/>
      <c r="C8" s="64"/>
      <c r="D8" s="64"/>
      <c r="E8" s="859"/>
      <c r="F8" s="860"/>
      <c r="G8" s="861"/>
      <c r="H8" s="284"/>
      <c r="I8" s="65"/>
    </row>
    <row r="9" spans="1:9" ht="12.75" customHeight="1" x14ac:dyDescent="0.2">
      <c r="A9" s="63">
        <v>3</v>
      </c>
      <c r="B9" s="64"/>
      <c r="C9" s="64"/>
      <c r="D9" s="245"/>
      <c r="E9" s="859"/>
      <c r="F9" s="860"/>
      <c r="G9" s="861"/>
      <c r="H9" s="284"/>
      <c r="I9" s="65"/>
    </row>
    <row r="10" spans="1:9" ht="12.75" customHeight="1" x14ac:dyDescent="0.2">
      <c r="A10" s="63">
        <v>4</v>
      </c>
      <c r="B10" s="64"/>
      <c r="C10" s="64"/>
      <c r="D10" s="64"/>
      <c r="E10" s="859"/>
      <c r="F10" s="860"/>
      <c r="G10" s="861"/>
      <c r="H10" s="284"/>
      <c r="I10" s="65"/>
    </row>
    <row r="11" spans="1:9" ht="12.75" customHeight="1" x14ac:dyDescent="0.2">
      <c r="A11" s="63">
        <v>5</v>
      </c>
      <c r="B11" s="64"/>
      <c r="C11" s="64"/>
      <c r="D11" s="64"/>
      <c r="E11" s="859"/>
      <c r="F11" s="860"/>
      <c r="G11" s="861"/>
      <c r="H11" s="284"/>
      <c r="I11" s="65"/>
    </row>
    <row r="12" spans="1:9" ht="12.75" customHeight="1" x14ac:dyDescent="0.2">
      <c r="A12" s="63">
        <v>6</v>
      </c>
      <c r="B12" s="64"/>
      <c r="C12" s="64"/>
      <c r="D12" s="64"/>
      <c r="E12" s="859"/>
      <c r="F12" s="860"/>
      <c r="G12" s="861"/>
      <c r="H12" s="284"/>
      <c r="I12" s="65"/>
    </row>
    <row r="13" spans="1:9" ht="12.75" customHeight="1" x14ac:dyDescent="0.2">
      <c r="A13" s="226"/>
      <c r="B13" s="227"/>
      <c r="C13" s="227"/>
      <c r="D13" s="227"/>
      <c r="E13" s="865"/>
      <c r="F13" s="866"/>
      <c r="G13" s="867"/>
      <c r="H13" s="285"/>
      <c r="I13" s="65"/>
    </row>
    <row r="14" spans="1:9" ht="76.5" customHeight="1" x14ac:dyDescent="0.2">
      <c r="A14" s="66" t="s">
        <v>5</v>
      </c>
      <c r="B14" s="66" t="s">
        <v>97</v>
      </c>
      <c r="C14" s="67" t="s">
        <v>6</v>
      </c>
      <c r="D14" s="68" t="s">
        <v>98</v>
      </c>
      <c r="E14" s="66" t="s">
        <v>7</v>
      </c>
      <c r="F14" s="228" t="s">
        <v>358</v>
      </c>
      <c r="G14" s="229" t="s">
        <v>8</v>
      </c>
      <c r="H14" s="69" t="s">
        <v>9</v>
      </c>
      <c r="I14" s="70" t="s">
        <v>10</v>
      </c>
    </row>
    <row r="15" spans="1:9" ht="36" customHeight="1" x14ac:dyDescent="0.2">
      <c r="A15" s="868" t="s">
        <v>368</v>
      </c>
      <c r="B15" s="869"/>
      <c r="C15" s="869"/>
      <c r="D15" s="869"/>
      <c r="E15" s="869"/>
      <c r="F15" s="869"/>
      <c r="G15" s="869"/>
      <c r="H15" s="869"/>
      <c r="I15" s="870"/>
    </row>
    <row r="16" spans="1:9" ht="25.5" customHeight="1" x14ac:dyDescent="0.2">
      <c r="A16" s="871" t="s">
        <v>14</v>
      </c>
      <c r="B16" s="871"/>
      <c r="C16" s="871"/>
      <c r="D16" s="871"/>
      <c r="E16" s="871"/>
      <c r="F16" s="871"/>
      <c r="G16" s="871"/>
      <c r="H16" s="871"/>
      <c r="I16" s="871"/>
    </row>
    <row r="17" spans="1:9" ht="25.5" customHeight="1" x14ac:dyDescent="0.2">
      <c r="A17" s="872" t="s">
        <v>88</v>
      </c>
      <c r="B17" s="249"/>
      <c r="C17" s="250"/>
      <c r="D17" s="249"/>
      <c r="E17" s="251"/>
      <c r="F17" s="252" t="str">
        <f>IF(ISBLANK(B17),"",(IF(#REF!&lt;60,"Hors délais",IF(#REF!&lt;80,"Faire demande",IF(#REF!&gt;60,"&gt; 2 mois")))))</f>
        <v/>
      </c>
      <c r="G17" s="253" t="s">
        <v>15</v>
      </c>
      <c r="H17" s="254" t="s">
        <v>13</v>
      </c>
      <c r="I17" s="255"/>
    </row>
    <row r="18" spans="1:9" ht="25.5" customHeight="1" x14ac:dyDescent="0.2">
      <c r="A18" s="873"/>
      <c r="B18" s="256"/>
      <c r="C18" s="257"/>
      <c r="D18" s="256"/>
      <c r="E18" s="257"/>
      <c r="F18" s="257"/>
      <c r="G18" s="258" t="s">
        <v>375</v>
      </c>
      <c r="H18" s="259" t="s">
        <v>13</v>
      </c>
      <c r="I18" s="260"/>
    </row>
    <row r="19" spans="1:9" ht="25.5" customHeight="1" x14ac:dyDescent="0.2">
      <c r="A19" s="873"/>
      <c r="B19" s="256"/>
      <c r="C19" s="257"/>
      <c r="D19" s="256"/>
      <c r="E19" s="257"/>
      <c r="F19" s="257"/>
      <c r="G19" s="258" t="s">
        <v>93</v>
      </c>
      <c r="H19" s="259" t="s">
        <v>13</v>
      </c>
      <c r="I19" s="260"/>
    </row>
    <row r="20" spans="1:9" ht="25.5" customHeight="1" x14ac:dyDescent="0.2">
      <c r="A20" s="873"/>
      <c r="B20" s="256"/>
      <c r="C20" s="256"/>
      <c r="D20" s="256"/>
      <c r="E20" s="256"/>
      <c r="F20" s="256"/>
      <c r="G20" s="258" t="s">
        <v>72</v>
      </c>
      <c r="H20" s="256" t="s">
        <v>13</v>
      </c>
      <c r="I20" s="256"/>
    </row>
    <row r="21" spans="1:9" ht="25.5" customHeight="1" x14ac:dyDescent="0.2">
      <c r="A21" s="873"/>
      <c r="B21" s="256"/>
      <c r="C21" s="256"/>
      <c r="D21" s="256"/>
      <c r="E21" s="256"/>
      <c r="F21" s="256"/>
      <c r="G21" s="258" t="s">
        <v>94</v>
      </c>
      <c r="H21" s="256" t="s">
        <v>189</v>
      </c>
      <c r="I21" s="256"/>
    </row>
    <row r="22" spans="1:9" ht="25.5" customHeight="1" x14ac:dyDescent="0.2">
      <c r="A22" s="873"/>
      <c r="B22" s="261"/>
      <c r="C22" s="257"/>
      <c r="D22" s="256"/>
      <c r="E22" s="257"/>
      <c r="F22" s="257"/>
      <c r="G22" s="258" t="s">
        <v>92</v>
      </c>
      <c r="H22" s="262" t="s">
        <v>13</v>
      </c>
      <c r="I22" s="260"/>
    </row>
    <row r="23" spans="1:9" ht="25.5" customHeight="1" x14ac:dyDescent="0.2">
      <c r="A23" s="873"/>
      <c r="B23" s="270">
        <v>40520</v>
      </c>
      <c r="C23" s="271"/>
      <c r="D23" s="268"/>
      <c r="E23" s="271"/>
      <c r="F23" s="271"/>
      <c r="G23" s="269" t="s">
        <v>356</v>
      </c>
      <c r="H23" s="272" t="s">
        <v>313</v>
      </c>
      <c r="I23" s="273"/>
    </row>
    <row r="24" spans="1:9" ht="25.5" customHeight="1" x14ac:dyDescent="0.2">
      <c r="A24" s="873"/>
      <c r="B24" s="263"/>
      <c r="C24" s="264"/>
      <c r="D24" s="263"/>
      <c r="E24" s="264"/>
      <c r="F24" s="264"/>
      <c r="G24" s="265" t="s">
        <v>95</v>
      </c>
      <c r="H24" s="266" t="s">
        <v>13</v>
      </c>
      <c r="I24" s="267"/>
    </row>
    <row r="25" spans="1:9" ht="25.5" customHeight="1" x14ac:dyDescent="0.2">
      <c r="A25" s="873"/>
      <c r="B25" s="263"/>
      <c r="C25" s="264"/>
      <c r="D25" s="263"/>
      <c r="E25" s="264"/>
      <c r="F25" s="264"/>
      <c r="G25" s="265" t="s">
        <v>96</v>
      </c>
      <c r="H25" s="266" t="s">
        <v>13</v>
      </c>
      <c r="I25" s="267"/>
    </row>
    <row r="26" spans="1:9" ht="25.5" customHeight="1" x14ac:dyDescent="0.2">
      <c r="A26" s="873"/>
      <c r="B26" s="263"/>
      <c r="C26" s="264"/>
      <c r="D26" s="263"/>
      <c r="E26" s="264"/>
      <c r="F26" s="264"/>
      <c r="G26" s="265" t="s">
        <v>71</v>
      </c>
      <c r="H26" s="274" t="s">
        <v>189</v>
      </c>
      <c r="I26" s="267"/>
    </row>
    <row r="27" spans="1:9" ht="25.5" customHeight="1" x14ac:dyDescent="0.2">
      <c r="A27" s="873"/>
      <c r="B27" s="263"/>
      <c r="C27" s="264"/>
      <c r="D27" s="263"/>
      <c r="E27" s="264"/>
      <c r="F27" s="264"/>
      <c r="G27" s="265" t="s">
        <v>91</v>
      </c>
      <c r="H27" s="266" t="s">
        <v>13</v>
      </c>
      <c r="I27" s="267"/>
    </row>
    <row r="28" spans="1:9" ht="25.5" customHeight="1" x14ac:dyDescent="0.2">
      <c r="A28" s="874"/>
      <c r="B28" s="275"/>
      <c r="C28" s="276"/>
      <c r="D28" s="275"/>
      <c r="E28" s="276"/>
      <c r="F28" s="276"/>
      <c r="G28" s="277" t="s">
        <v>90</v>
      </c>
      <c r="H28" s="278" t="s">
        <v>13</v>
      </c>
      <c r="I28" s="279" t="s">
        <v>82</v>
      </c>
    </row>
    <row r="29" spans="1:9" ht="25.5" hidden="1" customHeight="1" x14ac:dyDescent="0.2">
      <c r="A29" s="871" t="s">
        <v>53</v>
      </c>
      <c r="B29" s="875"/>
      <c r="C29" s="875"/>
      <c r="D29" s="875"/>
      <c r="E29" s="875"/>
      <c r="F29" s="875"/>
      <c r="G29" s="875"/>
      <c r="H29" s="875"/>
      <c r="I29" s="876"/>
    </row>
    <row r="30" spans="1:9" ht="25.5" hidden="1" customHeight="1" x14ac:dyDescent="0.2">
      <c r="A30" s="877" t="s">
        <v>89</v>
      </c>
      <c r="B30" s="6"/>
      <c r="C30" s="81"/>
      <c r="D30" s="82"/>
      <c r="E30" s="71"/>
      <c r="F30" s="71"/>
      <c r="G30" s="124" t="s">
        <v>73</v>
      </c>
      <c r="H30" s="75" t="s">
        <v>13</v>
      </c>
      <c r="I30" s="73"/>
    </row>
    <row r="31" spans="1:9" ht="25.5" hidden="1" customHeight="1" x14ac:dyDescent="0.2">
      <c r="A31" s="878"/>
      <c r="B31" s="83"/>
      <c r="C31" s="84"/>
      <c r="D31" s="85"/>
      <c r="E31" s="86"/>
      <c r="F31" s="86"/>
      <c r="G31" s="51" t="s">
        <v>182</v>
      </c>
      <c r="H31" s="75" t="s">
        <v>13</v>
      </c>
      <c r="I31" s="87"/>
    </row>
    <row r="32" spans="1:9" ht="25.5" hidden="1" customHeight="1" x14ac:dyDescent="0.2">
      <c r="A32" s="878"/>
      <c r="B32" s="3"/>
      <c r="C32" s="74"/>
      <c r="D32" s="3"/>
      <c r="E32" s="74"/>
      <c r="F32" s="74"/>
      <c r="G32" s="50" t="s">
        <v>54</v>
      </c>
      <c r="H32" s="75" t="s">
        <v>13</v>
      </c>
      <c r="I32" s="88"/>
    </row>
    <row r="33" spans="1:9" ht="25.5" hidden="1" customHeight="1" x14ac:dyDescent="0.2">
      <c r="A33" s="878"/>
      <c r="B33" s="3"/>
      <c r="C33" s="74"/>
      <c r="D33" s="3"/>
      <c r="E33" s="74"/>
      <c r="F33" s="74"/>
      <c r="G33" s="235" t="s">
        <v>362</v>
      </c>
      <c r="H33" s="75" t="s">
        <v>363</v>
      </c>
      <c r="I33" s="237" t="s">
        <v>364</v>
      </c>
    </row>
    <row r="34" spans="1:9" ht="25.5" hidden="1" customHeight="1" x14ac:dyDescent="0.2">
      <c r="A34" s="878"/>
      <c r="B34" s="3"/>
      <c r="C34" s="74"/>
      <c r="D34" s="3"/>
      <c r="E34" s="74"/>
      <c r="F34" s="74"/>
      <c r="G34" s="50" t="s">
        <v>75</v>
      </c>
      <c r="H34" s="75" t="s">
        <v>13</v>
      </c>
      <c r="I34" s="88"/>
    </row>
    <row r="35" spans="1:9" ht="25.5" hidden="1" customHeight="1" x14ac:dyDescent="0.2">
      <c r="A35" s="878"/>
      <c r="B35" s="3"/>
      <c r="C35" s="74"/>
      <c r="D35" s="3"/>
      <c r="E35" s="74"/>
      <c r="F35" s="74"/>
      <c r="G35" s="50" t="s">
        <v>74</v>
      </c>
      <c r="H35" s="75" t="s">
        <v>13</v>
      </c>
      <c r="I35" s="88"/>
    </row>
    <row r="36" spans="1:9" ht="25.5" hidden="1" customHeight="1" x14ac:dyDescent="0.2">
      <c r="A36" s="878"/>
      <c r="B36" s="3"/>
      <c r="C36" s="74"/>
      <c r="D36" s="3"/>
      <c r="E36" s="74"/>
      <c r="F36" s="74"/>
      <c r="G36" s="50" t="s">
        <v>70</v>
      </c>
      <c r="H36" s="75" t="s">
        <v>13</v>
      </c>
      <c r="I36" s="76"/>
    </row>
    <row r="37" spans="1:9" ht="25.5" hidden="1" customHeight="1" x14ac:dyDescent="0.2">
      <c r="A37" s="878"/>
      <c r="B37" s="3"/>
      <c r="C37" s="38"/>
      <c r="D37" s="7"/>
      <c r="E37" s="7"/>
      <c r="F37" s="231"/>
      <c r="G37" s="8" t="s">
        <v>180</v>
      </c>
      <c r="H37" s="4"/>
      <c r="I37" s="76"/>
    </row>
    <row r="38" spans="1:9" ht="36.75" hidden="1" customHeight="1" x14ac:dyDescent="0.2">
      <c r="A38" s="878"/>
      <c r="B38" s="90">
        <v>40686</v>
      </c>
      <c r="C38" s="37" t="s">
        <v>343</v>
      </c>
      <c r="D38" s="74" t="s">
        <v>99</v>
      </c>
      <c r="E38" s="91" t="s">
        <v>181</v>
      </c>
      <c r="F38" s="232" t="str">
        <f>IF(ISBLANK(B38),"",CHOOSE(MATCH(MONTH(B38)-2,{1;2;3;4;5;6;7;8;9;10;-1;0},0),"janvier","février","mars","avril","mai","juin","juillet","août","septembre","octobre","novembre","décembre"))</f>
        <v>mars</v>
      </c>
      <c r="G38" s="217" t="s">
        <v>184</v>
      </c>
      <c r="H38" s="92" t="s">
        <v>308</v>
      </c>
      <c r="I38" s="76" t="s">
        <v>183</v>
      </c>
    </row>
    <row r="39" spans="1:9" ht="36.75" hidden="1" customHeight="1" x14ac:dyDescent="0.2">
      <c r="A39" s="879"/>
      <c r="B39" s="90">
        <v>40688</v>
      </c>
      <c r="C39" s="230" t="s">
        <v>65</v>
      </c>
      <c r="D39" s="78" t="s">
        <v>99</v>
      </c>
      <c r="E39" s="91" t="s">
        <v>181</v>
      </c>
      <c r="F39" s="233" t="str">
        <f>IF(ISBLANK(B39),"",CHOOSE(MATCH(MONTH(B39)-2,{1;2;3;4;5;6;7;8;9;10;-1;0},0),"janvier","février","mars","avril","mai","juin","juillet","août","septembre","octobre","novembre","décembre"))</f>
        <v>mars</v>
      </c>
      <c r="G39" s="217" t="s">
        <v>184</v>
      </c>
      <c r="H39" s="92" t="s">
        <v>308</v>
      </c>
      <c r="I39" s="80" t="s">
        <v>183</v>
      </c>
    </row>
    <row r="40" spans="1:9" ht="25.5" hidden="1" customHeight="1" x14ac:dyDescent="0.2">
      <c r="A40" s="880" t="s">
        <v>61</v>
      </c>
      <c r="B40" s="880"/>
      <c r="C40" s="880"/>
      <c r="D40" s="880"/>
      <c r="E40" s="880"/>
      <c r="F40" s="880"/>
      <c r="G40" s="880"/>
      <c r="H40" s="880"/>
      <c r="I40" s="880"/>
    </row>
    <row r="41" spans="1:9" ht="25.5" hidden="1" customHeight="1" x14ac:dyDescent="0.2">
      <c r="A41" s="871" t="s">
        <v>55</v>
      </c>
      <c r="B41" s="871"/>
      <c r="C41" s="871"/>
      <c r="D41" s="871"/>
      <c r="E41" s="871"/>
      <c r="F41" s="871"/>
      <c r="G41" s="871"/>
      <c r="H41" s="871"/>
      <c r="I41" s="871"/>
    </row>
    <row r="42" spans="1:9" ht="25.5" hidden="1" customHeight="1" x14ac:dyDescent="0.2">
      <c r="A42" s="881" t="s">
        <v>309</v>
      </c>
      <c r="B42" s="12"/>
      <c r="C42" s="93"/>
      <c r="D42" s="6"/>
      <c r="E42" s="94"/>
      <c r="F42" s="186"/>
      <c r="G42" s="50" t="s">
        <v>100</v>
      </c>
      <c r="H42" s="75" t="s">
        <v>13</v>
      </c>
      <c r="I42" s="95"/>
    </row>
    <row r="43" spans="1:9" ht="25.5" hidden="1" customHeight="1" x14ac:dyDescent="0.2">
      <c r="A43" s="882"/>
      <c r="B43" s="13"/>
      <c r="C43" s="96"/>
      <c r="D43" s="5"/>
      <c r="E43" s="97"/>
      <c r="F43" s="220"/>
      <c r="G43" s="50" t="s">
        <v>17</v>
      </c>
      <c r="H43" s="75" t="s">
        <v>13</v>
      </c>
      <c r="I43" s="98"/>
    </row>
    <row r="44" spans="1:9" ht="25.5" hidden="1" customHeight="1" x14ac:dyDescent="0.2">
      <c r="A44" s="881" t="s">
        <v>310</v>
      </c>
      <c r="B44" s="10"/>
      <c r="C44" s="99"/>
      <c r="D44" s="100"/>
      <c r="E44" s="101"/>
      <c r="F44" s="101"/>
      <c r="G44" s="102" t="s">
        <v>302</v>
      </c>
      <c r="H44" s="103" t="s">
        <v>186</v>
      </c>
      <c r="I44" s="104"/>
    </row>
    <row r="45" spans="1:9" ht="25.5" hidden="1" customHeight="1" x14ac:dyDescent="0.2">
      <c r="A45" s="883"/>
      <c r="B45" s="17"/>
      <c r="C45" s="105"/>
      <c r="D45" s="22"/>
      <c r="E45" s="106"/>
      <c r="F45" s="106"/>
      <c r="G45" s="34" t="s">
        <v>307</v>
      </c>
      <c r="H45" s="107" t="s">
        <v>37</v>
      </c>
      <c r="I45" s="77"/>
    </row>
    <row r="46" spans="1:9" ht="25.5" hidden="1" customHeight="1" x14ac:dyDescent="0.2">
      <c r="A46" s="882"/>
      <c r="B46" s="108"/>
      <c r="C46" s="109"/>
      <c r="D46" s="110"/>
      <c r="E46" s="111"/>
      <c r="F46" s="111"/>
      <c r="G46" s="112" t="s">
        <v>84</v>
      </c>
      <c r="H46" s="113" t="s">
        <v>186</v>
      </c>
      <c r="I46" s="114" t="s">
        <v>185</v>
      </c>
    </row>
    <row r="47" spans="1:9" ht="25.5" hidden="1" customHeight="1" x14ac:dyDescent="0.2">
      <c r="A47" s="871" t="s">
        <v>42</v>
      </c>
      <c r="B47" s="871"/>
      <c r="C47" s="871"/>
      <c r="D47" s="871"/>
      <c r="E47" s="871"/>
      <c r="F47" s="871"/>
      <c r="G47" s="871"/>
      <c r="H47" s="871"/>
      <c r="I47" s="871"/>
    </row>
    <row r="48" spans="1:9" ht="25.5" hidden="1" customHeight="1" x14ac:dyDescent="0.2">
      <c r="A48" s="881" t="s">
        <v>309</v>
      </c>
      <c r="B48" s="12"/>
      <c r="C48" s="93"/>
      <c r="D48" s="6"/>
      <c r="E48" s="94"/>
      <c r="F48" s="186"/>
      <c r="G48" s="50" t="s">
        <v>56</v>
      </c>
      <c r="H48" s="75" t="s">
        <v>13</v>
      </c>
      <c r="I48" s="95"/>
    </row>
    <row r="49" spans="1:9" ht="25.5" hidden="1" customHeight="1" x14ac:dyDescent="0.2">
      <c r="A49" s="882"/>
      <c r="B49" s="13"/>
      <c r="C49" s="96"/>
      <c r="D49" s="5"/>
      <c r="E49" s="97"/>
      <c r="F49" s="220"/>
      <c r="G49" s="50" t="s">
        <v>17</v>
      </c>
      <c r="H49" s="75" t="s">
        <v>13</v>
      </c>
      <c r="I49" s="98"/>
    </row>
    <row r="50" spans="1:9" ht="25.5" hidden="1" customHeight="1" x14ac:dyDescent="0.2">
      <c r="A50" s="881" t="s">
        <v>311</v>
      </c>
      <c r="B50" s="10"/>
      <c r="C50" s="99"/>
      <c r="D50" s="100"/>
      <c r="E50" s="101"/>
      <c r="F50" s="101"/>
      <c r="G50" s="102" t="s">
        <v>302</v>
      </c>
      <c r="H50" s="103" t="s">
        <v>186</v>
      </c>
      <c r="I50" s="104"/>
    </row>
    <row r="51" spans="1:9" ht="25.5" hidden="1" customHeight="1" x14ac:dyDescent="0.2">
      <c r="A51" s="883"/>
      <c r="B51" s="17"/>
      <c r="C51" s="105"/>
      <c r="D51" s="22"/>
      <c r="E51" s="106"/>
      <c r="F51" s="106"/>
      <c r="G51" s="34" t="s">
        <v>307</v>
      </c>
      <c r="H51" s="107" t="s">
        <v>37</v>
      </c>
      <c r="I51" s="77"/>
    </row>
    <row r="52" spans="1:9" ht="25.5" hidden="1" customHeight="1" x14ac:dyDescent="0.2">
      <c r="A52" s="882"/>
      <c r="B52" s="108"/>
      <c r="C52" s="109"/>
      <c r="D52" s="110"/>
      <c r="E52" s="111"/>
      <c r="F52" s="111"/>
      <c r="G52" s="112" t="s">
        <v>84</v>
      </c>
      <c r="H52" s="113" t="s">
        <v>186</v>
      </c>
      <c r="I52" s="114" t="s">
        <v>185</v>
      </c>
    </row>
    <row r="53" spans="1:9" ht="25.5" hidden="1" customHeight="1" x14ac:dyDescent="0.2">
      <c r="A53" s="871" t="s">
        <v>104</v>
      </c>
      <c r="B53" s="871"/>
      <c r="C53" s="871"/>
      <c r="D53" s="871"/>
      <c r="E53" s="871"/>
      <c r="F53" s="871"/>
      <c r="G53" s="871"/>
      <c r="H53" s="871"/>
      <c r="I53" s="871"/>
    </row>
    <row r="54" spans="1:9" ht="25.5" hidden="1" customHeight="1" x14ac:dyDescent="0.2">
      <c r="A54" s="881" t="s">
        <v>155</v>
      </c>
      <c r="B54" s="12"/>
      <c r="C54" s="93"/>
      <c r="D54" s="6"/>
      <c r="E54" s="94"/>
      <c r="F54" s="186"/>
      <c r="G54" s="50" t="s">
        <v>66</v>
      </c>
      <c r="H54" s="75" t="s">
        <v>13</v>
      </c>
      <c r="I54" s="95"/>
    </row>
    <row r="55" spans="1:9" ht="25.5" hidden="1" customHeight="1" x14ac:dyDescent="0.2">
      <c r="A55" s="882"/>
      <c r="B55" s="13"/>
      <c r="C55" s="96"/>
      <c r="D55" s="5"/>
      <c r="E55" s="97"/>
      <c r="F55" s="220"/>
      <c r="G55" s="50" t="s">
        <v>103</v>
      </c>
      <c r="H55" s="92" t="s">
        <v>13</v>
      </c>
      <c r="I55" s="98"/>
    </row>
    <row r="56" spans="1:9" ht="25.5" hidden="1" customHeight="1" x14ac:dyDescent="0.2">
      <c r="A56" s="881" t="s">
        <v>312</v>
      </c>
      <c r="B56" s="15"/>
      <c r="C56" s="93"/>
      <c r="D56" s="115"/>
      <c r="E56" s="94"/>
      <c r="F56" s="94"/>
      <c r="G56" s="46" t="s">
        <v>303</v>
      </c>
      <c r="H56" s="47" t="s">
        <v>186</v>
      </c>
      <c r="I56" s="116"/>
    </row>
    <row r="57" spans="1:9" ht="25.5" hidden="1" customHeight="1" x14ac:dyDescent="0.2">
      <c r="A57" s="883"/>
      <c r="B57" s="108"/>
      <c r="C57" s="117"/>
      <c r="D57" s="118"/>
      <c r="E57" s="119"/>
      <c r="F57" s="119"/>
      <c r="G57" s="34" t="s">
        <v>307</v>
      </c>
      <c r="H57" s="107" t="s">
        <v>37</v>
      </c>
      <c r="I57" s="120"/>
    </row>
    <row r="58" spans="1:9" ht="25.5" hidden="1" customHeight="1" x14ac:dyDescent="0.2">
      <c r="A58" s="882"/>
      <c r="B58" s="27"/>
      <c r="C58" s="96"/>
      <c r="D58" s="24"/>
      <c r="E58" s="97"/>
      <c r="F58" s="97"/>
      <c r="G58" s="35" t="s">
        <v>78</v>
      </c>
      <c r="H58" s="45" t="s">
        <v>186</v>
      </c>
      <c r="I58" s="121" t="s">
        <v>185</v>
      </c>
    </row>
    <row r="59" spans="1:9" ht="25.5" hidden="1" customHeight="1" x14ac:dyDescent="0.2">
      <c r="A59" s="871" t="s">
        <v>16</v>
      </c>
      <c r="B59" s="871"/>
      <c r="C59" s="871"/>
      <c r="D59" s="871"/>
      <c r="E59" s="871"/>
      <c r="F59" s="871"/>
      <c r="G59" s="871"/>
      <c r="H59" s="871"/>
      <c r="I59" s="871"/>
    </row>
    <row r="60" spans="1:9" ht="34.5" hidden="1" customHeight="1" x14ac:dyDescent="0.2">
      <c r="A60" s="881" t="s">
        <v>126</v>
      </c>
      <c r="B60" s="26">
        <v>40680</v>
      </c>
      <c r="C60" s="39"/>
      <c r="D60" s="122" t="s">
        <v>299</v>
      </c>
      <c r="E60" s="123"/>
      <c r="F60" s="123"/>
      <c r="G60" s="124" t="s">
        <v>188</v>
      </c>
      <c r="H60" s="72" t="s">
        <v>313</v>
      </c>
      <c r="I60" s="73" t="s">
        <v>298</v>
      </c>
    </row>
    <row r="61" spans="1:9" ht="25.5" hidden="1" customHeight="1" x14ac:dyDescent="0.2">
      <c r="A61" s="883"/>
      <c r="B61" s="125"/>
      <c r="C61" s="126"/>
      <c r="D61" s="127"/>
      <c r="E61" s="128"/>
      <c r="F61" s="128"/>
      <c r="G61" s="129" t="s">
        <v>52</v>
      </c>
      <c r="H61" s="130" t="s">
        <v>13</v>
      </c>
      <c r="I61" s="131"/>
    </row>
    <row r="62" spans="1:9" ht="25.5" hidden="1" customHeight="1" x14ac:dyDescent="0.2">
      <c r="A62" s="882"/>
      <c r="B62" s="27"/>
      <c r="C62" s="78"/>
      <c r="D62" s="5"/>
      <c r="E62" s="78"/>
      <c r="F62" s="78"/>
      <c r="G62" s="35" t="s">
        <v>301</v>
      </c>
      <c r="H62" s="45" t="s">
        <v>186</v>
      </c>
      <c r="I62" s="80"/>
    </row>
    <row r="63" spans="1:9" ht="25.5" hidden="1" customHeight="1" x14ac:dyDescent="0.2">
      <c r="A63" s="871" t="s">
        <v>18</v>
      </c>
      <c r="B63" s="871"/>
      <c r="C63" s="871"/>
      <c r="D63" s="871"/>
      <c r="E63" s="871"/>
      <c r="F63" s="871"/>
      <c r="G63" s="871"/>
      <c r="H63" s="871"/>
      <c r="I63" s="871"/>
    </row>
    <row r="64" spans="1:9" ht="25.5" hidden="1" customHeight="1" x14ac:dyDescent="0.2">
      <c r="A64" s="11" t="s">
        <v>344</v>
      </c>
      <c r="B64" s="9"/>
      <c r="C64" s="132"/>
      <c r="D64" s="2"/>
      <c r="E64" s="133"/>
      <c r="F64" s="133"/>
      <c r="G64" s="134" t="s">
        <v>101</v>
      </c>
      <c r="H64" s="135" t="s">
        <v>345</v>
      </c>
      <c r="I64" s="136"/>
    </row>
    <row r="65" spans="1:9" ht="25.5" hidden="1" customHeight="1" x14ac:dyDescent="0.2">
      <c r="A65" s="11" t="s">
        <v>106</v>
      </c>
      <c r="B65" s="25">
        <v>40710</v>
      </c>
      <c r="C65" s="132"/>
      <c r="D65" s="2"/>
      <c r="E65" s="133"/>
      <c r="F65" s="133"/>
      <c r="G65" s="134" t="s">
        <v>196</v>
      </c>
      <c r="H65" s="49" t="s">
        <v>346</v>
      </c>
      <c r="I65" s="136"/>
    </row>
    <row r="66" spans="1:9" ht="25.5" hidden="1" customHeight="1" x14ac:dyDescent="0.2">
      <c r="A66" s="881" t="s">
        <v>352</v>
      </c>
      <c r="B66" s="15"/>
      <c r="C66" s="137"/>
      <c r="D66" s="16"/>
      <c r="E66" s="138"/>
      <c r="F66" s="148"/>
      <c r="G66" s="51" t="s">
        <v>102</v>
      </c>
      <c r="H66" s="92" t="s">
        <v>13</v>
      </c>
      <c r="I66" s="73"/>
    </row>
    <row r="67" spans="1:9" ht="25.5" hidden="1" customHeight="1" x14ac:dyDescent="0.2">
      <c r="A67" s="883"/>
      <c r="B67" s="17"/>
      <c r="C67" s="139"/>
      <c r="D67" s="18"/>
      <c r="E67" s="140"/>
      <c r="F67" s="140"/>
      <c r="G67" s="235" t="s">
        <v>43</v>
      </c>
      <c r="H67" s="92" t="s">
        <v>13</v>
      </c>
      <c r="I67" s="88"/>
    </row>
    <row r="68" spans="1:9" ht="25.5" hidden="1" customHeight="1" x14ac:dyDescent="0.2">
      <c r="A68" s="883"/>
      <c r="B68" s="14">
        <v>40729</v>
      </c>
      <c r="C68" s="74"/>
      <c r="D68" s="141"/>
      <c r="E68" s="74"/>
      <c r="F68" s="84"/>
      <c r="G68" s="236" t="s">
        <v>105</v>
      </c>
      <c r="H68" s="92" t="s">
        <v>361</v>
      </c>
      <c r="I68" s="237" t="s">
        <v>365</v>
      </c>
    </row>
    <row r="69" spans="1:9" ht="25.5" hidden="1" customHeight="1" x14ac:dyDescent="0.2">
      <c r="A69" s="884"/>
      <c r="B69" s="19">
        <v>40731</v>
      </c>
      <c r="C69" s="142"/>
      <c r="D69" s="143"/>
      <c r="E69" s="78"/>
      <c r="F69" s="78"/>
      <c r="G69" s="144" t="s">
        <v>190</v>
      </c>
      <c r="H69" s="145" t="s">
        <v>13</v>
      </c>
      <c r="I69" s="80"/>
    </row>
    <row r="70" spans="1:9" ht="36" hidden="1" customHeight="1" x14ac:dyDescent="0.2">
      <c r="A70" s="234" t="s">
        <v>353</v>
      </c>
      <c r="B70" s="15"/>
      <c r="C70" s="146"/>
      <c r="D70" s="147"/>
      <c r="E70" s="148"/>
      <c r="F70" s="148"/>
      <c r="G70" s="51" t="s">
        <v>247</v>
      </c>
      <c r="H70" s="149" t="s">
        <v>37</v>
      </c>
      <c r="I70" s="87"/>
    </row>
    <row r="71" spans="1:9" ht="25.5" hidden="1" customHeight="1" x14ac:dyDescent="0.2">
      <c r="A71" s="871" t="s">
        <v>248</v>
      </c>
      <c r="B71" s="871"/>
      <c r="C71" s="871"/>
      <c r="D71" s="871"/>
      <c r="E71" s="871"/>
      <c r="F71" s="871"/>
      <c r="G71" s="871"/>
      <c r="H71" s="871"/>
      <c r="I71" s="871"/>
    </row>
    <row r="72" spans="1:9" ht="25.5" hidden="1" customHeight="1" x14ac:dyDescent="0.2">
      <c r="A72" s="881" t="s">
        <v>354</v>
      </c>
      <c r="B72" s="10"/>
      <c r="C72" s="39"/>
      <c r="D72" s="6"/>
      <c r="E72" s="81"/>
      <c r="F72" s="84"/>
      <c r="G72" s="50" t="s">
        <v>191</v>
      </c>
      <c r="H72" s="150" t="s">
        <v>242</v>
      </c>
      <c r="I72" s="151"/>
    </row>
    <row r="73" spans="1:9" ht="25.5" hidden="1" customHeight="1" x14ac:dyDescent="0.2">
      <c r="A73" s="884"/>
      <c r="B73" s="27"/>
      <c r="C73" s="78"/>
      <c r="D73" s="5"/>
      <c r="E73" s="78"/>
      <c r="F73" s="157"/>
      <c r="G73" s="50" t="s">
        <v>192</v>
      </c>
      <c r="H73" s="92" t="s">
        <v>13</v>
      </c>
      <c r="I73" s="80"/>
    </row>
    <row r="74" spans="1:9" ht="25.5" hidden="1" customHeight="1" x14ac:dyDescent="0.2">
      <c r="A74" s="871" t="s">
        <v>244</v>
      </c>
      <c r="B74" s="871"/>
      <c r="C74" s="871"/>
      <c r="D74" s="871"/>
      <c r="E74" s="871"/>
      <c r="F74" s="871"/>
      <c r="G74" s="871"/>
      <c r="H74" s="871"/>
      <c r="I74" s="871"/>
    </row>
    <row r="75" spans="1:9" ht="25.5" hidden="1" customHeight="1" x14ac:dyDescent="0.25">
      <c r="A75" s="11" t="s">
        <v>355</v>
      </c>
      <c r="B75" s="14">
        <v>40739</v>
      </c>
      <c r="C75" s="40"/>
      <c r="D75" s="89"/>
      <c r="E75" s="152"/>
      <c r="F75" s="152"/>
      <c r="G75" s="43" t="s">
        <v>19</v>
      </c>
      <c r="H75" s="92" t="s">
        <v>314</v>
      </c>
      <c r="I75" s="136"/>
    </row>
    <row r="76" spans="1:9" ht="25.5" hidden="1" customHeight="1" x14ac:dyDescent="0.2">
      <c r="A76" s="871" t="s">
        <v>108</v>
      </c>
      <c r="B76" s="871"/>
      <c r="C76" s="871"/>
      <c r="D76" s="871"/>
      <c r="E76" s="871"/>
      <c r="F76" s="871"/>
      <c r="G76" s="871"/>
      <c r="H76" s="871"/>
      <c r="I76" s="871"/>
    </row>
    <row r="77" spans="1:9" ht="25.5" hidden="1" customHeight="1" x14ac:dyDescent="0.2">
      <c r="A77" s="881" t="s">
        <v>315</v>
      </c>
      <c r="B77" s="153"/>
      <c r="C77" s="81"/>
      <c r="D77" s="6"/>
      <c r="E77" s="81"/>
      <c r="F77" s="84"/>
      <c r="G77" s="50" t="s">
        <v>20</v>
      </c>
      <c r="H77" s="218" t="s">
        <v>348</v>
      </c>
      <c r="I77" s="154"/>
    </row>
    <row r="78" spans="1:9" ht="25.5" hidden="1" customHeight="1" x14ac:dyDescent="0.2">
      <c r="A78" s="883"/>
      <c r="B78" s="155"/>
      <c r="C78" s="74"/>
      <c r="D78" s="3"/>
      <c r="E78" s="74"/>
      <c r="F78" s="74"/>
      <c r="G78" s="50" t="s">
        <v>21</v>
      </c>
      <c r="H78" s="218" t="s">
        <v>348</v>
      </c>
      <c r="I78" s="156"/>
    </row>
    <row r="79" spans="1:9" ht="25.5" hidden="1" customHeight="1" x14ac:dyDescent="0.2">
      <c r="A79" s="883"/>
      <c r="B79" s="90" t="s">
        <v>243</v>
      </c>
      <c r="C79" s="157"/>
      <c r="D79" s="3"/>
      <c r="E79" s="74"/>
      <c r="F79" s="74"/>
      <c r="G79" s="50" t="s">
        <v>195</v>
      </c>
      <c r="H79" s="158" t="s">
        <v>242</v>
      </c>
      <c r="I79" s="77" t="s">
        <v>187</v>
      </c>
    </row>
    <row r="80" spans="1:9" ht="25.5" hidden="1" customHeight="1" x14ac:dyDescent="0.2">
      <c r="A80" s="883"/>
      <c r="B80" s="14">
        <v>40794</v>
      </c>
      <c r="C80" s="159" t="s">
        <v>109</v>
      </c>
      <c r="D80" s="3"/>
      <c r="E80" s="106"/>
      <c r="F80" s="106"/>
      <c r="G80" s="34" t="s">
        <v>236</v>
      </c>
      <c r="H80" s="219" t="s">
        <v>347</v>
      </c>
      <c r="I80" s="77" t="s">
        <v>193</v>
      </c>
    </row>
    <row r="81" spans="1:9" ht="25.5" hidden="1" customHeight="1" x14ac:dyDescent="0.25">
      <c r="A81" s="883"/>
      <c r="B81" s="14"/>
      <c r="C81" s="74"/>
      <c r="D81" s="160"/>
      <c r="E81" s="74"/>
      <c r="F81" s="74"/>
      <c r="G81" s="34" t="s">
        <v>107</v>
      </c>
      <c r="H81" s="219" t="s">
        <v>347</v>
      </c>
      <c r="I81" s="156"/>
    </row>
    <row r="82" spans="1:9" ht="25.5" hidden="1" customHeight="1" x14ac:dyDescent="0.2">
      <c r="A82" s="884"/>
      <c r="B82" s="161"/>
      <c r="C82" s="162"/>
      <c r="D82" s="20"/>
      <c r="E82" s="163"/>
      <c r="F82" s="163"/>
      <c r="G82" s="35" t="s">
        <v>194</v>
      </c>
      <c r="H82" s="219" t="s">
        <v>347</v>
      </c>
      <c r="I82" s="121" t="s">
        <v>83</v>
      </c>
    </row>
    <row r="83" spans="1:9" ht="25.5" hidden="1" customHeight="1" x14ac:dyDescent="0.2">
      <c r="A83" s="871" t="s">
        <v>22</v>
      </c>
      <c r="B83" s="871"/>
      <c r="C83" s="871"/>
      <c r="D83" s="871"/>
      <c r="E83" s="871"/>
      <c r="F83" s="871"/>
      <c r="G83" s="871"/>
      <c r="H83" s="871"/>
      <c r="I83" s="871"/>
    </row>
    <row r="84" spans="1:9" ht="25.5" hidden="1" customHeight="1" x14ac:dyDescent="0.2">
      <c r="A84" s="881" t="s">
        <v>316</v>
      </c>
      <c r="B84" s="153"/>
      <c r="C84" s="81"/>
      <c r="D84" s="164"/>
      <c r="E84" s="81"/>
      <c r="F84" s="84"/>
      <c r="G84" s="51" t="s">
        <v>197</v>
      </c>
      <c r="H84" s="165" t="s">
        <v>37</v>
      </c>
      <c r="I84" s="73"/>
    </row>
    <row r="85" spans="1:9" ht="25.5" hidden="1" customHeight="1" x14ac:dyDescent="0.2">
      <c r="A85" s="883"/>
      <c r="B85" s="155"/>
      <c r="C85" s="105"/>
      <c r="D85" s="22"/>
      <c r="E85" s="106"/>
      <c r="F85" s="106"/>
      <c r="G85" s="50" t="s">
        <v>23</v>
      </c>
      <c r="H85" s="92" t="s">
        <v>13</v>
      </c>
      <c r="I85" s="156"/>
    </row>
    <row r="86" spans="1:9" ht="25.5" hidden="1" customHeight="1" x14ac:dyDescent="0.2">
      <c r="A86" s="883"/>
      <c r="B86" s="14"/>
      <c r="C86" s="41"/>
      <c r="D86" s="23"/>
      <c r="E86" s="23"/>
      <c r="F86" s="23"/>
      <c r="G86" s="50" t="s">
        <v>110</v>
      </c>
      <c r="H86" s="92" t="s">
        <v>13</v>
      </c>
      <c r="I86" s="23"/>
    </row>
    <row r="87" spans="1:9" ht="25.5" hidden="1" customHeight="1" x14ac:dyDescent="0.2">
      <c r="A87" s="883"/>
      <c r="B87" s="14"/>
      <c r="C87" s="42"/>
      <c r="D87" s="22"/>
      <c r="E87" s="106"/>
      <c r="F87" s="106"/>
      <c r="G87" s="50" t="s">
        <v>24</v>
      </c>
      <c r="H87" s="107" t="s">
        <v>317</v>
      </c>
      <c r="I87" s="91"/>
    </row>
    <row r="88" spans="1:9" ht="25.5" hidden="1" customHeight="1" x14ac:dyDescent="0.25">
      <c r="A88" s="883"/>
      <c r="B88" s="14">
        <v>40814</v>
      </c>
      <c r="C88" s="105"/>
      <c r="D88" s="160"/>
      <c r="E88" s="106"/>
      <c r="F88" s="106"/>
      <c r="G88" s="34" t="s">
        <v>198</v>
      </c>
      <c r="H88" s="166" t="s">
        <v>85</v>
      </c>
      <c r="I88" s="88"/>
    </row>
    <row r="89" spans="1:9" ht="25.5" hidden="1" customHeight="1" x14ac:dyDescent="0.2">
      <c r="A89" s="884"/>
      <c r="B89" s="19"/>
      <c r="C89" s="96"/>
      <c r="D89" s="24"/>
      <c r="E89" s="97"/>
      <c r="F89" s="220"/>
      <c r="G89" s="50" t="s">
        <v>44</v>
      </c>
      <c r="H89" s="92" t="s">
        <v>13</v>
      </c>
      <c r="I89" s="98"/>
    </row>
    <row r="90" spans="1:9" ht="25.5" hidden="1" customHeight="1" x14ac:dyDescent="0.2">
      <c r="A90" s="871" t="s">
        <v>45</v>
      </c>
      <c r="B90" s="871"/>
      <c r="C90" s="871"/>
      <c r="D90" s="871"/>
      <c r="E90" s="871"/>
      <c r="F90" s="871"/>
      <c r="G90" s="871"/>
      <c r="H90" s="871"/>
      <c r="I90" s="871"/>
    </row>
    <row r="91" spans="1:9" ht="25.5" hidden="1" customHeight="1" x14ac:dyDescent="0.2">
      <c r="A91" s="11" t="s">
        <v>199</v>
      </c>
      <c r="B91" s="10"/>
      <c r="C91" s="167"/>
      <c r="D91" s="1"/>
      <c r="E91" s="152"/>
      <c r="F91" s="152"/>
      <c r="G91" s="134" t="s">
        <v>200</v>
      </c>
      <c r="H91" s="168" t="s">
        <v>318</v>
      </c>
      <c r="I91" s="885" t="s">
        <v>245</v>
      </c>
    </row>
    <row r="92" spans="1:9" ht="25.5" hidden="1" customHeight="1" x14ac:dyDescent="0.2">
      <c r="A92" s="11" t="s">
        <v>203</v>
      </c>
      <c r="B92" s="9"/>
      <c r="C92" s="167"/>
      <c r="D92" s="1"/>
      <c r="E92" s="152"/>
      <c r="F92" s="119"/>
      <c r="G92" s="51" t="s">
        <v>201</v>
      </c>
      <c r="H92" s="169" t="s">
        <v>13</v>
      </c>
      <c r="I92" s="886"/>
    </row>
    <row r="93" spans="1:9" ht="25.5" hidden="1" customHeight="1" x14ac:dyDescent="0.25">
      <c r="A93" s="11" t="s">
        <v>204</v>
      </c>
      <c r="B93" s="25">
        <v>40822</v>
      </c>
      <c r="C93" s="132"/>
      <c r="D93" s="89"/>
      <c r="E93" s="133"/>
      <c r="F93" s="133"/>
      <c r="G93" s="43" t="s">
        <v>202</v>
      </c>
      <c r="H93" s="48" t="s">
        <v>319</v>
      </c>
      <c r="I93" s="151" t="s">
        <v>86</v>
      </c>
    </row>
    <row r="94" spans="1:9" ht="25.5" hidden="1" customHeight="1" x14ac:dyDescent="0.2">
      <c r="A94" s="871" t="s">
        <v>27</v>
      </c>
      <c r="B94" s="871"/>
      <c r="C94" s="871"/>
      <c r="D94" s="871"/>
      <c r="E94" s="871"/>
      <c r="F94" s="871"/>
      <c r="G94" s="871"/>
      <c r="H94" s="871"/>
      <c r="I94" s="871"/>
    </row>
    <row r="95" spans="1:9" ht="25.5" hidden="1" customHeight="1" x14ac:dyDescent="0.2">
      <c r="A95" s="881" t="s">
        <v>320</v>
      </c>
      <c r="B95" s="26"/>
      <c r="C95" s="170"/>
      <c r="D95" s="82"/>
      <c r="E95" s="94"/>
      <c r="F95" s="94"/>
      <c r="G95" s="46" t="s">
        <v>28</v>
      </c>
      <c r="H95" s="165" t="s">
        <v>37</v>
      </c>
      <c r="I95" s="116"/>
    </row>
    <row r="96" spans="1:9" ht="25.5" hidden="1" customHeight="1" x14ac:dyDescent="0.2">
      <c r="A96" s="883"/>
      <c r="B96" s="14">
        <v>40820</v>
      </c>
      <c r="C96" s="171" t="s">
        <v>48</v>
      </c>
      <c r="D96" s="172"/>
      <c r="E96" s="106"/>
      <c r="F96" s="232" t="str">
        <f>IF(ISBLANK(B96),"",CHOOSE(MATCH(MONTH(B96)-2,{1;2;3;4;5;6;7;8;9;10;-1;0},0),"janvier","février","mars","avril","mai","juin","juillet","août","septembre","octobre","novembre","décembre"))</f>
        <v>août</v>
      </c>
      <c r="G96" s="50" t="s">
        <v>47</v>
      </c>
      <c r="H96" s="44" t="s">
        <v>186</v>
      </c>
      <c r="I96" s="77" t="s">
        <v>205</v>
      </c>
    </row>
    <row r="97" spans="1:9" ht="25.5" hidden="1" customHeight="1" x14ac:dyDescent="0.2">
      <c r="A97" s="883"/>
      <c r="B97" s="14"/>
      <c r="C97" s="171"/>
      <c r="D97" s="3"/>
      <c r="E97" s="106"/>
      <c r="F97" s="106"/>
      <c r="G97" s="50" t="s">
        <v>46</v>
      </c>
      <c r="H97" s="166" t="s">
        <v>38</v>
      </c>
      <c r="I97" s="77"/>
    </row>
    <row r="98" spans="1:9" ht="25.5" hidden="1" customHeight="1" x14ac:dyDescent="0.2">
      <c r="A98" s="883"/>
      <c r="B98" s="14">
        <v>40820</v>
      </c>
      <c r="C98" s="171"/>
      <c r="D98" s="3"/>
      <c r="E98" s="106"/>
      <c r="F98" s="106"/>
      <c r="G98" s="50" t="s">
        <v>25</v>
      </c>
      <c r="H98" s="166" t="s">
        <v>246</v>
      </c>
      <c r="I98" s="77"/>
    </row>
    <row r="99" spans="1:9" ht="25.5" hidden="1" customHeight="1" x14ac:dyDescent="0.2">
      <c r="A99" s="883"/>
      <c r="B99" s="14">
        <v>40820</v>
      </c>
      <c r="C99" s="171"/>
      <c r="D99" s="3"/>
      <c r="E99" s="106"/>
      <c r="F99" s="106"/>
      <c r="G99" s="50" t="s">
        <v>44</v>
      </c>
      <c r="H99" s="75" t="s">
        <v>13</v>
      </c>
      <c r="I99" s="77"/>
    </row>
    <row r="100" spans="1:9" ht="25.5" hidden="1" customHeight="1" x14ac:dyDescent="0.2">
      <c r="A100" s="883"/>
      <c r="B100" s="14"/>
      <c r="C100" s="139"/>
      <c r="D100" s="18"/>
      <c r="E100" s="140"/>
      <c r="F100" s="140"/>
      <c r="G100" s="50" t="s">
        <v>29</v>
      </c>
      <c r="H100" s="75" t="s">
        <v>308</v>
      </c>
      <c r="I100" s="88"/>
    </row>
    <row r="101" spans="1:9" ht="25.5" hidden="1" customHeight="1" x14ac:dyDescent="0.2">
      <c r="A101" s="883"/>
      <c r="B101" s="155"/>
      <c r="C101" s="74"/>
      <c r="D101" s="3"/>
      <c r="E101" s="74"/>
      <c r="F101" s="74"/>
      <c r="G101" s="50" t="s">
        <v>111</v>
      </c>
      <c r="H101" s="75" t="s">
        <v>308</v>
      </c>
      <c r="I101" s="76"/>
    </row>
    <row r="102" spans="1:9" ht="25.5" hidden="1" customHeight="1" x14ac:dyDescent="0.2">
      <c r="A102" s="883"/>
      <c r="B102" s="155"/>
      <c r="C102" s="41"/>
      <c r="D102" s="23"/>
      <c r="E102" s="23"/>
      <c r="F102" s="23"/>
      <c r="G102" s="50" t="s">
        <v>76</v>
      </c>
      <c r="H102" s="75" t="s">
        <v>308</v>
      </c>
      <c r="I102" s="23"/>
    </row>
    <row r="103" spans="1:9" ht="25.5" hidden="1" customHeight="1" x14ac:dyDescent="0.2">
      <c r="A103" s="883"/>
      <c r="B103" s="14"/>
      <c r="C103" s="173"/>
      <c r="D103" s="174"/>
      <c r="E103" s="175"/>
      <c r="F103" s="175"/>
      <c r="G103" s="50" t="s">
        <v>30</v>
      </c>
      <c r="H103" s="107" t="s">
        <v>37</v>
      </c>
      <c r="I103" s="88"/>
    </row>
    <row r="104" spans="1:9" ht="25.5" hidden="1" customHeight="1" x14ac:dyDescent="0.25">
      <c r="A104" s="884"/>
      <c r="B104" s="14">
        <v>40821</v>
      </c>
      <c r="C104" s="96"/>
      <c r="D104" s="176"/>
      <c r="E104" s="97"/>
      <c r="F104" s="97"/>
      <c r="G104" s="35" t="s">
        <v>237</v>
      </c>
      <c r="H104" s="21"/>
      <c r="I104" s="121" t="s">
        <v>86</v>
      </c>
    </row>
    <row r="105" spans="1:9" ht="25.5" customHeight="1" x14ac:dyDescent="0.2">
      <c r="A105" s="871" t="s">
        <v>115</v>
      </c>
      <c r="B105" s="871"/>
      <c r="C105" s="871"/>
      <c r="D105" s="871"/>
      <c r="E105" s="871"/>
      <c r="F105" s="871"/>
      <c r="G105" s="871"/>
      <c r="H105" s="871"/>
      <c r="I105" s="871"/>
    </row>
    <row r="106" spans="1:9" ht="25.5" customHeight="1" x14ac:dyDescent="0.2">
      <c r="A106" s="883" t="s">
        <v>112</v>
      </c>
      <c r="B106" s="26">
        <v>40826</v>
      </c>
      <c r="C106" s="171" t="s">
        <v>119</v>
      </c>
      <c r="D106" s="81" t="s">
        <v>99</v>
      </c>
      <c r="E106" s="81" t="s">
        <v>207</v>
      </c>
      <c r="F106" s="286" t="str">
        <f>IF(ISBLANK(B106),"",CHOOSE(MATCH(MONTH(B106)-2,{1;2;3;4;5;6;7;8;9;10;-1;0},0),"janvier","février","mars","avril","mai","juin","juillet","août","septembre","octobre","novembre","décembre"))</f>
        <v>août</v>
      </c>
      <c r="G106" s="46"/>
      <c r="H106" s="47" t="s">
        <v>186</v>
      </c>
      <c r="I106" s="73" t="s">
        <v>208</v>
      </c>
    </row>
    <row r="107" spans="1:9" ht="25.5" customHeight="1" x14ac:dyDescent="0.2">
      <c r="A107" s="883"/>
      <c r="B107" s="155"/>
      <c r="C107" s="74"/>
      <c r="D107" s="177"/>
      <c r="E107" s="74"/>
      <c r="F107" s="74"/>
      <c r="G107" s="50" t="s">
        <v>116</v>
      </c>
      <c r="H107" s="75" t="s">
        <v>13</v>
      </c>
      <c r="I107" s="887" t="s">
        <v>113</v>
      </c>
    </row>
    <row r="108" spans="1:9" ht="25.5" customHeight="1" x14ac:dyDescent="0.2">
      <c r="A108" s="883"/>
      <c r="B108" s="155"/>
      <c r="C108" s="74"/>
      <c r="D108" s="177"/>
      <c r="E108" s="74"/>
      <c r="F108" s="74"/>
      <c r="G108" s="50" t="s">
        <v>117</v>
      </c>
      <c r="H108" s="75" t="s">
        <v>13</v>
      </c>
      <c r="I108" s="888"/>
    </row>
    <row r="109" spans="1:9" ht="25.5" customHeight="1" x14ac:dyDescent="0.2">
      <c r="A109" s="883"/>
      <c r="B109" s="14"/>
      <c r="C109" s="74"/>
      <c r="D109" s="177"/>
      <c r="E109" s="74"/>
      <c r="F109" s="74"/>
      <c r="G109" s="50" t="s">
        <v>118</v>
      </c>
      <c r="H109" s="75" t="s">
        <v>321</v>
      </c>
      <c r="I109" s="888"/>
    </row>
    <row r="110" spans="1:9" ht="25.5" customHeight="1" x14ac:dyDescent="0.2">
      <c r="A110" s="883"/>
      <c r="B110" s="14"/>
      <c r="C110" s="74"/>
      <c r="D110" s="172"/>
      <c r="E110" s="74"/>
      <c r="F110" s="74"/>
      <c r="G110" s="50" t="s">
        <v>50</v>
      </c>
      <c r="H110" s="75" t="s">
        <v>308</v>
      </c>
      <c r="I110" s="888"/>
    </row>
    <row r="111" spans="1:9" ht="25.5" customHeight="1" x14ac:dyDescent="0.2">
      <c r="A111" s="883"/>
      <c r="B111" s="14"/>
      <c r="C111" s="74"/>
      <c r="D111" s="172"/>
      <c r="E111" s="74"/>
      <c r="F111" s="74"/>
      <c r="G111" s="50" t="s">
        <v>209</v>
      </c>
      <c r="H111" s="75" t="s">
        <v>13</v>
      </c>
      <c r="I111" s="178"/>
    </row>
    <row r="112" spans="1:9" ht="25.5" customHeight="1" x14ac:dyDescent="0.2">
      <c r="A112" s="883"/>
      <c r="B112" s="14">
        <v>40827</v>
      </c>
      <c r="C112" s="74"/>
      <c r="D112" s="172"/>
      <c r="E112" s="74"/>
      <c r="F112" s="74"/>
      <c r="G112" s="50" t="s">
        <v>46</v>
      </c>
      <c r="H112" s="166" t="s">
        <v>38</v>
      </c>
      <c r="I112" s="178"/>
    </row>
    <row r="113" spans="1:9" ht="25.5" customHeight="1" x14ac:dyDescent="0.2">
      <c r="A113" s="883"/>
      <c r="B113" s="14"/>
      <c r="C113" s="74"/>
      <c r="D113" s="172"/>
      <c r="E113" s="74"/>
      <c r="F113" s="74"/>
      <c r="G113" s="50" t="s">
        <v>249</v>
      </c>
      <c r="H113" s="179" t="s">
        <v>322</v>
      </c>
      <c r="I113" s="77" t="s">
        <v>114</v>
      </c>
    </row>
    <row r="114" spans="1:9" ht="25.5" customHeight="1" x14ac:dyDescent="0.2">
      <c r="A114" s="883"/>
      <c r="B114" s="14"/>
      <c r="C114" s="74"/>
      <c r="D114" s="172"/>
      <c r="E114" s="74"/>
      <c r="F114" s="74"/>
      <c r="G114" s="50" t="s">
        <v>304</v>
      </c>
      <c r="H114" s="44" t="s">
        <v>186</v>
      </c>
      <c r="I114" s="77"/>
    </row>
    <row r="115" spans="1:9" ht="25.5" customHeight="1" x14ac:dyDescent="0.2">
      <c r="A115" s="883"/>
      <c r="B115" s="155"/>
      <c r="C115" s="74"/>
      <c r="D115" s="172"/>
      <c r="E115" s="74"/>
      <c r="F115" s="74"/>
      <c r="G115" s="34" t="s">
        <v>210</v>
      </c>
      <c r="H115" s="107" t="s">
        <v>323</v>
      </c>
      <c r="I115" s="76" t="s">
        <v>86</v>
      </c>
    </row>
    <row r="116" spans="1:9" ht="25.5" customHeight="1" x14ac:dyDescent="0.2">
      <c r="A116" s="883"/>
      <c r="B116" s="282">
        <v>40828</v>
      </c>
      <c r="C116" s="283" t="s">
        <v>206</v>
      </c>
      <c r="D116" s="247" t="s">
        <v>99</v>
      </c>
      <c r="E116" s="247" t="s">
        <v>207</v>
      </c>
      <c r="F116" s="287" t="str">
        <f>IF(ISBLANK(B116),"",CHOOSE(MATCH(MONTH(B116)-2,{1;2;3;4;5;6;7;8;9;10;-1;0},0),"janvier","février","mars","avril","mai","juin","juillet","août","septembre","octobre","novembre","décembre"))</f>
        <v>août</v>
      </c>
      <c r="G116" s="283"/>
      <c r="H116" s="283" t="s">
        <v>186</v>
      </c>
      <c r="I116" s="248" t="s">
        <v>208</v>
      </c>
    </row>
    <row r="117" spans="1:9" ht="25.5" customHeight="1" x14ac:dyDescent="0.2">
      <c r="A117" s="883"/>
      <c r="B117" s="14">
        <v>40828</v>
      </c>
      <c r="C117" s="105"/>
      <c r="D117" s="172"/>
      <c r="E117" s="74"/>
      <c r="F117" s="286"/>
      <c r="G117" s="50" t="s">
        <v>116</v>
      </c>
      <c r="H117" s="75" t="s">
        <v>13</v>
      </c>
      <c r="I117" s="76"/>
    </row>
    <row r="118" spans="1:9" ht="25.5" customHeight="1" x14ac:dyDescent="0.2">
      <c r="A118" s="883"/>
      <c r="B118" s="14"/>
      <c r="C118" s="105"/>
      <c r="D118" s="172"/>
      <c r="E118" s="74"/>
      <c r="F118" s="74"/>
      <c r="G118" s="50" t="s">
        <v>120</v>
      </c>
      <c r="H118" s="75" t="s">
        <v>13</v>
      </c>
      <c r="I118" s="76"/>
    </row>
    <row r="119" spans="1:9" ht="25.5" customHeight="1" x14ac:dyDescent="0.2">
      <c r="A119" s="883"/>
      <c r="B119" s="155"/>
      <c r="C119" s="74"/>
      <c r="D119" s="172"/>
      <c r="E119" s="74"/>
      <c r="F119" s="74"/>
      <c r="G119" s="50" t="s">
        <v>121</v>
      </c>
      <c r="H119" s="75" t="s">
        <v>321</v>
      </c>
      <c r="I119" s="76"/>
    </row>
    <row r="120" spans="1:9" ht="25.5" customHeight="1" x14ac:dyDescent="0.2">
      <c r="A120" s="883"/>
      <c r="B120" s="155"/>
      <c r="C120" s="74"/>
      <c r="D120" s="172"/>
      <c r="E120" s="74"/>
      <c r="F120" s="74"/>
      <c r="G120" s="50" t="s">
        <v>50</v>
      </c>
      <c r="H120" s="75" t="s">
        <v>308</v>
      </c>
      <c r="I120" s="76"/>
    </row>
    <row r="121" spans="1:9" ht="25.5" customHeight="1" x14ac:dyDescent="0.2">
      <c r="A121" s="883"/>
      <c r="B121" s="14"/>
      <c r="C121" s="74"/>
      <c r="D121" s="172"/>
      <c r="E121" s="74"/>
      <c r="F121" s="74"/>
      <c r="G121" s="50" t="s">
        <v>209</v>
      </c>
      <c r="H121" s="75" t="s">
        <v>13</v>
      </c>
      <c r="I121" s="178"/>
    </row>
    <row r="122" spans="1:9" ht="25.5" customHeight="1" x14ac:dyDescent="0.2">
      <c r="A122" s="883"/>
      <c r="B122" s="14">
        <v>40829</v>
      </c>
      <c r="C122" s="74"/>
      <c r="D122" s="172"/>
      <c r="E122" s="74"/>
      <c r="F122" s="74"/>
      <c r="G122" s="50" t="s">
        <v>304</v>
      </c>
      <c r="H122" s="44" t="s">
        <v>186</v>
      </c>
      <c r="I122" s="77"/>
    </row>
    <row r="123" spans="1:9" ht="25.5" customHeight="1" x14ac:dyDescent="0.2">
      <c r="A123" s="884"/>
      <c r="B123" s="19"/>
      <c r="C123" s="180"/>
      <c r="D123" s="181"/>
      <c r="E123" s="163"/>
      <c r="F123" s="163"/>
      <c r="G123" s="35" t="s">
        <v>33</v>
      </c>
      <c r="H123" s="107" t="s">
        <v>323</v>
      </c>
      <c r="I123" s="98"/>
    </row>
    <row r="124" spans="1:9" ht="25.5" hidden="1" customHeight="1" x14ac:dyDescent="0.2">
      <c r="A124" s="871" t="s">
        <v>148</v>
      </c>
      <c r="B124" s="871"/>
      <c r="C124" s="871"/>
      <c r="D124" s="871"/>
      <c r="E124" s="871"/>
      <c r="F124" s="871"/>
      <c r="G124" s="871"/>
      <c r="H124" s="871"/>
      <c r="I124" s="871"/>
    </row>
    <row r="125" spans="1:9" ht="34.5" hidden="1" customHeight="1" x14ac:dyDescent="0.2">
      <c r="A125" s="881" t="s">
        <v>122</v>
      </c>
      <c r="B125" s="26">
        <v>40834</v>
      </c>
      <c r="C125" s="182" t="s">
        <v>211</v>
      </c>
      <c r="D125" s="81" t="s">
        <v>213</v>
      </c>
      <c r="E125" s="123" t="s">
        <v>214</v>
      </c>
      <c r="F125" s="232" t="str">
        <f>IF(ISBLANK(B125),"",CHOOSE(MATCH(MONTH(B125)-2,{1;2;3;4;5;6;7;8;9;10;-1;0},0),"janvier","février","mars","avril","mai","juin","juillet","août","septembre","octobre","novembre","décembre"))</f>
        <v>août</v>
      </c>
      <c r="G125" s="124"/>
      <c r="H125" s="47" t="s">
        <v>186</v>
      </c>
      <c r="I125" s="73" t="s">
        <v>250</v>
      </c>
    </row>
    <row r="126" spans="1:9" ht="25.5" hidden="1" customHeight="1" x14ac:dyDescent="0.2">
      <c r="A126" s="883"/>
      <c r="B126" s="14"/>
      <c r="C126" s="74"/>
      <c r="D126" s="172"/>
      <c r="E126" s="74"/>
      <c r="F126" s="74"/>
      <c r="G126" s="50" t="s">
        <v>26</v>
      </c>
      <c r="H126" s="166" t="s">
        <v>38</v>
      </c>
      <c r="I126" s="76"/>
    </row>
    <row r="127" spans="1:9" ht="25.5" hidden="1" customHeight="1" x14ac:dyDescent="0.2">
      <c r="A127" s="883"/>
      <c r="B127" s="14"/>
      <c r="C127" s="74"/>
      <c r="D127" s="172"/>
      <c r="E127" s="74"/>
      <c r="F127" s="74"/>
      <c r="G127" s="50" t="s">
        <v>359</v>
      </c>
      <c r="H127" s="166"/>
      <c r="I127" s="76"/>
    </row>
    <row r="128" spans="1:9" ht="25.5" hidden="1" customHeight="1" x14ac:dyDescent="0.2">
      <c r="A128" s="883"/>
      <c r="B128" s="155"/>
      <c r="C128" s="74"/>
      <c r="D128" s="177"/>
      <c r="E128" s="74"/>
      <c r="F128" s="74"/>
      <c r="G128" s="50" t="s">
        <v>124</v>
      </c>
      <c r="H128" s="75" t="s">
        <v>13</v>
      </c>
      <c r="I128" s="76"/>
    </row>
    <row r="129" spans="1:9" ht="25.5" hidden="1" customHeight="1" x14ac:dyDescent="0.2">
      <c r="A129" s="883"/>
      <c r="B129" s="155"/>
      <c r="C129" s="74"/>
      <c r="D129" s="177"/>
      <c r="E129" s="74"/>
      <c r="F129" s="74"/>
      <c r="G129" s="50" t="s">
        <v>49</v>
      </c>
      <c r="H129" s="75" t="s">
        <v>308</v>
      </c>
      <c r="I129" s="76"/>
    </row>
    <row r="130" spans="1:9" ht="25.5" hidden="1" customHeight="1" x14ac:dyDescent="0.2">
      <c r="A130" s="883"/>
      <c r="B130" s="14"/>
      <c r="C130" s="74"/>
      <c r="D130" s="172"/>
      <c r="E130" s="74"/>
      <c r="F130" s="74"/>
      <c r="G130" s="50" t="s">
        <v>50</v>
      </c>
      <c r="H130" s="75" t="s">
        <v>308</v>
      </c>
      <c r="I130" s="183"/>
    </row>
    <row r="131" spans="1:9" ht="34.5" hidden="1" customHeight="1" x14ac:dyDescent="0.2">
      <c r="A131" s="883"/>
      <c r="B131" s="14">
        <v>40835</v>
      </c>
      <c r="C131" s="171" t="s">
        <v>212</v>
      </c>
      <c r="D131" s="74" t="s">
        <v>215</v>
      </c>
      <c r="E131" s="74" t="s">
        <v>123</v>
      </c>
      <c r="F131" s="232" t="str">
        <f>IF(ISBLANK(B131),"",CHOOSE(MATCH(MONTH(B131)-2,{1;2;3;4;5;6;7;8;9;10;-1;0},0),"janvier","février","mars","avril","mai","juin","juillet","août","septembre","octobre","novembre","décembre"))</f>
        <v>août</v>
      </c>
      <c r="G131" s="50"/>
      <c r="H131" s="44" t="s">
        <v>186</v>
      </c>
      <c r="I131" s="76" t="s">
        <v>216</v>
      </c>
    </row>
    <row r="132" spans="1:9" ht="25.5" hidden="1" customHeight="1" x14ac:dyDescent="0.2">
      <c r="A132" s="883"/>
      <c r="B132" s="14"/>
      <c r="C132" s="105"/>
      <c r="D132" s="172"/>
      <c r="E132" s="74"/>
      <c r="F132" s="74"/>
      <c r="G132" s="50" t="s">
        <v>125</v>
      </c>
      <c r="H132" s="75" t="s">
        <v>13</v>
      </c>
      <c r="I132" s="76"/>
    </row>
    <row r="133" spans="1:9" ht="25.5" hidden="1" customHeight="1" x14ac:dyDescent="0.2">
      <c r="A133" s="883"/>
      <c r="B133" s="14"/>
      <c r="C133" s="105"/>
      <c r="D133" s="172"/>
      <c r="E133" s="74"/>
      <c r="F133" s="74"/>
      <c r="G133" s="50" t="s">
        <v>359</v>
      </c>
      <c r="H133" s="75"/>
      <c r="I133" s="76"/>
    </row>
    <row r="134" spans="1:9" ht="25.5" hidden="1" customHeight="1" x14ac:dyDescent="0.2">
      <c r="A134" s="883"/>
      <c r="B134" s="155"/>
      <c r="C134" s="74"/>
      <c r="D134" s="177"/>
      <c r="E134" s="74"/>
      <c r="F134" s="74"/>
      <c r="G134" s="50" t="s">
        <v>49</v>
      </c>
      <c r="H134" s="75" t="s">
        <v>308</v>
      </c>
      <c r="I134" s="76"/>
    </row>
    <row r="135" spans="1:9" ht="25.5" hidden="1" customHeight="1" x14ac:dyDescent="0.2">
      <c r="A135" s="883"/>
      <c r="B135" s="14"/>
      <c r="C135" s="74"/>
      <c r="D135" s="172"/>
      <c r="E135" s="74"/>
      <c r="F135" s="74"/>
      <c r="G135" s="50" t="s">
        <v>50</v>
      </c>
      <c r="H135" s="75" t="s">
        <v>308</v>
      </c>
      <c r="I135" s="76"/>
    </row>
    <row r="136" spans="1:9" ht="25.5" hidden="1" customHeight="1" x14ac:dyDescent="0.2">
      <c r="A136" s="883"/>
      <c r="B136" s="14"/>
      <c r="C136" s="74"/>
      <c r="D136" s="172"/>
      <c r="E136" s="74"/>
      <c r="F136" s="74"/>
      <c r="G136" s="50" t="s">
        <v>251</v>
      </c>
      <c r="H136" s="107" t="s">
        <v>322</v>
      </c>
      <c r="I136" s="76"/>
    </row>
    <row r="137" spans="1:9" ht="25.5" hidden="1" customHeight="1" x14ac:dyDescent="0.2">
      <c r="A137" s="884"/>
      <c r="B137" s="161"/>
      <c r="C137" s="78"/>
      <c r="D137" s="181"/>
      <c r="E137" s="78"/>
      <c r="F137" s="78"/>
      <c r="G137" s="35" t="s">
        <v>217</v>
      </c>
      <c r="H137" s="184" t="s">
        <v>323</v>
      </c>
      <c r="I137" s="121" t="s">
        <v>83</v>
      </c>
    </row>
    <row r="138" spans="1:9" ht="25.5" hidden="1" customHeight="1" x14ac:dyDescent="0.2">
      <c r="A138" s="871" t="s">
        <v>58</v>
      </c>
      <c r="B138" s="871"/>
      <c r="C138" s="871"/>
      <c r="D138" s="871"/>
      <c r="E138" s="871"/>
      <c r="F138" s="871"/>
      <c r="G138" s="871"/>
      <c r="H138" s="871"/>
      <c r="I138" s="871"/>
    </row>
    <row r="139" spans="1:9" ht="29.25" hidden="1" customHeight="1" x14ac:dyDescent="0.2">
      <c r="A139" s="881" t="s">
        <v>326</v>
      </c>
      <c r="B139" s="26">
        <v>40854</v>
      </c>
      <c r="C139" s="182" t="s">
        <v>233</v>
      </c>
      <c r="D139" s="81" t="s">
        <v>235</v>
      </c>
      <c r="E139" s="91" t="s">
        <v>222</v>
      </c>
      <c r="F139" s="232" t="str">
        <f>IF(ISBLANK(B139),"",CHOOSE(MATCH(MONTH(B139)-2,{1;2;3;4;5;6;7;8;9;10;-1;0},0),"janvier","février","mars","avril","mai","juin","juillet","août","septembre","octobre","novembre","décembre"))</f>
        <v>septembre</v>
      </c>
      <c r="G139" s="50" t="s">
        <v>11</v>
      </c>
      <c r="H139" s="47" t="s">
        <v>186</v>
      </c>
      <c r="I139" s="73" t="s">
        <v>208</v>
      </c>
    </row>
    <row r="140" spans="1:9" ht="34.5" hidden="1" customHeight="1" x14ac:dyDescent="0.2">
      <c r="A140" s="883"/>
      <c r="B140" s="25"/>
      <c r="C140" s="185"/>
      <c r="D140" s="84"/>
      <c r="E140" s="186"/>
      <c r="F140" s="186"/>
      <c r="G140" s="50" t="s">
        <v>234</v>
      </c>
      <c r="H140" s="107" t="s">
        <v>324</v>
      </c>
      <c r="I140" s="87" t="s">
        <v>232</v>
      </c>
    </row>
    <row r="141" spans="1:9" ht="25.5" hidden="1" customHeight="1" x14ac:dyDescent="0.2">
      <c r="A141" s="883"/>
      <c r="B141" s="25"/>
      <c r="C141" s="185"/>
      <c r="D141" s="84"/>
      <c r="E141" s="186"/>
      <c r="F141" s="186"/>
      <c r="G141" s="50" t="s">
        <v>218</v>
      </c>
      <c r="H141" s="75" t="s">
        <v>308</v>
      </c>
      <c r="I141" s="87"/>
    </row>
    <row r="142" spans="1:9" ht="25.5" hidden="1" customHeight="1" x14ac:dyDescent="0.2">
      <c r="A142" s="883"/>
      <c r="B142" s="25"/>
      <c r="C142" s="185"/>
      <c r="D142" s="84"/>
      <c r="E142" s="186"/>
      <c r="F142" s="186"/>
      <c r="G142" s="50" t="s">
        <v>219</v>
      </c>
      <c r="H142" s="166" t="s">
        <v>38</v>
      </c>
      <c r="I142" s="87"/>
    </row>
    <row r="143" spans="1:9" ht="25.5" hidden="1" customHeight="1" x14ac:dyDescent="0.2">
      <c r="A143" s="883"/>
      <c r="B143" s="25"/>
      <c r="C143" s="185"/>
      <c r="D143" s="84"/>
      <c r="E143" s="186"/>
      <c r="F143" s="186"/>
      <c r="G143" s="50" t="s">
        <v>220</v>
      </c>
      <c r="H143" s="107" t="s">
        <v>324</v>
      </c>
      <c r="I143" s="87"/>
    </row>
    <row r="144" spans="1:9" ht="25.5" hidden="1" customHeight="1" x14ac:dyDescent="0.2">
      <c r="A144" s="883" t="s">
        <v>59</v>
      </c>
      <c r="B144" s="155"/>
      <c r="C144" s="171"/>
      <c r="D144" s="172"/>
      <c r="E144" s="106"/>
      <c r="F144" s="106"/>
      <c r="G144" s="50" t="s">
        <v>230</v>
      </c>
      <c r="H144" s="75" t="s">
        <v>13</v>
      </c>
      <c r="I144" s="88"/>
    </row>
    <row r="145" spans="1:9" ht="25.5" hidden="1" customHeight="1" x14ac:dyDescent="0.2">
      <c r="A145" s="883"/>
      <c r="B145" s="187"/>
      <c r="C145" s="171"/>
      <c r="D145" s="172"/>
      <c r="E145" s="106"/>
      <c r="F145" s="106"/>
      <c r="G145" s="50" t="s">
        <v>129</v>
      </c>
      <c r="H145" s="75" t="s">
        <v>13</v>
      </c>
      <c r="I145" s="88"/>
    </row>
    <row r="146" spans="1:9" ht="25.5" hidden="1" customHeight="1" x14ac:dyDescent="0.2">
      <c r="A146" s="883"/>
      <c r="B146" s="14">
        <v>40855</v>
      </c>
      <c r="C146" s="171"/>
      <c r="D146" s="172"/>
      <c r="E146" s="106"/>
      <c r="F146" s="106"/>
      <c r="G146" s="50" t="s">
        <v>60</v>
      </c>
      <c r="H146" s="75" t="s">
        <v>13</v>
      </c>
      <c r="I146" s="88"/>
    </row>
    <row r="147" spans="1:9" ht="34.5" hidden="1" customHeight="1" x14ac:dyDescent="0.2">
      <c r="A147" s="883"/>
      <c r="B147" s="14"/>
      <c r="C147" s="171"/>
      <c r="D147" s="177"/>
      <c r="E147" s="74"/>
      <c r="F147" s="74"/>
      <c r="G147" s="50" t="s">
        <v>221</v>
      </c>
      <c r="H147" s="75" t="s">
        <v>308</v>
      </c>
      <c r="I147" s="76" t="s">
        <v>231</v>
      </c>
    </row>
    <row r="148" spans="1:9" ht="25.5" hidden="1" customHeight="1" x14ac:dyDescent="0.2">
      <c r="A148" s="883"/>
      <c r="B148" s="14">
        <v>40856</v>
      </c>
      <c r="C148" s="171"/>
      <c r="D148" s="188"/>
      <c r="E148" s="74"/>
      <c r="F148" s="74"/>
      <c r="G148" s="50" t="s">
        <v>223</v>
      </c>
      <c r="H148" s="75" t="s">
        <v>308</v>
      </c>
      <c r="I148" s="76"/>
    </row>
    <row r="149" spans="1:9" ht="25.5" hidden="1" customHeight="1" x14ac:dyDescent="0.2">
      <c r="A149" s="883"/>
      <c r="B149" s="14"/>
      <c r="C149" s="171"/>
      <c r="D149" s="188"/>
      <c r="E149" s="74"/>
      <c r="F149" s="74"/>
      <c r="G149" s="50" t="s">
        <v>224</v>
      </c>
      <c r="H149" s="107" t="s">
        <v>324</v>
      </c>
      <c r="I149" s="76"/>
    </row>
    <row r="150" spans="1:9" ht="25.5" hidden="1" customHeight="1" x14ac:dyDescent="0.2">
      <c r="A150" s="883"/>
      <c r="B150" s="14">
        <v>40857</v>
      </c>
      <c r="C150" s="171"/>
      <c r="D150" s="189"/>
      <c r="E150" s="74"/>
      <c r="F150" s="74"/>
      <c r="G150" s="50" t="s">
        <v>225</v>
      </c>
      <c r="H150" s="75" t="s">
        <v>13</v>
      </c>
      <c r="I150" s="76"/>
    </row>
    <row r="151" spans="1:9" ht="25.5" hidden="1" customHeight="1" x14ac:dyDescent="0.2">
      <c r="A151" s="883"/>
      <c r="B151" s="14"/>
      <c r="C151" s="171"/>
      <c r="D151" s="177"/>
      <c r="E151" s="74"/>
      <c r="F151" s="74"/>
      <c r="G151" s="50" t="s">
        <v>31</v>
      </c>
      <c r="H151" s="107" t="s">
        <v>324</v>
      </c>
      <c r="I151" s="76"/>
    </row>
    <row r="152" spans="1:9" ht="25.5" hidden="1" customHeight="1" x14ac:dyDescent="0.2">
      <c r="A152" s="883"/>
      <c r="B152" s="155"/>
      <c r="C152" s="171"/>
      <c r="D152" s="177"/>
      <c r="E152" s="74"/>
      <c r="F152" s="74"/>
      <c r="G152" s="50" t="s">
        <v>226</v>
      </c>
      <c r="H152" s="107" t="s">
        <v>325</v>
      </c>
      <c r="I152" s="76"/>
    </row>
    <row r="153" spans="1:9" ht="25.5" hidden="1" customHeight="1" x14ac:dyDescent="0.2">
      <c r="A153" s="883"/>
      <c r="B153" s="14"/>
      <c r="C153" s="171"/>
      <c r="D153" s="177"/>
      <c r="E153" s="74"/>
      <c r="F153" s="74"/>
      <c r="G153" s="50" t="s">
        <v>229</v>
      </c>
      <c r="H153" s="107" t="s">
        <v>324</v>
      </c>
      <c r="I153" s="76"/>
    </row>
    <row r="154" spans="1:9" ht="25.5" hidden="1" customHeight="1" x14ac:dyDescent="0.2">
      <c r="A154" s="883"/>
      <c r="B154" s="14">
        <v>40864</v>
      </c>
      <c r="C154" s="171"/>
      <c r="D154" s="74"/>
      <c r="E154" s="74"/>
      <c r="F154" s="74"/>
      <c r="G154" s="50" t="s">
        <v>305</v>
      </c>
      <c r="H154" s="107" t="s">
        <v>325</v>
      </c>
      <c r="I154" s="76"/>
    </row>
    <row r="155" spans="1:9" ht="25.5" hidden="1" customHeight="1" x14ac:dyDescent="0.2">
      <c r="A155" s="883"/>
      <c r="B155" s="14"/>
      <c r="C155" s="171"/>
      <c r="D155" s="74"/>
      <c r="E155" s="74"/>
      <c r="F155" s="74"/>
      <c r="G155" s="50" t="s">
        <v>228</v>
      </c>
      <c r="H155" s="107" t="s">
        <v>324</v>
      </c>
      <c r="I155" s="76"/>
    </row>
    <row r="156" spans="1:9" ht="25.5" hidden="1" customHeight="1" x14ac:dyDescent="0.2">
      <c r="A156" s="883"/>
      <c r="B156" s="155"/>
      <c r="C156" s="74"/>
      <c r="D156" s="172"/>
      <c r="E156" s="74"/>
      <c r="F156" s="74"/>
      <c r="G156" s="34" t="s">
        <v>142</v>
      </c>
      <c r="H156" s="107" t="s">
        <v>325</v>
      </c>
      <c r="I156" s="76" t="s">
        <v>83</v>
      </c>
    </row>
    <row r="157" spans="1:9" ht="25.5" hidden="1" customHeight="1" x14ac:dyDescent="0.2">
      <c r="A157" s="884"/>
      <c r="B157" s="19"/>
      <c r="C157" s="78"/>
      <c r="D157" s="181"/>
      <c r="E157" s="163"/>
      <c r="F157" s="163"/>
      <c r="G157" s="35" t="s">
        <v>33</v>
      </c>
      <c r="H157" s="45" t="s">
        <v>37</v>
      </c>
      <c r="I157" s="80"/>
    </row>
    <row r="158" spans="1:9" ht="25.5" hidden="1" customHeight="1" x14ac:dyDescent="0.2">
      <c r="A158" s="871" t="s">
        <v>146</v>
      </c>
      <c r="B158" s="871"/>
      <c r="C158" s="871"/>
      <c r="D158" s="871"/>
      <c r="E158" s="871"/>
      <c r="F158" s="871"/>
      <c r="G158" s="871"/>
      <c r="H158" s="871"/>
      <c r="I158" s="871"/>
    </row>
    <row r="159" spans="1:9" ht="25.5" hidden="1" customHeight="1" x14ac:dyDescent="0.2">
      <c r="A159" s="881" t="s">
        <v>156</v>
      </c>
      <c r="B159" s="26">
        <v>40868</v>
      </c>
      <c r="C159" s="36" t="s">
        <v>130</v>
      </c>
      <c r="D159" s="81" t="s">
        <v>79</v>
      </c>
      <c r="E159" s="81" t="s">
        <v>40</v>
      </c>
      <c r="F159" s="232" t="str">
        <f>IF(ISBLANK(B159),"",CHOOSE(MATCH(MONTH(B159)-2,{1;2;3;4;5;6;7;8;9;10;-1;0},0),"janvier","février","mars","avril","mai","juin","juillet","août","septembre","octobre","novembre","décembre"))</f>
        <v>septembre</v>
      </c>
      <c r="G159" s="190" t="s">
        <v>11</v>
      </c>
      <c r="H159" s="47" t="s">
        <v>186</v>
      </c>
      <c r="I159" s="73" t="s">
        <v>208</v>
      </c>
    </row>
    <row r="160" spans="1:9" ht="25.5" hidden="1" customHeight="1" x14ac:dyDescent="0.2">
      <c r="A160" s="883" t="s">
        <v>77</v>
      </c>
      <c r="B160" s="155"/>
      <c r="C160" s="34"/>
      <c r="D160" s="172"/>
      <c r="E160" s="106"/>
      <c r="F160" s="106"/>
      <c r="G160" s="50" t="s">
        <v>238</v>
      </c>
      <c r="H160" s="107" t="s">
        <v>324</v>
      </c>
      <c r="I160" s="88"/>
    </row>
    <row r="161" spans="1:9" ht="25.5" hidden="1" customHeight="1" x14ac:dyDescent="0.2">
      <c r="A161" s="883"/>
      <c r="B161" s="155"/>
      <c r="C161" s="34"/>
      <c r="D161" s="172"/>
      <c r="E161" s="106"/>
      <c r="F161" s="106"/>
      <c r="G161" s="50" t="s">
        <v>131</v>
      </c>
      <c r="H161" s="75" t="s">
        <v>13</v>
      </c>
      <c r="I161" s="88"/>
    </row>
    <row r="162" spans="1:9" ht="25.5" hidden="1" customHeight="1" x14ac:dyDescent="0.2">
      <c r="A162" s="883"/>
      <c r="B162" s="14"/>
      <c r="C162" s="34"/>
      <c r="D162" s="172"/>
      <c r="E162" s="106"/>
      <c r="F162" s="106"/>
      <c r="G162" s="50" t="s">
        <v>291</v>
      </c>
      <c r="H162" s="75" t="s">
        <v>13</v>
      </c>
      <c r="I162" s="88"/>
    </row>
    <row r="163" spans="1:9" ht="25.5" hidden="1" customHeight="1" x14ac:dyDescent="0.2">
      <c r="A163" s="883"/>
      <c r="B163" s="14"/>
      <c r="C163" s="34"/>
      <c r="D163" s="172"/>
      <c r="E163" s="106"/>
      <c r="F163" s="106"/>
      <c r="G163" s="50" t="s">
        <v>60</v>
      </c>
      <c r="H163" s="75" t="s">
        <v>13</v>
      </c>
      <c r="I163" s="88"/>
    </row>
    <row r="164" spans="1:9" ht="25.5" hidden="1" customHeight="1" x14ac:dyDescent="0.2">
      <c r="A164" s="883"/>
      <c r="B164" s="14"/>
      <c r="C164" s="34"/>
      <c r="D164" s="172"/>
      <c r="E164" s="106"/>
      <c r="F164" s="106"/>
      <c r="G164" s="50" t="s">
        <v>128</v>
      </c>
      <c r="H164" s="75" t="s">
        <v>13</v>
      </c>
      <c r="I164" s="88"/>
    </row>
    <row r="165" spans="1:9" ht="25.5" hidden="1" customHeight="1" x14ac:dyDescent="0.2">
      <c r="A165" s="883"/>
      <c r="B165" s="155"/>
      <c r="C165" s="74"/>
      <c r="D165" s="177"/>
      <c r="E165" s="74"/>
      <c r="F165" s="74"/>
      <c r="G165" s="50" t="s">
        <v>133</v>
      </c>
      <c r="H165" s="75" t="s">
        <v>13</v>
      </c>
      <c r="I165" s="76"/>
    </row>
    <row r="166" spans="1:9" ht="25.5" hidden="1" customHeight="1" x14ac:dyDescent="0.2">
      <c r="A166" s="883"/>
      <c r="B166" s="14"/>
      <c r="C166" s="34"/>
      <c r="D166" s="172"/>
      <c r="E166" s="106"/>
      <c r="F166" s="106"/>
      <c r="G166" s="50" t="s">
        <v>137</v>
      </c>
      <c r="H166" s="75" t="s">
        <v>13</v>
      </c>
      <c r="I166" s="88"/>
    </row>
    <row r="167" spans="1:9" ht="25.5" hidden="1" customHeight="1" x14ac:dyDescent="0.2">
      <c r="A167" s="883"/>
      <c r="B167" s="14"/>
      <c r="C167" s="34"/>
      <c r="D167" s="172"/>
      <c r="E167" s="106"/>
      <c r="F167" s="106"/>
      <c r="G167" s="50" t="s">
        <v>136</v>
      </c>
      <c r="H167" s="75" t="s">
        <v>13</v>
      </c>
      <c r="I167" s="88"/>
    </row>
    <row r="168" spans="1:9" ht="25.5" hidden="1" customHeight="1" x14ac:dyDescent="0.2">
      <c r="A168" s="883"/>
      <c r="B168" s="14"/>
      <c r="C168" s="34"/>
      <c r="D168" s="172"/>
      <c r="E168" s="106"/>
      <c r="F168" s="106"/>
      <c r="G168" s="50" t="s">
        <v>135</v>
      </c>
      <c r="H168" s="75" t="s">
        <v>13</v>
      </c>
      <c r="I168" s="88"/>
    </row>
    <row r="169" spans="1:9" ht="25.5" hidden="1" customHeight="1" x14ac:dyDescent="0.2">
      <c r="A169" s="883"/>
      <c r="B169" s="155"/>
      <c r="C169" s="34"/>
      <c r="D169" s="172"/>
      <c r="E169" s="106"/>
      <c r="F169" s="106"/>
      <c r="G169" s="50" t="s">
        <v>134</v>
      </c>
      <c r="H169" s="75" t="s">
        <v>13</v>
      </c>
      <c r="I169" s="88"/>
    </row>
    <row r="170" spans="1:9" ht="25.5" hidden="1" customHeight="1" x14ac:dyDescent="0.2">
      <c r="A170" s="883"/>
      <c r="B170" s="14"/>
      <c r="C170" s="74"/>
      <c r="D170" s="177"/>
      <c r="E170" s="74"/>
      <c r="F170" s="74"/>
      <c r="G170" s="50" t="s">
        <v>138</v>
      </c>
      <c r="H170" s="75" t="s">
        <v>13</v>
      </c>
      <c r="I170" s="76"/>
    </row>
    <row r="171" spans="1:9" ht="25.5" hidden="1" customHeight="1" x14ac:dyDescent="0.2">
      <c r="A171" s="883"/>
      <c r="B171" s="14"/>
      <c r="C171" s="74"/>
      <c r="D171" s="177"/>
      <c r="E171" s="74"/>
      <c r="F171" s="74"/>
      <c r="G171" s="50" t="s">
        <v>139</v>
      </c>
      <c r="H171" s="75" t="s">
        <v>13</v>
      </c>
      <c r="I171" s="76"/>
    </row>
    <row r="172" spans="1:9" ht="25.5" hidden="1" customHeight="1" x14ac:dyDescent="0.2">
      <c r="A172" s="883"/>
      <c r="B172" s="155"/>
      <c r="C172" s="74"/>
      <c r="D172" s="177"/>
      <c r="E172" s="74"/>
      <c r="F172" s="74"/>
      <c r="G172" s="50" t="s">
        <v>140</v>
      </c>
      <c r="H172" s="75" t="s">
        <v>13</v>
      </c>
      <c r="I172" s="76"/>
    </row>
    <row r="173" spans="1:9" ht="25.5" hidden="1" customHeight="1" x14ac:dyDescent="0.2">
      <c r="A173" s="883"/>
      <c r="B173" s="155"/>
      <c r="C173" s="74"/>
      <c r="D173" s="177"/>
      <c r="E173" s="74"/>
      <c r="F173" s="74"/>
      <c r="G173" s="50" t="s">
        <v>129</v>
      </c>
      <c r="H173" s="75" t="s">
        <v>13</v>
      </c>
      <c r="I173" s="76"/>
    </row>
    <row r="174" spans="1:9" ht="25.5" hidden="1" customHeight="1" x14ac:dyDescent="0.2">
      <c r="A174" s="883"/>
      <c r="B174" s="14">
        <v>40886.708333333336</v>
      </c>
      <c r="C174" s="74"/>
      <c r="D174" s="28"/>
      <c r="E174" s="74"/>
      <c r="F174" s="74"/>
      <c r="G174" s="50" t="s">
        <v>225</v>
      </c>
      <c r="H174" s="75" t="s">
        <v>13</v>
      </c>
      <c r="I174" s="76"/>
    </row>
    <row r="175" spans="1:9" ht="34.5" hidden="1" customHeight="1" x14ac:dyDescent="0.2">
      <c r="A175" s="883"/>
      <c r="B175" s="14">
        <v>40889.708333333336</v>
      </c>
      <c r="C175" s="74"/>
      <c r="D175" s="28"/>
      <c r="E175" s="74"/>
      <c r="F175" s="74"/>
      <c r="G175" s="50" t="s">
        <v>239</v>
      </c>
      <c r="H175" s="107" t="s">
        <v>324</v>
      </c>
      <c r="I175" s="76" t="s">
        <v>300</v>
      </c>
    </row>
    <row r="176" spans="1:9" ht="25.5" hidden="1" customHeight="1" x14ac:dyDescent="0.2">
      <c r="A176" s="883"/>
      <c r="B176" s="14"/>
      <c r="C176" s="74"/>
      <c r="D176" s="177"/>
      <c r="E176" s="74"/>
      <c r="F176" s="74"/>
      <c r="G176" s="50" t="s">
        <v>31</v>
      </c>
      <c r="H176" s="107" t="s">
        <v>324</v>
      </c>
      <c r="I176" s="76"/>
    </row>
    <row r="177" spans="1:9" ht="25.5" hidden="1" customHeight="1" x14ac:dyDescent="0.2">
      <c r="A177" s="883"/>
      <c r="B177" s="14">
        <v>40896</v>
      </c>
      <c r="C177" s="74"/>
      <c r="D177" s="177"/>
      <c r="E177" s="74"/>
      <c r="F177" s="74"/>
      <c r="G177" s="50" t="s">
        <v>240</v>
      </c>
      <c r="H177" s="107" t="s">
        <v>325</v>
      </c>
      <c r="I177" s="76"/>
    </row>
    <row r="178" spans="1:9" ht="25.5" hidden="1" customHeight="1" x14ac:dyDescent="0.2">
      <c r="A178" s="883"/>
      <c r="B178" s="155"/>
      <c r="C178" s="74"/>
      <c r="D178" s="177"/>
      <c r="E178" s="74"/>
      <c r="F178" s="74"/>
      <c r="G178" s="50" t="s">
        <v>141</v>
      </c>
      <c r="H178" s="4" t="s">
        <v>37</v>
      </c>
      <c r="I178" s="76"/>
    </row>
    <row r="179" spans="1:9" ht="25.5" hidden="1" customHeight="1" x14ac:dyDescent="0.2">
      <c r="A179" s="883"/>
      <c r="B179" s="14"/>
      <c r="C179" s="74"/>
      <c r="D179" s="177"/>
      <c r="E179" s="74"/>
      <c r="F179" s="74"/>
      <c r="G179" s="50" t="s">
        <v>26</v>
      </c>
      <c r="H179" s="166" t="s">
        <v>38</v>
      </c>
      <c r="I179" s="76"/>
    </row>
    <row r="180" spans="1:9" ht="25.5" hidden="1" customHeight="1" x14ac:dyDescent="0.2">
      <c r="A180" s="883"/>
      <c r="B180" s="14">
        <v>40899.708333333336</v>
      </c>
      <c r="C180" s="37"/>
      <c r="D180" s="74"/>
      <c r="E180" s="74"/>
      <c r="F180" s="74"/>
      <c r="G180" s="50" t="s">
        <v>306</v>
      </c>
      <c r="H180" s="107" t="s">
        <v>325</v>
      </c>
      <c r="I180" s="76"/>
    </row>
    <row r="181" spans="1:9" ht="25.5" hidden="1" customHeight="1" x14ac:dyDescent="0.2">
      <c r="A181" s="883"/>
      <c r="B181" s="14"/>
      <c r="C181" s="74"/>
      <c r="D181" s="172"/>
      <c r="E181" s="74"/>
      <c r="F181" s="74"/>
      <c r="G181" s="34" t="s">
        <v>143</v>
      </c>
      <c r="H181" s="107" t="s">
        <v>325</v>
      </c>
      <c r="I181" s="76" t="s">
        <v>83</v>
      </c>
    </row>
    <row r="182" spans="1:9" ht="25.5" hidden="1" customHeight="1" x14ac:dyDescent="0.2">
      <c r="A182" s="871" t="s">
        <v>147</v>
      </c>
      <c r="B182" s="871"/>
      <c r="C182" s="871"/>
      <c r="D182" s="871"/>
      <c r="E182" s="871"/>
      <c r="F182" s="871"/>
      <c r="G182" s="871"/>
      <c r="H182" s="871"/>
      <c r="I182" s="871"/>
    </row>
    <row r="183" spans="1:9" ht="25.5" hidden="1" customHeight="1" x14ac:dyDescent="0.2">
      <c r="A183" s="881" t="s">
        <v>157</v>
      </c>
      <c r="B183" s="26">
        <v>40868</v>
      </c>
      <c r="C183" s="36" t="s">
        <v>130</v>
      </c>
      <c r="D183" s="81" t="s">
        <v>79</v>
      </c>
      <c r="E183" s="81" t="s">
        <v>40</v>
      </c>
      <c r="F183" s="232" t="str">
        <f>IF(ISBLANK(B183),"",CHOOSE(MATCH(MONTH(B183)-2,{1;2;3;4;5;6;7;8;9;10;-1;0},0),"janvier","février","mars","avril","mai","juin","juillet","août","septembre","octobre","novembre","décembre"))</f>
        <v>septembre</v>
      </c>
      <c r="G183" s="190" t="s">
        <v>11</v>
      </c>
      <c r="H183" s="47" t="s">
        <v>186</v>
      </c>
      <c r="I183" s="73" t="s">
        <v>208</v>
      </c>
    </row>
    <row r="184" spans="1:9" ht="25.5" hidden="1" customHeight="1" x14ac:dyDescent="0.2">
      <c r="A184" s="883"/>
      <c r="B184" s="14"/>
      <c r="C184" s="74"/>
      <c r="D184" s="177"/>
      <c r="E184" s="74"/>
      <c r="F184" s="74"/>
      <c r="G184" s="50" t="s">
        <v>144</v>
      </c>
      <c r="H184" s="75" t="s">
        <v>13</v>
      </c>
      <c r="I184" s="76"/>
    </row>
    <row r="185" spans="1:9" ht="25.5" hidden="1" customHeight="1" x14ac:dyDescent="0.2">
      <c r="A185" s="883"/>
      <c r="B185" s="14">
        <v>40879.708333333336</v>
      </c>
      <c r="C185" s="74"/>
      <c r="D185" s="28"/>
      <c r="E185" s="74"/>
      <c r="F185" s="74"/>
      <c r="G185" s="50" t="s">
        <v>225</v>
      </c>
      <c r="H185" s="75" t="s">
        <v>13</v>
      </c>
      <c r="I185" s="76"/>
    </row>
    <row r="186" spans="1:9" ht="25.5" hidden="1" customHeight="1" x14ac:dyDescent="0.2">
      <c r="A186" s="883"/>
      <c r="B186" s="155"/>
      <c r="C186" s="74"/>
      <c r="D186" s="177"/>
      <c r="E186" s="74"/>
      <c r="F186" s="74"/>
      <c r="G186" s="50" t="s">
        <v>31</v>
      </c>
      <c r="H186" s="107" t="s">
        <v>324</v>
      </c>
      <c r="I186" s="76"/>
    </row>
    <row r="187" spans="1:9" ht="25.5" hidden="1" customHeight="1" x14ac:dyDescent="0.2">
      <c r="A187" s="883"/>
      <c r="B187" s="14"/>
      <c r="C187" s="74"/>
      <c r="D187" s="177"/>
      <c r="E187" s="74"/>
      <c r="F187" s="74"/>
      <c r="G187" s="50" t="s">
        <v>227</v>
      </c>
      <c r="H187" s="107" t="s">
        <v>324</v>
      </c>
      <c r="I187" s="76"/>
    </row>
    <row r="188" spans="1:9" ht="25.5" hidden="1" customHeight="1" x14ac:dyDescent="0.2">
      <c r="A188" s="883"/>
      <c r="B188" s="14"/>
      <c r="C188" s="74"/>
      <c r="D188" s="177"/>
      <c r="E188" s="74"/>
      <c r="F188" s="74"/>
      <c r="G188" s="50" t="s">
        <v>26</v>
      </c>
      <c r="H188" s="166" t="s">
        <v>38</v>
      </c>
      <c r="I188" s="76"/>
    </row>
    <row r="189" spans="1:9" ht="25.5" hidden="1" customHeight="1" x14ac:dyDescent="0.2">
      <c r="A189" s="883"/>
      <c r="B189" s="14">
        <v>40899.708333333336</v>
      </c>
      <c r="C189" s="37"/>
      <c r="D189" s="74"/>
      <c r="E189" s="74"/>
      <c r="F189" s="74"/>
      <c r="G189" s="50" t="s">
        <v>241</v>
      </c>
      <c r="H189" s="107" t="s">
        <v>325</v>
      </c>
      <c r="I189" s="76"/>
    </row>
    <row r="190" spans="1:9" ht="25.5" hidden="1" customHeight="1" x14ac:dyDescent="0.2">
      <c r="A190" s="883"/>
      <c r="B190" s="14"/>
      <c r="C190" s="74"/>
      <c r="D190" s="172"/>
      <c r="E190" s="74"/>
      <c r="F190" s="74"/>
      <c r="G190" s="34" t="s">
        <v>145</v>
      </c>
      <c r="H190" s="107" t="s">
        <v>325</v>
      </c>
      <c r="I190" s="76" t="s">
        <v>83</v>
      </c>
    </row>
    <row r="191" spans="1:9" ht="25.5" hidden="1" customHeight="1" x14ac:dyDescent="0.2">
      <c r="A191" s="880" t="s">
        <v>62</v>
      </c>
      <c r="B191" s="880"/>
      <c r="C191" s="880"/>
      <c r="D191" s="880"/>
      <c r="E191" s="880"/>
      <c r="F191" s="880"/>
      <c r="G191" s="880"/>
      <c r="H191" s="880"/>
      <c r="I191" s="880"/>
    </row>
    <row r="192" spans="1:9" ht="25.5" hidden="1" customHeight="1" x14ac:dyDescent="0.2">
      <c r="A192" s="871" t="s">
        <v>18</v>
      </c>
      <c r="B192" s="871"/>
      <c r="C192" s="871"/>
      <c r="D192" s="871"/>
      <c r="E192" s="871"/>
      <c r="F192" s="871"/>
      <c r="G192" s="871"/>
      <c r="H192" s="871"/>
      <c r="I192" s="871"/>
    </row>
    <row r="193" spans="1:9" ht="25.5" hidden="1" customHeight="1" x14ac:dyDescent="0.2">
      <c r="A193" s="191" t="s">
        <v>327</v>
      </c>
      <c r="B193" s="192"/>
      <c r="C193" s="132"/>
      <c r="D193" s="2"/>
      <c r="E193" s="133"/>
      <c r="F193" s="221"/>
      <c r="G193" s="144" t="s">
        <v>63</v>
      </c>
      <c r="H193" s="135" t="s">
        <v>349</v>
      </c>
      <c r="I193" s="136"/>
    </row>
    <row r="194" spans="1:9" ht="25.5" hidden="1" customHeight="1" x14ac:dyDescent="0.2">
      <c r="A194" s="191" t="s">
        <v>158</v>
      </c>
      <c r="B194" s="192"/>
      <c r="C194" s="132"/>
      <c r="D194" s="2"/>
      <c r="E194" s="133"/>
      <c r="F194" s="221"/>
      <c r="G194" s="144" t="s">
        <v>67</v>
      </c>
      <c r="H194" s="49" t="s">
        <v>350</v>
      </c>
      <c r="I194" s="136"/>
    </row>
    <row r="195" spans="1:9" ht="25.5" hidden="1" customHeight="1" x14ac:dyDescent="0.2">
      <c r="A195" s="895" t="s">
        <v>328</v>
      </c>
      <c r="B195" s="81"/>
      <c r="C195" s="137"/>
      <c r="D195" s="16"/>
      <c r="E195" s="138"/>
      <c r="F195" s="148"/>
      <c r="G195" s="50" t="s">
        <v>159</v>
      </c>
      <c r="H195" s="75" t="s">
        <v>13</v>
      </c>
      <c r="I195" s="95"/>
    </row>
    <row r="196" spans="1:9" ht="25.5" hidden="1" customHeight="1" x14ac:dyDescent="0.2">
      <c r="A196" s="896"/>
      <c r="B196" s="157"/>
      <c r="C196" s="139"/>
      <c r="D196" s="18"/>
      <c r="E196" s="140"/>
      <c r="F196" s="140"/>
      <c r="G196" s="50" t="s">
        <v>43</v>
      </c>
      <c r="H196" s="75" t="s">
        <v>13</v>
      </c>
      <c r="I196" s="88"/>
    </row>
    <row r="197" spans="1:9" ht="25.5" hidden="1" customHeight="1" x14ac:dyDescent="0.2">
      <c r="A197" s="897"/>
      <c r="B197" s="14">
        <v>40919.708333333336</v>
      </c>
      <c r="C197" s="74"/>
      <c r="D197" s="141"/>
      <c r="E197" s="74"/>
      <c r="F197" s="84"/>
      <c r="G197" s="236" t="s">
        <v>105</v>
      </c>
      <c r="H197" s="92" t="s">
        <v>369</v>
      </c>
      <c r="I197" s="237" t="s">
        <v>365</v>
      </c>
    </row>
    <row r="198" spans="1:9" ht="25.5" hidden="1" customHeight="1" x14ac:dyDescent="0.2">
      <c r="A198" s="898"/>
      <c r="B198" s="193">
        <v>40920.708333333336</v>
      </c>
      <c r="C198" s="78"/>
      <c r="D198" s="143"/>
      <c r="E198" s="78"/>
      <c r="F198" s="78"/>
      <c r="G198" s="144" t="s">
        <v>252</v>
      </c>
      <c r="H198" s="79" t="s">
        <v>13</v>
      </c>
      <c r="I198" s="80"/>
    </row>
    <row r="199" spans="1:9" ht="24.75" hidden="1" customHeight="1" x14ac:dyDescent="0.2">
      <c r="A199" s="29"/>
      <c r="B199" s="30"/>
      <c r="C199" s="194"/>
      <c r="D199" s="195"/>
      <c r="E199" s="196"/>
      <c r="F199" s="196"/>
      <c r="G199" s="31"/>
      <c r="H199" s="32"/>
      <c r="I199" s="197"/>
    </row>
    <row r="200" spans="1:9" ht="35.25" hidden="1" customHeight="1" x14ac:dyDescent="0.2">
      <c r="A200" s="868" t="s">
        <v>150</v>
      </c>
      <c r="B200" s="869"/>
      <c r="C200" s="869"/>
      <c r="D200" s="869"/>
      <c r="E200" s="869"/>
      <c r="F200" s="869"/>
      <c r="G200" s="869"/>
      <c r="H200" s="869"/>
      <c r="I200" s="870"/>
    </row>
    <row r="201" spans="1:9" ht="25.5" hidden="1" customHeight="1" x14ac:dyDescent="0.2">
      <c r="A201" s="871" t="s">
        <v>244</v>
      </c>
      <c r="B201" s="871"/>
      <c r="C201" s="871"/>
      <c r="D201" s="871"/>
      <c r="E201" s="871"/>
      <c r="F201" s="871"/>
      <c r="G201" s="871"/>
      <c r="H201" s="871"/>
      <c r="I201" s="871"/>
    </row>
    <row r="202" spans="1:9" ht="25.5" hidden="1" customHeight="1" x14ac:dyDescent="0.2">
      <c r="A202" s="191" t="s">
        <v>160</v>
      </c>
      <c r="B202" s="19">
        <v>40926</v>
      </c>
      <c r="C202" s="40"/>
      <c r="D202" s="198"/>
      <c r="E202" s="152"/>
      <c r="F202" s="152"/>
      <c r="G202" s="43" t="s">
        <v>253</v>
      </c>
      <c r="H202" s="199" t="s">
        <v>329</v>
      </c>
      <c r="I202" s="136"/>
    </row>
    <row r="203" spans="1:9" ht="25.5" hidden="1" customHeight="1" x14ac:dyDescent="0.2">
      <c r="A203" s="871" t="s">
        <v>370</v>
      </c>
      <c r="B203" s="871"/>
      <c r="C203" s="871"/>
      <c r="D203" s="871"/>
      <c r="E203" s="871"/>
      <c r="F203" s="871"/>
      <c r="G203" s="871"/>
      <c r="H203" s="871"/>
      <c r="I203" s="871"/>
    </row>
    <row r="204" spans="1:9" ht="25.5" hidden="1" customHeight="1" x14ac:dyDescent="0.2">
      <c r="A204" s="889" t="s">
        <v>161</v>
      </c>
      <c r="B204" s="192"/>
      <c r="C204" s="192"/>
      <c r="D204" s="1"/>
      <c r="E204" s="192"/>
      <c r="F204" s="222"/>
      <c r="G204" s="50" t="s">
        <v>68</v>
      </c>
      <c r="H204" s="135" t="s">
        <v>349</v>
      </c>
      <c r="I204" s="136"/>
    </row>
    <row r="205" spans="1:9" ht="25.5" hidden="1" customHeight="1" x14ac:dyDescent="0.2">
      <c r="A205" s="890"/>
      <c r="B205" s="19">
        <v>40933</v>
      </c>
      <c r="C205" s="36" t="s">
        <v>109</v>
      </c>
      <c r="D205" s="198"/>
      <c r="E205" s="152"/>
      <c r="F205" s="152"/>
      <c r="G205" s="43" t="s">
        <v>255</v>
      </c>
      <c r="H205" s="219" t="s">
        <v>351</v>
      </c>
      <c r="I205" s="151" t="s">
        <v>254</v>
      </c>
    </row>
    <row r="206" spans="1:9" ht="25.5" hidden="1" customHeight="1" x14ac:dyDescent="0.2">
      <c r="A206" s="871" t="s">
        <v>258</v>
      </c>
      <c r="B206" s="871"/>
      <c r="C206" s="871"/>
      <c r="D206" s="871"/>
      <c r="E206" s="871"/>
      <c r="F206" s="871"/>
      <c r="G206" s="871"/>
      <c r="H206" s="871"/>
      <c r="I206" s="871"/>
    </row>
    <row r="207" spans="1:9" ht="25.5" hidden="1" customHeight="1" x14ac:dyDescent="0.2">
      <c r="A207" s="881" t="s">
        <v>330</v>
      </c>
      <c r="B207" s="26">
        <v>40917</v>
      </c>
      <c r="C207" s="36" t="s">
        <v>151</v>
      </c>
      <c r="D207" s="81" t="s">
        <v>79</v>
      </c>
      <c r="E207" s="81" t="s">
        <v>40</v>
      </c>
      <c r="F207" s="232" t="str">
        <f>IF(ISBLANK(B207),"",CHOOSE(MATCH(MONTH(B207)-2,{1;2;3;4;5;6;7;8;9;10;-1;0},0),"janvier","février","mars","avril","mai","juin","juillet","août","septembre","octobre","novembre","décembre"))</f>
        <v>novembre</v>
      </c>
      <c r="G207" s="190" t="s">
        <v>11</v>
      </c>
      <c r="H207" s="47" t="s">
        <v>186</v>
      </c>
      <c r="I207" s="73" t="s">
        <v>208</v>
      </c>
    </row>
    <row r="208" spans="1:9" ht="25.5" hidden="1" customHeight="1" x14ac:dyDescent="0.2">
      <c r="A208" s="883" t="s">
        <v>77</v>
      </c>
      <c r="B208" s="155"/>
      <c r="C208" s="34"/>
      <c r="D208" s="172"/>
      <c r="E208" s="106"/>
      <c r="F208" s="106"/>
      <c r="G208" s="50" t="s">
        <v>238</v>
      </c>
      <c r="H208" s="107" t="s">
        <v>324</v>
      </c>
      <c r="I208" s="88"/>
    </row>
    <row r="209" spans="1:9" ht="25.5" hidden="1" customHeight="1" x14ac:dyDescent="0.2">
      <c r="A209" s="883"/>
      <c r="B209" s="155"/>
      <c r="C209" s="34"/>
      <c r="D209" s="172"/>
      <c r="E209" s="106"/>
      <c r="F209" s="106"/>
      <c r="G209" s="50" t="s">
        <v>131</v>
      </c>
      <c r="H209" s="75" t="s">
        <v>13</v>
      </c>
      <c r="I209" s="88"/>
    </row>
    <row r="210" spans="1:9" ht="25.5" hidden="1" customHeight="1" x14ac:dyDescent="0.2">
      <c r="A210" s="883"/>
      <c r="B210" s="14"/>
      <c r="C210" s="34"/>
      <c r="D210" s="172"/>
      <c r="E210" s="106"/>
      <c r="F210" s="106"/>
      <c r="G210" s="50" t="s">
        <v>132</v>
      </c>
      <c r="H210" s="75" t="s">
        <v>13</v>
      </c>
      <c r="I210" s="88"/>
    </row>
    <row r="211" spans="1:9" ht="25.5" hidden="1" customHeight="1" x14ac:dyDescent="0.2">
      <c r="A211" s="883"/>
      <c r="B211" s="14"/>
      <c r="C211" s="34"/>
      <c r="D211" s="172"/>
      <c r="E211" s="106"/>
      <c r="F211" s="106"/>
      <c r="G211" s="50" t="s">
        <v>60</v>
      </c>
      <c r="H211" s="75" t="s">
        <v>13</v>
      </c>
      <c r="I211" s="88"/>
    </row>
    <row r="212" spans="1:9" ht="25.5" hidden="1" customHeight="1" x14ac:dyDescent="0.2">
      <c r="A212" s="883"/>
      <c r="B212" s="14"/>
      <c r="C212" s="34"/>
      <c r="D212" s="172"/>
      <c r="E212" s="106"/>
      <c r="F212" s="106"/>
      <c r="G212" s="50" t="s">
        <v>128</v>
      </c>
      <c r="H212" s="75" t="s">
        <v>13</v>
      </c>
      <c r="I212" s="88"/>
    </row>
    <row r="213" spans="1:9" ht="25.5" hidden="1" customHeight="1" x14ac:dyDescent="0.2">
      <c r="A213" s="883"/>
      <c r="B213" s="155"/>
      <c r="C213" s="74"/>
      <c r="D213" s="177"/>
      <c r="E213" s="74"/>
      <c r="F213" s="74"/>
      <c r="G213" s="50" t="s">
        <v>256</v>
      </c>
      <c r="H213" s="75" t="s">
        <v>13</v>
      </c>
      <c r="I213" s="76"/>
    </row>
    <row r="214" spans="1:9" ht="25.5" hidden="1" customHeight="1" x14ac:dyDescent="0.2">
      <c r="A214" s="883"/>
      <c r="B214" s="155"/>
      <c r="C214" s="74"/>
      <c r="D214" s="177"/>
      <c r="E214" s="74"/>
      <c r="F214" s="74"/>
      <c r="G214" s="50" t="s">
        <v>149</v>
      </c>
      <c r="H214" s="4" t="s">
        <v>257</v>
      </c>
      <c r="I214" s="76"/>
    </row>
    <row r="215" spans="1:9" ht="25.5" hidden="1" customHeight="1" x14ac:dyDescent="0.2">
      <c r="A215" s="883"/>
      <c r="B215" s="14"/>
      <c r="C215" s="34"/>
      <c r="D215" s="172"/>
      <c r="E215" s="106"/>
      <c r="F215" s="106"/>
      <c r="G215" s="50" t="s">
        <v>137</v>
      </c>
      <c r="H215" s="75" t="s">
        <v>13</v>
      </c>
      <c r="I215" s="88"/>
    </row>
    <row r="216" spans="1:9" ht="25.5" hidden="1" customHeight="1" x14ac:dyDescent="0.2">
      <c r="A216" s="883"/>
      <c r="B216" s="14"/>
      <c r="C216" s="34"/>
      <c r="D216" s="172"/>
      <c r="E216" s="106"/>
      <c r="F216" s="106"/>
      <c r="G216" s="50" t="s">
        <v>136</v>
      </c>
      <c r="H216" s="75" t="s">
        <v>13</v>
      </c>
      <c r="I216" s="88"/>
    </row>
    <row r="217" spans="1:9" ht="25.5" hidden="1" customHeight="1" x14ac:dyDescent="0.2">
      <c r="A217" s="883"/>
      <c r="B217" s="14"/>
      <c r="C217" s="34"/>
      <c r="D217" s="172"/>
      <c r="E217" s="106"/>
      <c r="F217" s="106"/>
      <c r="G217" s="50" t="s">
        <v>135</v>
      </c>
      <c r="H217" s="75" t="s">
        <v>13</v>
      </c>
      <c r="I217" s="88"/>
    </row>
    <row r="218" spans="1:9" ht="25.5" hidden="1" customHeight="1" x14ac:dyDescent="0.2">
      <c r="A218" s="883"/>
      <c r="B218" s="155"/>
      <c r="C218" s="34"/>
      <c r="D218" s="172"/>
      <c r="E218" s="106"/>
      <c r="F218" s="106"/>
      <c r="G218" s="50" t="s">
        <v>134</v>
      </c>
      <c r="H218" s="75" t="s">
        <v>13</v>
      </c>
      <c r="I218" s="88"/>
    </row>
    <row r="219" spans="1:9" ht="25.5" hidden="1" customHeight="1" x14ac:dyDescent="0.2">
      <c r="A219" s="883"/>
      <c r="B219" s="14"/>
      <c r="C219" s="74"/>
      <c r="D219" s="177"/>
      <c r="E219" s="74"/>
      <c r="F219" s="74"/>
      <c r="G219" s="50" t="s">
        <v>138</v>
      </c>
      <c r="H219" s="75" t="s">
        <v>13</v>
      </c>
      <c r="I219" s="76"/>
    </row>
    <row r="220" spans="1:9" ht="25.5" hidden="1" customHeight="1" x14ac:dyDescent="0.2">
      <c r="A220" s="883"/>
      <c r="B220" s="14"/>
      <c r="C220" s="74"/>
      <c r="D220" s="177"/>
      <c r="E220" s="74"/>
      <c r="F220" s="74"/>
      <c r="G220" s="50" t="s">
        <v>139</v>
      </c>
      <c r="H220" s="75" t="s">
        <v>13</v>
      </c>
      <c r="I220" s="76"/>
    </row>
    <row r="221" spans="1:9" ht="25.5" hidden="1" customHeight="1" x14ac:dyDescent="0.2">
      <c r="A221" s="883"/>
      <c r="B221" s="155"/>
      <c r="C221" s="74"/>
      <c r="D221" s="177"/>
      <c r="E221" s="74"/>
      <c r="F221" s="74"/>
      <c r="G221" s="50" t="s">
        <v>140</v>
      </c>
      <c r="H221" s="75" t="s">
        <v>13</v>
      </c>
      <c r="I221" s="76"/>
    </row>
    <row r="222" spans="1:9" ht="25.5" hidden="1" customHeight="1" x14ac:dyDescent="0.2">
      <c r="A222" s="883"/>
      <c r="B222" s="155"/>
      <c r="C222" s="74"/>
      <c r="D222" s="177"/>
      <c r="E222" s="74"/>
      <c r="F222" s="74"/>
      <c r="G222" s="50" t="s">
        <v>129</v>
      </c>
      <c r="H222" s="75" t="s">
        <v>13</v>
      </c>
      <c r="I222" s="76"/>
    </row>
    <row r="223" spans="1:9" ht="25.5" hidden="1" customHeight="1" x14ac:dyDescent="0.2">
      <c r="A223" s="883"/>
      <c r="B223" s="14">
        <v>40935</v>
      </c>
      <c r="C223" s="74"/>
      <c r="D223" s="28"/>
      <c r="E223" s="74"/>
      <c r="F223" s="74"/>
      <c r="G223" s="50" t="s">
        <v>225</v>
      </c>
      <c r="H223" s="75" t="s">
        <v>13</v>
      </c>
      <c r="I223" s="76"/>
    </row>
    <row r="224" spans="1:9" ht="25.5" hidden="1" customHeight="1" x14ac:dyDescent="0.2">
      <c r="A224" s="883"/>
      <c r="B224" s="200" t="s">
        <v>260</v>
      </c>
      <c r="C224" s="74"/>
      <c r="D224" s="28"/>
      <c r="E224" s="74"/>
      <c r="F224" s="74"/>
      <c r="G224" s="37" t="s">
        <v>239</v>
      </c>
      <c r="H224" s="107" t="s">
        <v>324</v>
      </c>
      <c r="I224" s="201" t="s">
        <v>259</v>
      </c>
    </row>
    <row r="225" spans="1:9" ht="25.5" hidden="1" customHeight="1" x14ac:dyDescent="0.2">
      <c r="A225" s="883"/>
      <c r="B225" s="14"/>
      <c r="C225" s="74"/>
      <c r="D225" s="177"/>
      <c r="E225" s="74"/>
      <c r="F225" s="74"/>
      <c r="G225" s="50" t="s">
        <v>31</v>
      </c>
      <c r="H225" s="107" t="s">
        <v>324</v>
      </c>
      <c r="I225" s="76"/>
    </row>
    <row r="226" spans="1:9" ht="25.5" hidden="1" customHeight="1" x14ac:dyDescent="0.2">
      <c r="A226" s="883"/>
      <c r="B226" s="14"/>
      <c r="C226" s="74"/>
      <c r="D226" s="177"/>
      <c r="E226" s="74"/>
      <c r="F226" s="74"/>
      <c r="G226" s="50" t="s">
        <v>240</v>
      </c>
      <c r="H226" s="107" t="s">
        <v>325</v>
      </c>
      <c r="I226" s="76"/>
    </row>
    <row r="227" spans="1:9" ht="25.5" hidden="1" customHeight="1" x14ac:dyDescent="0.2">
      <c r="A227" s="883"/>
      <c r="B227" s="155"/>
      <c r="C227" s="74"/>
      <c r="D227" s="177"/>
      <c r="E227" s="74"/>
      <c r="F227" s="74"/>
      <c r="G227" s="50" t="s">
        <v>141</v>
      </c>
      <c r="H227" s="107" t="s">
        <v>324</v>
      </c>
      <c r="I227" s="76"/>
    </row>
    <row r="228" spans="1:9" ht="25.5" hidden="1" customHeight="1" x14ac:dyDescent="0.2">
      <c r="A228" s="883"/>
      <c r="B228" s="200" t="s">
        <v>260</v>
      </c>
      <c r="C228" s="74"/>
      <c r="D228" s="177"/>
      <c r="E228" s="74"/>
      <c r="F228" s="74"/>
      <c r="G228" s="50" t="s">
        <v>26</v>
      </c>
      <c r="H228" s="166" t="s">
        <v>38</v>
      </c>
      <c r="I228" s="76"/>
    </row>
    <row r="229" spans="1:9" ht="25.5" hidden="1" customHeight="1" x14ac:dyDescent="0.2">
      <c r="A229" s="883"/>
      <c r="B229" s="14" t="s">
        <v>357</v>
      </c>
      <c r="C229" s="37"/>
      <c r="D229" s="74"/>
      <c r="E229" s="74"/>
      <c r="F229" s="74"/>
      <c r="G229" s="50" t="s">
        <v>241</v>
      </c>
      <c r="H229" s="107" t="s">
        <v>325</v>
      </c>
      <c r="I229" s="76"/>
    </row>
    <row r="230" spans="1:9" ht="25.5" hidden="1" customHeight="1" x14ac:dyDescent="0.2">
      <c r="A230" s="883"/>
      <c r="B230" s="14"/>
      <c r="C230" s="74"/>
      <c r="D230" s="172"/>
      <c r="E230" s="74"/>
      <c r="F230" s="74"/>
      <c r="G230" s="34" t="s">
        <v>152</v>
      </c>
      <c r="H230" s="107" t="s">
        <v>325</v>
      </c>
      <c r="I230" s="76" t="s">
        <v>83</v>
      </c>
    </row>
    <row r="231" spans="1:9" ht="25.5" hidden="1" customHeight="1" x14ac:dyDescent="0.2">
      <c r="A231" s="871" t="s">
        <v>153</v>
      </c>
      <c r="B231" s="871"/>
      <c r="C231" s="871"/>
      <c r="D231" s="871"/>
      <c r="E231" s="871"/>
      <c r="F231" s="871"/>
      <c r="G231" s="871"/>
      <c r="H231" s="871"/>
      <c r="I231" s="871"/>
    </row>
    <row r="232" spans="1:9" ht="25.5" hidden="1" customHeight="1" x14ac:dyDescent="0.2">
      <c r="A232" s="881" t="s">
        <v>331</v>
      </c>
      <c r="B232" s="26">
        <v>40917</v>
      </c>
      <c r="C232" s="46" t="s">
        <v>64</v>
      </c>
      <c r="D232" s="81" t="s">
        <v>79</v>
      </c>
      <c r="E232" s="81" t="s">
        <v>40</v>
      </c>
      <c r="F232" s="232" t="str">
        <f>IF(ISBLANK(B232),"",CHOOSE(MATCH(MONTH(B232)-2,{1;2;3;4;5;6;7;8;9;10;-1;0},0),"janvier","février","mars","avril","mai","juin","juillet","août","septembre","octobre","novembre","décembre"))</f>
        <v>novembre</v>
      </c>
      <c r="G232" s="190" t="s">
        <v>11</v>
      </c>
      <c r="H232" s="47" t="s">
        <v>186</v>
      </c>
      <c r="I232" s="73" t="s">
        <v>208</v>
      </c>
    </row>
    <row r="233" spans="1:9" ht="25.5" hidden="1" customHeight="1" x14ac:dyDescent="0.2">
      <c r="A233" s="883"/>
      <c r="B233" s="14"/>
      <c r="C233" s="74"/>
      <c r="D233" s="177"/>
      <c r="E233" s="74"/>
      <c r="F233" s="74"/>
      <c r="G233" s="50" t="s">
        <v>144</v>
      </c>
      <c r="H233" s="75" t="s">
        <v>13</v>
      </c>
      <c r="I233" s="76"/>
    </row>
    <row r="234" spans="1:9" ht="25.5" hidden="1" customHeight="1" x14ac:dyDescent="0.2">
      <c r="A234" s="883"/>
      <c r="B234" s="14">
        <v>40935</v>
      </c>
      <c r="C234" s="74"/>
      <c r="D234" s="28"/>
      <c r="E234" s="74"/>
      <c r="F234" s="74"/>
      <c r="G234" s="50" t="s">
        <v>225</v>
      </c>
      <c r="H234" s="75" t="s">
        <v>13</v>
      </c>
      <c r="I234" s="76"/>
    </row>
    <row r="235" spans="1:9" ht="25.5" hidden="1" customHeight="1" x14ac:dyDescent="0.2">
      <c r="A235" s="883"/>
      <c r="B235" s="155"/>
      <c r="C235" s="74"/>
      <c r="D235" s="177"/>
      <c r="E235" s="74"/>
      <c r="F235" s="74"/>
      <c r="G235" s="50" t="s">
        <v>31</v>
      </c>
      <c r="H235" s="107" t="s">
        <v>324</v>
      </c>
      <c r="I235" s="76"/>
    </row>
    <row r="236" spans="1:9" ht="25.5" hidden="1" customHeight="1" x14ac:dyDescent="0.2">
      <c r="A236" s="883"/>
      <c r="B236" s="14"/>
      <c r="C236" s="74"/>
      <c r="D236" s="177"/>
      <c r="E236" s="74"/>
      <c r="F236" s="74"/>
      <c r="G236" s="50" t="s">
        <v>227</v>
      </c>
      <c r="H236" s="107" t="s">
        <v>324</v>
      </c>
      <c r="I236" s="76"/>
    </row>
    <row r="237" spans="1:9" ht="25.5" hidden="1" customHeight="1" x14ac:dyDescent="0.2">
      <c r="A237" s="883"/>
      <c r="B237" s="14"/>
      <c r="C237" s="74"/>
      <c r="D237" s="177"/>
      <c r="E237" s="74"/>
      <c r="F237" s="74"/>
      <c r="G237" s="50" t="s">
        <v>26</v>
      </c>
      <c r="H237" s="166" t="s">
        <v>38</v>
      </c>
      <c r="I237" s="76"/>
    </row>
    <row r="238" spans="1:9" ht="25.5" hidden="1" customHeight="1" x14ac:dyDescent="0.2">
      <c r="A238" s="883"/>
      <c r="B238" s="14">
        <v>40948.708333333336</v>
      </c>
      <c r="C238" s="37"/>
      <c r="D238" s="74"/>
      <c r="E238" s="74"/>
      <c r="F238" s="74"/>
      <c r="G238" s="50" t="s">
        <v>241</v>
      </c>
      <c r="H238" s="107" t="s">
        <v>325</v>
      </c>
      <c r="I238" s="76"/>
    </row>
    <row r="239" spans="1:9" ht="25.5" hidden="1" customHeight="1" x14ac:dyDescent="0.2">
      <c r="A239" s="884"/>
      <c r="B239" s="19"/>
      <c r="C239" s="78"/>
      <c r="D239" s="181"/>
      <c r="E239" s="78"/>
      <c r="F239" s="78"/>
      <c r="G239" s="35" t="s">
        <v>154</v>
      </c>
      <c r="H239" s="184" t="s">
        <v>325</v>
      </c>
      <c r="I239" s="80" t="s">
        <v>83</v>
      </c>
    </row>
    <row r="240" spans="1:9" ht="25.5" hidden="1" customHeight="1" x14ac:dyDescent="0.2">
      <c r="A240" s="871" t="s">
        <v>39</v>
      </c>
      <c r="B240" s="871"/>
      <c r="C240" s="871"/>
      <c r="D240" s="871"/>
      <c r="E240" s="871"/>
      <c r="F240" s="871"/>
      <c r="G240" s="871"/>
      <c r="H240" s="871"/>
      <c r="I240" s="871"/>
    </row>
    <row r="241" spans="1:9" ht="25.5" hidden="1" customHeight="1" x14ac:dyDescent="0.2">
      <c r="A241" s="881" t="s">
        <v>332</v>
      </c>
      <c r="B241" s="26"/>
      <c r="C241" s="81"/>
      <c r="D241" s="81"/>
      <c r="E241" s="81"/>
      <c r="F241" s="84"/>
      <c r="G241" s="50" t="s">
        <v>275</v>
      </c>
      <c r="H241" s="202" t="s">
        <v>324</v>
      </c>
      <c r="I241" s="203"/>
    </row>
    <row r="242" spans="1:9" ht="25.5" hidden="1" customHeight="1" x14ac:dyDescent="0.2">
      <c r="A242" s="883"/>
      <c r="B242" s="14">
        <v>40952</v>
      </c>
      <c r="C242" s="204" t="s">
        <v>41</v>
      </c>
      <c r="D242" s="84" t="s">
        <v>79</v>
      </c>
      <c r="E242" s="84" t="s">
        <v>40</v>
      </c>
      <c r="F242" s="232" t="str">
        <f>IF(ISBLANK(B242),"",CHOOSE(MATCH(MONTH(B242)-2,{1;2;3;4;5;6;7;8;9;10;-1;0},0),"janvier","février","mars","avril","mai","juin","juillet","août","septembre","octobre","novembre","décembre"))</f>
        <v>décembre</v>
      </c>
      <c r="G242" s="50" t="s">
        <v>11</v>
      </c>
      <c r="H242" s="44" t="s">
        <v>186</v>
      </c>
      <c r="I242" s="76" t="s">
        <v>208</v>
      </c>
    </row>
    <row r="243" spans="1:9" ht="25.5" hidden="1" customHeight="1" x14ac:dyDescent="0.2">
      <c r="A243" s="883"/>
      <c r="B243" s="14">
        <v>40952</v>
      </c>
      <c r="C243" s="34" t="s">
        <v>80</v>
      </c>
      <c r="D243" s="74" t="s">
        <v>127</v>
      </c>
      <c r="E243" s="106"/>
      <c r="F243" s="232" t="str">
        <f>IF(ISBLANK(B243),"",CHOOSE(MATCH(MONTH(B243)-2,{1;2;3;4;5;6;7;8;9;10;-1;0},0),"janvier","février","mars","avril","mai","juin","juillet","août","septembre","octobre","novembre","décembre"))</f>
        <v>décembre</v>
      </c>
      <c r="G243" s="50" t="s">
        <v>266</v>
      </c>
      <c r="H243" s="92" t="s">
        <v>333</v>
      </c>
      <c r="I243" s="76" t="s">
        <v>274</v>
      </c>
    </row>
    <row r="244" spans="1:9" ht="25.5" hidden="1" customHeight="1" x14ac:dyDescent="0.2">
      <c r="A244" s="883"/>
      <c r="B244" s="14">
        <v>40953</v>
      </c>
      <c r="C244" s="34" t="s">
        <v>81</v>
      </c>
      <c r="D244" s="74" t="s">
        <v>127</v>
      </c>
      <c r="E244" s="106"/>
      <c r="F244" s="232" t="str">
        <f>IF(ISBLANK(B244),"",CHOOSE(MATCH(MONTH(B244)-2,{1;2;3;4;5;6;7;8;9;10;-1;0},0),"janvier","février","mars","avril","mai","juin","juillet","août","septembre","octobre","novembre","décembre"))</f>
        <v>décembre</v>
      </c>
      <c r="G244" s="50" t="s">
        <v>261</v>
      </c>
      <c r="H244" s="92" t="s">
        <v>13</v>
      </c>
      <c r="I244" s="88"/>
    </row>
    <row r="245" spans="1:9" ht="25.5" hidden="1" customHeight="1" x14ac:dyDescent="0.2">
      <c r="A245" s="883"/>
      <c r="B245" s="155"/>
      <c r="C245" s="34"/>
      <c r="D245" s="74"/>
      <c r="E245" s="106"/>
      <c r="F245" s="106"/>
      <c r="G245" s="50" t="s">
        <v>262</v>
      </c>
      <c r="H245" s="33" t="s">
        <v>87</v>
      </c>
      <c r="I245" s="76"/>
    </row>
    <row r="246" spans="1:9" ht="25.5" hidden="1" customHeight="1" x14ac:dyDescent="0.2">
      <c r="A246" s="883"/>
      <c r="B246" s="14"/>
      <c r="C246" s="74"/>
      <c r="D246" s="74"/>
      <c r="E246" s="74"/>
      <c r="F246" s="74"/>
      <c r="G246" s="50" t="s">
        <v>263</v>
      </c>
      <c r="H246" s="92" t="s">
        <v>13</v>
      </c>
      <c r="I246" s="76"/>
    </row>
    <row r="247" spans="1:9" ht="25.5" hidden="1" customHeight="1" x14ac:dyDescent="0.2">
      <c r="A247" s="883"/>
      <c r="B247" s="14"/>
      <c r="C247" s="74"/>
      <c r="D247" s="74"/>
      <c r="E247" s="74"/>
      <c r="F247" s="74"/>
      <c r="G247" s="50" t="s">
        <v>264</v>
      </c>
      <c r="H247" s="92" t="s">
        <v>13</v>
      </c>
      <c r="I247" s="76"/>
    </row>
    <row r="248" spans="1:9" ht="25.5" hidden="1" customHeight="1" x14ac:dyDescent="0.2">
      <c r="A248" s="883"/>
      <c r="B248" s="14"/>
      <c r="C248" s="74"/>
      <c r="D248" s="74"/>
      <c r="E248" s="74"/>
      <c r="F248" s="74"/>
      <c r="G248" s="50" t="s">
        <v>265</v>
      </c>
      <c r="H248" s="92" t="s">
        <v>13</v>
      </c>
      <c r="I248" s="76"/>
    </row>
    <row r="249" spans="1:9" ht="25.5" hidden="1" customHeight="1" x14ac:dyDescent="0.2">
      <c r="A249" s="883"/>
      <c r="B249" s="14"/>
      <c r="C249" s="74"/>
      <c r="D249" s="74"/>
      <c r="E249" s="74"/>
      <c r="F249" s="74"/>
      <c r="G249" s="50" t="s">
        <v>267</v>
      </c>
      <c r="H249" s="92" t="s">
        <v>333</v>
      </c>
      <c r="I249" s="76"/>
    </row>
    <row r="250" spans="1:9" ht="25.5" hidden="1" customHeight="1" x14ac:dyDescent="0.2">
      <c r="A250" s="883"/>
      <c r="B250" s="155"/>
      <c r="C250" s="74"/>
      <c r="D250" s="74"/>
      <c r="E250" s="74"/>
      <c r="F250" s="74"/>
      <c r="G250" s="50" t="s">
        <v>268</v>
      </c>
      <c r="H250" s="92" t="s">
        <v>13</v>
      </c>
      <c r="I250" s="76"/>
    </row>
    <row r="251" spans="1:9" ht="25.5" hidden="1" customHeight="1" x14ac:dyDescent="0.2">
      <c r="A251" s="883"/>
      <c r="B251" s="14"/>
      <c r="C251" s="74"/>
      <c r="D251" s="74"/>
      <c r="E251" s="74"/>
      <c r="F251" s="74"/>
      <c r="G251" s="50" t="s">
        <v>269</v>
      </c>
      <c r="H251" s="92" t="s">
        <v>13</v>
      </c>
      <c r="I251" s="76"/>
    </row>
    <row r="252" spans="1:9" ht="25.5" hidden="1" customHeight="1" x14ac:dyDescent="0.2">
      <c r="A252" s="883"/>
      <c r="B252" s="14"/>
      <c r="C252" s="74"/>
      <c r="D252" s="74"/>
      <c r="E252" s="74"/>
      <c r="F252" s="74"/>
      <c r="G252" s="50" t="s">
        <v>360</v>
      </c>
      <c r="H252" s="92"/>
      <c r="I252" s="76"/>
    </row>
    <row r="253" spans="1:9" ht="25.5" hidden="1" customHeight="1" x14ac:dyDescent="0.2">
      <c r="A253" s="883"/>
      <c r="B253" s="14">
        <v>40973</v>
      </c>
      <c r="C253" s="34" t="s">
        <v>80</v>
      </c>
      <c r="D253" s="74" t="s">
        <v>127</v>
      </c>
      <c r="E253" s="106"/>
      <c r="F253" s="232" t="str">
        <f>IF(ISBLANK(B253),"",CHOOSE(MATCH(MONTH(B253)-2,{1;2;3;4;5;6;7;8;9;10;-1;0},0),"janvier","février","mars","avril","mai","juin","juillet","août","septembre","octobre","novembre","décembre"))</f>
        <v>janvier</v>
      </c>
      <c r="G253" s="50" t="s">
        <v>270</v>
      </c>
      <c r="H253" s="92" t="s">
        <v>13</v>
      </c>
      <c r="I253" s="88"/>
    </row>
    <row r="254" spans="1:9" ht="25.5" hidden="1" customHeight="1" x14ac:dyDescent="0.2">
      <c r="A254" s="883"/>
      <c r="B254" s="14">
        <v>40974</v>
      </c>
      <c r="C254" s="34" t="s">
        <v>81</v>
      </c>
      <c r="D254" s="74" t="s">
        <v>127</v>
      </c>
      <c r="E254" s="106"/>
      <c r="F254" s="232" t="str">
        <f>IF(ISBLANK(B254),"",CHOOSE(MATCH(MONTH(B254)-2,{1;2;3;4;5;6;7;8;9;10;-1;0},0),"janvier","février","mars","avril","mai","juin","juillet","août","septembre","octobre","novembre","décembre"))</f>
        <v>janvier</v>
      </c>
      <c r="G254" s="50" t="s">
        <v>271</v>
      </c>
      <c r="H254" s="92" t="s">
        <v>333</v>
      </c>
      <c r="I254" s="88"/>
    </row>
    <row r="255" spans="1:9" ht="25.5" hidden="1" customHeight="1" x14ac:dyDescent="0.2">
      <c r="A255" s="883"/>
      <c r="B255" s="14">
        <v>40974</v>
      </c>
      <c r="C255" s="74"/>
      <c r="D255" s="74"/>
      <c r="E255" s="74"/>
      <c r="F255" s="74"/>
      <c r="G255" s="50" t="s">
        <v>225</v>
      </c>
      <c r="H255" s="92" t="s">
        <v>13</v>
      </c>
      <c r="I255" s="76"/>
    </row>
    <row r="256" spans="1:9" ht="25.5" hidden="1" customHeight="1" x14ac:dyDescent="0.2">
      <c r="A256" s="883"/>
      <c r="B256" s="14"/>
      <c r="C256" s="74"/>
      <c r="D256" s="74"/>
      <c r="E256" s="74"/>
      <c r="F256" s="74"/>
      <c r="G256" s="50" t="s">
        <v>31</v>
      </c>
      <c r="H256" s="205" t="s">
        <v>324</v>
      </c>
      <c r="I256" s="76"/>
    </row>
    <row r="257" spans="1:9" ht="25.5" hidden="1" customHeight="1" x14ac:dyDescent="0.2">
      <c r="A257" s="883"/>
      <c r="B257" s="14"/>
      <c r="C257" s="74"/>
      <c r="D257" s="74"/>
      <c r="E257" s="74"/>
      <c r="F257" s="74"/>
      <c r="G257" s="50" t="s">
        <v>272</v>
      </c>
      <c r="H257" s="205" t="s">
        <v>325</v>
      </c>
      <c r="I257" s="76"/>
    </row>
    <row r="258" spans="1:9" ht="25.5" hidden="1" customHeight="1" x14ac:dyDescent="0.2">
      <c r="A258" s="883"/>
      <c r="B258" s="155"/>
      <c r="C258" s="74"/>
      <c r="D258" s="74"/>
      <c r="E258" s="74"/>
      <c r="F258" s="74"/>
      <c r="G258" s="50" t="s">
        <v>141</v>
      </c>
      <c r="H258" s="205" t="s">
        <v>324</v>
      </c>
      <c r="I258" s="76"/>
    </row>
    <row r="259" spans="1:9" ht="25.5" hidden="1" customHeight="1" x14ac:dyDescent="0.2">
      <c r="A259" s="883"/>
      <c r="B259" s="14"/>
      <c r="C259" s="74"/>
      <c r="D259" s="74"/>
      <c r="E259" s="74"/>
      <c r="F259" s="74"/>
      <c r="G259" s="50" t="s">
        <v>26</v>
      </c>
      <c r="H259" s="158" t="s">
        <v>38</v>
      </c>
      <c r="I259" s="76"/>
    </row>
    <row r="260" spans="1:9" ht="34.5" hidden="1" customHeight="1" x14ac:dyDescent="0.2">
      <c r="A260" s="883"/>
      <c r="B260" s="14"/>
      <c r="C260" s="74"/>
      <c r="D260" s="74"/>
      <c r="E260" s="74"/>
      <c r="F260" s="74"/>
      <c r="G260" s="50" t="s">
        <v>284</v>
      </c>
      <c r="H260" s="158"/>
      <c r="I260" s="76" t="s">
        <v>283</v>
      </c>
    </row>
    <row r="261" spans="1:9" ht="25.5" hidden="1" customHeight="1" x14ac:dyDescent="0.2">
      <c r="A261" s="883"/>
      <c r="B261" s="14"/>
      <c r="C261" s="74"/>
      <c r="D261" s="74"/>
      <c r="E261" s="74"/>
      <c r="F261" s="74"/>
      <c r="G261" s="50" t="s">
        <v>360</v>
      </c>
      <c r="H261" s="158"/>
      <c r="I261" s="76"/>
    </row>
    <row r="262" spans="1:9" ht="25.5" hidden="1" customHeight="1" x14ac:dyDescent="0.2">
      <c r="A262" s="883"/>
      <c r="B262" s="14"/>
      <c r="C262" s="34"/>
      <c r="D262" s="74"/>
      <c r="E262" s="74"/>
      <c r="F262" s="74"/>
      <c r="G262" s="34" t="s">
        <v>273</v>
      </c>
      <c r="H262" s="205" t="s">
        <v>325</v>
      </c>
      <c r="I262" s="76"/>
    </row>
    <row r="263" spans="1:9" ht="25.5" hidden="1" customHeight="1" x14ac:dyDescent="0.2">
      <c r="A263" s="883"/>
      <c r="B263" s="14"/>
      <c r="C263" s="74"/>
      <c r="D263" s="74"/>
      <c r="E263" s="74"/>
      <c r="F263" s="74"/>
      <c r="G263" s="34" t="s">
        <v>51</v>
      </c>
      <c r="H263" s="205" t="s">
        <v>325</v>
      </c>
      <c r="I263" s="76"/>
    </row>
    <row r="264" spans="1:9" ht="25.5" hidden="1" customHeight="1" x14ac:dyDescent="0.2">
      <c r="A264" s="884"/>
      <c r="B264" s="14"/>
      <c r="C264" s="78"/>
      <c r="D264" s="78"/>
      <c r="E264" s="78"/>
      <c r="F264" s="78"/>
      <c r="G264" s="35" t="s">
        <v>33</v>
      </c>
      <c r="H264" s="205" t="s">
        <v>324</v>
      </c>
      <c r="I264" s="76" t="s">
        <v>83</v>
      </c>
    </row>
    <row r="265" spans="1:9" ht="25.5" hidden="1" customHeight="1" x14ac:dyDescent="0.2">
      <c r="A265" s="871" t="s">
        <v>277</v>
      </c>
      <c r="B265" s="871"/>
      <c r="C265" s="871"/>
      <c r="D265" s="871"/>
      <c r="E265" s="871"/>
      <c r="F265" s="871"/>
      <c r="G265" s="871"/>
      <c r="H265" s="871"/>
      <c r="I265" s="871"/>
    </row>
    <row r="266" spans="1:9" ht="25.5" hidden="1" customHeight="1" x14ac:dyDescent="0.2">
      <c r="A266" s="881" t="s">
        <v>334</v>
      </c>
      <c r="B266" s="26">
        <v>40987</v>
      </c>
      <c r="C266" s="36" t="s">
        <v>278</v>
      </c>
      <c r="D266" s="81" t="s">
        <v>279</v>
      </c>
      <c r="E266" s="81" t="s">
        <v>40</v>
      </c>
      <c r="F266" s="232" t="str">
        <f>IF(ISBLANK(B266),"",CHOOSE(MATCH(MONTH(B266)-2,{1;2;3;4;5;6;7;8;9;10;-1;0},0),"janvier","février","mars","avril","mai","juin","juillet","août","septembre","octobre","novembre","décembre"))</f>
        <v>janvier</v>
      </c>
      <c r="G266" s="206" t="s">
        <v>11</v>
      </c>
      <c r="H266" s="44" t="s">
        <v>186</v>
      </c>
      <c r="I266" s="73" t="s">
        <v>208</v>
      </c>
    </row>
    <row r="267" spans="1:9" ht="25.5" hidden="1" customHeight="1" x14ac:dyDescent="0.2">
      <c r="A267" s="883" t="s">
        <v>57</v>
      </c>
      <c r="B267" s="14"/>
      <c r="C267" s="74"/>
      <c r="D267" s="177"/>
      <c r="E267" s="74"/>
      <c r="F267" s="223"/>
      <c r="G267" s="207" t="s">
        <v>129</v>
      </c>
      <c r="H267" s="92" t="s">
        <v>13</v>
      </c>
      <c r="I267" s="76"/>
    </row>
    <row r="268" spans="1:9" ht="25.5" hidden="1" customHeight="1" x14ac:dyDescent="0.2">
      <c r="A268" s="883"/>
      <c r="B268" s="14">
        <v>40988</v>
      </c>
      <c r="C268" s="74"/>
      <c r="D268" s="177"/>
      <c r="E268" s="74"/>
      <c r="F268" s="223"/>
      <c r="G268" s="207" t="s">
        <v>280</v>
      </c>
      <c r="H268" s="158" t="s">
        <v>38</v>
      </c>
      <c r="I268" s="76"/>
    </row>
    <row r="269" spans="1:9" ht="25.5" hidden="1" customHeight="1" x14ac:dyDescent="0.2">
      <c r="A269" s="883"/>
      <c r="B269" s="14">
        <v>40989</v>
      </c>
      <c r="C269" s="74"/>
      <c r="D269" s="28"/>
      <c r="E269" s="74"/>
      <c r="F269" s="223"/>
      <c r="G269" s="207" t="s">
        <v>225</v>
      </c>
      <c r="H269" s="92" t="s">
        <v>13</v>
      </c>
      <c r="I269" s="76"/>
    </row>
    <row r="270" spans="1:9" ht="25.5" hidden="1" customHeight="1" x14ac:dyDescent="0.2">
      <c r="A270" s="883"/>
      <c r="B270" s="14"/>
      <c r="C270" s="74"/>
      <c r="D270" s="177"/>
      <c r="E270" s="74"/>
      <c r="F270" s="223"/>
      <c r="G270" s="207" t="s">
        <v>31</v>
      </c>
      <c r="H270" s="205" t="s">
        <v>324</v>
      </c>
      <c r="I270" s="76"/>
    </row>
    <row r="271" spans="1:9" ht="25.5" hidden="1" customHeight="1" x14ac:dyDescent="0.2">
      <c r="A271" s="883"/>
      <c r="B271" s="14"/>
      <c r="C271" s="74"/>
      <c r="D271" s="177"/>
      <c r="E271" s="74"/>
      <c r="F271" s="223"/>
      <c r="G271" s="207" t="s">
        <v>141</v>
      </c>
      <c r="H271" s="205" t="s">
        <v>324</v>
      </c>
      <c r="I271" s="76"/>
    </row>
    <row r="272" spans="1:9" ht="25.5" hidden="1" customHeight="1" x14ac:dyDescent="0.2">
      <c r="A272" s="883"/>
      <c r="B272" s="14">
        <v>40969</v>
      </c>
      <c r="C272" s="34"/>
      <c r="D272" s="74"/>
      <c r="E272" s="74"/>
      <c r="F272" s="74"/>
      <c r="G272" s="34" t="s">
        <v>241</v>
      </c>
      <c r="H272" s="205" t="s">
        <v>325</v>
      </c>
      <c r="I272" s="76"/>
    </row>
    <row r="273" spans="1:9" ht="25.5" hidden="1" customHeight="1" x14ac:dyDescent="0.2">
      <c r="A273" s="883"/>
      <c r="B273" s="14"/>
      <c r="C273" s="74"/>
      <c r="D273" s="172"/>
      <c r="E273" s="74"/>
      <c r="F273" s="74"/>
      <c r="G273" s="34" t="s">
        <v>166</v>
      </c>
      <c r="H273" s="205" t="s">
        <v>325</v>
      </c>
      <c r="I273" s="76" t="s">
        <v>83</v>
      </c>
    </row>
    <row r="274" spans="1:9" ht="25.5" hidden="1" customHeight="1" x14ac:dyDescent="0.2">
      <c r="A274" s="884"/>
      <c r="B274" s="19"/>
      <c r="C274" s="180"/>
      <c r="D274" s="181"/>
      <c r="E274" s="163"/>
      <c r="F274" s="163"/>
      <c r="G274" s="35" t="s">
        <v>33</v>
      </c>
      <c r="H274" s="205" t="s">
        <v>324</v>
      </c>
      <c r="I274" s="98"/>
    </row>
    <row r="275" spans="1:9" ht="25.5" hidden="1" customHeight="1" x14ac:dyDescent="0.2">
      <c r="A275" s="871" t="s">
        <v>276</v>
      </c>
      <c r="B275" s="871"/>
      <c r="C275" s="871"/>
      <c r="D275" s="871"/>
      <c r="E275" s="871"/>
      <c r="F275" s="871"/>
      <c r="G275" s="871"/>
      <c r="H275" s="871"/>
      <c r="I275" s="871"/>
    </row>
    <row r="276" spans="1:9" ht="25.5" hidden="1" customHeight="1" x14ac:dyDescent="0.2">
      <c r="A276" s="881" t="s">
        <v>335</v>
      </c>
      <c r="B276" s="26">
        <v>40994</v>
      </c>
      <c r="C276" s="36" t="s">
        <v>281</v>
      </c>
      <c r="D276" s="81" t="s">
        <v>279</v>
      </c>
      <c r="E276" s="81" t="s">
        <v>40</v>
      </c>
      <c r="F276" s="232" t="str">
        <f>IF(ISBLANK(B276),"",CHOOSE(MATCH(MONTH(B276)-2,{1;2;3;4;5;6;7;8;9;10;-1;0},0),"janvier","février","mars","avril","mai","juin","juillet","août","septembre","octobre","novembre","décembre"))</f>
        <v>janvier</v>
      </c>
      <c r="G276" s="206" t="s">
        <v>11</v>
      </c>
      <c r="H276" s="47" t="s">
        <v>186</v>
      </c>
      <c r="I276" s="73" t="s">
        <v>208</v>
      </c>
    </row>
    <row r="277" spans="1:9" ht="25.5" hidden="1" customHeight="1" x14ac:dyDescent="0.2">
      <c r="A277" s="883" t="s">
        <v>57</v>
      </c>
      <c r="B277" s="14"/>
      <c r="C277" s="74"/>
      <c r="D277" s="177"/>
      <c r="E277" s="74"/>
      <c r="F277" s="223"/>
      <c r="G277" s="207" t="s">
        <v>129</v>
      </c>
      <c r="H277" s="92" t="s">
        <v>13</v>
      </c>
      <c r="I277" s="76"/>
    </row>
    <row r="278" spans="1:9" ht="25.5" hidden="1" customHeight="1" x14ac:dyDescent="0.2">
      <c r="A278" s="883"/>
      <c r="B278" s="14">
        <v>40995</v>
      </c>
      <c r="C278" s="74"/>
      <c r="D278" s="177"/>
      <c r="E278" s="74"/>
      <c r="F278" s="223"/>
      <c r="G278" s="207" t="s">
        <v>280</v>
      </c>
      <c r="H278" s="158" t="s">
        <v>38</v>
      </c>
      <c r="I278" s="76"/>
    </row>
    <row r="279" spans="1:9" ht="25.5" hidden="1" customHeight="1" x14ac:dyDescent="0.2">
      <c r="A279" s="883"/>
      <c r="B279" s="14">
        <v>40996</v>
      </c>
      <c r="C279" s="74"/>
      <c r="D279" s="28"/>
      <c r="E279" s="74"/>
      <c r="F279" s="223"/>
      <c r="G279" s="207" t="s">
        <v>225</v>
      </c>
      <c r="H279" s="92" t="s">
        <v>13</v>
      </c>
      <c r="I279" s="76"/>
    </row>
    <row r="280" spans="1:9" ht="25.5" hidden="1" customHeight="1" x14ac:dyDescent="0.2">
      <c r="A280" s="883"/>
      <c r="B280" s="14"/>
      <c r="C280" s="74"/>
      <c r="D280" s="177"/>
      <c r="E280" s="74"/>
      <c r="F280" s="223"/>
      <c r="G280" s="207" t="s">
        <v>31</v>
      </c>
      <c r="H280" s="205" t="s">
        <v>324</v>
      </c>
      <c r="I280" s="76"/>
    </row>
    <row r="281" spans="1:9" ht="25.5" hidden="1" customHeight="1" x14ac:dyDescent="0.2">
      <c r="A281" s="883"/>
      <c r="B281" s="14"/>
      <c r="C281" s="74"/>
      <c r="D281" s="177"/>
      <c r="E281" s="74"/>
      <c r="F281" s="223"/>
      <c r="G281" s="207" t="s">
        <v>141</v>
      </c>
      <c r="H281" s="205" t="s">
        <v>324</v>
      </c>
      <c r="I281" s="76"/>
    </row>
    <row r="282" spans="1:9" ht="25.5" hidden="1" customHeight="1" x14ac:dyDescent="0.2">
      <c r="A282" s="883"/>
      <c r="B282" s="14">
        <v>40997</v>
      </c>
      <c r="C282" s="34"/>
      <c r="D282" s="74"/>
      <c r="E282" s="74"/>
      <c r="F282" s="74"/>
      <c r="G282" s="34" t="s">
        <v>241</v>
      </c>
      <c r="H282" s="205" t="s">
        <v>325</v>
      </c>
      <c r="I282" s="76"/>
    </row>
    <row r="283" spans="1:9" ht="25.5" hidden="1" customHeight="1" x14ac:dyDescent="0.2">
      <c r="A283" s="883"/>
      <c r="B283" s="14"/>
      <c r="C283" s="74"/>
      <c r="D283" s="172"/>
      <c r="E283" s="74"/>
      <c r="F283" s="74"/>
      <c r="G283" s="34" t="s">
        <v>165</v>
      </c>
      <c r="H283" s="205" t="s">
        <v>325</v>
      </c>
      <c r="I283" s="76" t="s">
        <v>83</v>
      </c>
    </row>
    <row r="284" spans="1:9" ht="25.5" hidden="1" customHeight="1" x14ac:dyDescent="0.2">
      <c r="A284" s="884"/>
      <c r="B284" s="19"/>
      <c r="C284" s="180"/>
      <c r="D284" s="181"/>
      <c r="E284" s="163"/>
      <c r="F284" s="163"/>
      <c r="G284" s="35" t="s">
        <v>33</v>
      </c>
      <c r="H284" s="208" t="s">
        <v>324</v>
      </c>
      <c r="I284" s="98"/>
    </row>
    <row r="285" spans="1:9" ht="25.5" hidden="1" customHeight="1" x14ac:dyDescent="0.2">
      <c r="A285" s="871" t="s">
        <v>162</v>
      </c>
      <c r="B285" s="871"/>
      <c r="C285" s="871"/>
      <c r="D285" s="871"/>
      <c r="E285" s="871"/>
      <c r="F285" s="871"/>
      <c r="G285" s="871"/>
      <c r="H285" s="871"/>
      <c r="I285" s="871"/>
    </row>
    <row r="286" spans="1:9" ht="25.5" hidden="1" customHeight="1" x14ac:dyDescent="0.2">
      <c r="A286" s="881" t="s">
        <v>336</v>
      </c>
      <c r="B286" s="26">
        <v>41001</v>
      </c>
      <c r="C286" s="36" t="s">
        <v>282</v>
      </c>
      <c r="D286" s="81" t="s">
        <v>279</v>
      </c>
      <c r="E286" s="81" t="s">
        <v>40</v>
      </c>
      <c r="F286" s="232" t="str">
        <f>IF(ISBLANK(B286),"",CHOOSE(MATCH(MONTH(B286)-2,{1;2;3;4;5;6;7;8;9;10;-1;0},0),"janvier","février","mars","avril","mai","juin","juillet","août","septembre","octobre","novembre","décembre"))</f>
        <v>février</v>
      </c>
      <c r="G286" s="190" t="s">
        <v>11</v>
      </c>
      <c r="H286" s="44" t="s">
        <v>186</v>
      </c>
      <c r="I286" s="73" t="s">
        <v>208</v>
      </c>
    </row>
    <row r="287" spans="1:9" ht="25.5" hidden="1" customHeight="1" x14ac:dyDescent="0.2">
      <c r="A287" s="883"/>
      <c r="B287" s="14"/>
      <c r="C287" s="34"/>
      <c r="D287" s="172"/>
      <c r="E287" s="106"/>
      <c r="F287" s="224"/>
      <c r="G287" s="207" t="s">
        <v>163</v>
      </c>
      <c r="H287" s="92" t="s">
        <v>13</v>
      </c>
      <c r="I287" s="76"/>
    </row>
    <row r="288" spans="1:9" ht="25.5" hidden="1" customHeight="1" x14ac:dyDescent="0.2">
      <c r="A288" s="883"/>
      <c r="B288" s="14"/>
      <c r="C288" s="74"/>
      <c r="D288" s="177"/>
      <c r="E288" s="74"/>
      <c r="F288" s="223"/>
      <c r="G288" s="207" t="s">
        <v>280</v>
      </c>
      <c r="H288" s="158" t="s">
        <v>38</v>
      </c>
      <c r="I288" s="76"/>
    </row>
    <row r="289" spans="1:9" ht="25.5" hidden="1" customHeight="1" x14ac:dyDescent="0.2">
      <c r="A289" s="891"/>
      <c r="B289" s="14">
        <v>41002</v>
      </c>
      <c r="C289" s="74"/>
      <c r="D289" s="177"/>
      <c r="E289" s="74"/>
      <c r="F289" s="223"/>
      <c r="G289" s="207" t="s">
        <v>129</v>
      </c>
      <c r="H289" s="92" t="s">
        <v>13</v>
      </c>
      <c r="I289" s="76"/>
    </row>
    <row r="290" spans="1:9" ht="25.5" hidden="1" customHeight="1" x14ac:dyDescent="0.2">
      <c r="A290" s="891"/>
      <c r="B290" s="14">
        <v>41003</v>
      </c>
      <c r="C290" s="74"/>
      <c r="D290" s="28"/>
      <c r="E290" s="74"/>
      <c r="F290" s="223"/>
      <c r="G290" s="207" t="s">
        <v>225</v>
      </c>
      <c r="H290" s="92" t="s">
        <v>13</v>
      </c>
      <c r="I290" s="76"/>
    </row>
    <row r="291" spans="1:9" ht="25.5" hidden="1" customHeight="1" x14ac:dyDescent="0.2">
      <c r="A291" s="891"/>
      <c r="B291" s="14"/>
      <c r="C291" s="74"/>
      <c r="D291" s="177"/>
      <c r="E291" s="74"/>
      <c r="F291" s="223"/>
      <c r="G291" s="207" t="s">
        <v>31</v>
      </c>
      <c r="H291" s="205" t="s">
        <v>324</v>
      </c>
      <c r="I291" s="76"/>
    </row>
    <row r="292" spans="1:9" ht="25.5" hidden="1" customHeight="1" x14ac:dyDescent="0.2">
      <c r="A292" s="891"/>
      <c r="B292" s="14"/>
      <c r="C292" s="74"/>
      <c r="D292" s="177"/>
      <c r="E292" s="74"/>
      <c r="F292" s="223"/>
      <c r="G292" s="207" t="s">
        <v>32</v>
      </c>
      <c r="H292" s="205" t="s">
        <v>324</v>
      </c>
      <c r="I292" s="76"/>
    </row>
    <row r="293" spans="1:9" ht="25.5" hidden="1" customHeight="1" x14ac:dyDescent="0.2">
      <c r="A293" s="891"/>
      <c r="B293" s="14"/>
      <c r="C293" s="74"/>
      <c r="D293" s="177"/>
      <c r="E293" s="74"/>
      <c r="F293" s="223"/>
      <c r="G293" s="207" t="s">
        <v>141</v>
      </c>
      <c r="H293" s="205" t="s">
        <v>324</v>
      </c>
      <c r="I293" s="76"/>
    </row>
    <row r="294" spans="1:9" ht="25.5" hidden="1" customHeight="1" x14ac:dyDescent="0.2">
      <c r="A294" s="891"/>
      <c r="B294" s="14">
        <v>41004</v>
      </c>
      <c r="C294" s="37"/>
      <c r="D294" s="74"/>
      <c r="E294" s="74"/>
      <c r="F294" s="74"/>
      <c r="G294" s="34" t="s">
        <v>241</v>
      </c>
      <c r="H294" s="205" t="s">
        <v>325</v>
      </c>
      <c r="I294" s="76"/>
    </row>
    <row r="295" spans="1:9" ht="25.5" hidden="1" customHeight="1" x14ac:dyDescent="0.2">
      <c r="A295" s="891"/>
      <c r="B295" s="14"/>
      <c r="C295" s="74"/>
      <c r="D295" s="172"/>
      <c r="E295" s="74"/>
      <c r="F295" s="74"/>
      <c r="G295" s="34" t="s">
        <v>164</v>
      </c>
      <c r="H295" s="205" t="s">
        <v>325</v>
      </c>
      <c r="I295" s="76" t="s">
        <v>83</v>
      </c>
    </row>
    <row r="296" spans="1:9" ht="25.5" hidden="1" customHeight="1" x14ac:dyDescent="0.2">
      <c r="A296" s="892"/>
      <c r="B296" s="19"/>
      <c r="C296" s="180"/>
      <c r="D296" s="181"/>
      <c r="E296" s="163"/>
      <c r="F296" s="163"/>
      <c r="G296" s="35" t="s">
        <v>33</v>
      </c>
      <c r="H296" s="205" t="s">
        <v>324</v>
      </c>
      <c r="I296" s="98"/>
    </row>
    <row r="297" spans="1:9" ht="25.5" hidden="1" customHeight="1" x14ac:dyDescent="0.2">
      <c r="A297" s="871" t="s">
        <v>169</v>
      </c>
      <c r="B297" s="871"/>
      <c r="C297" s="871"/>
      <c r="D297" s="871"/>
      <c r="E297" s="871"/>
      <c r="F297" s="871"/>
      <c r="G297" s="871"/>
      <c r="H297" s="871"/>
      <c r="I297" s="871"/>
    </row>
    <row r="298" spans="1:9" ht="25.5" hidden="1" customHeight="1" x14ac:dyDescent="0.2">
      <c r="A298" s="881" t="s">
        <v>337</v>
      </c>
      <c r="B298" s="26">
        <v>41008</v>
      </c>
      <c r="C298" s="36" t="s">
        <v>175</v>
      </c>
      <c r="D298" s="81" t="s">
        <v>279</v>
      </c>
      <c r="E298" s="123" t="s">
        <v>222</v>
      </c>
      <c r="F298" s="232" t="str">
        <f>IF(ISBLANK(B298),"",CHOOSE(MATCH(MONTH(B298)-2,{1;2;3;4;5;6;7;8;9;10;-1;0},0),"janvier","février","mars","avril","mai","juin","juillet","août","septembre","octobre","novembre","décembre"))</f>
        <v>février</v>
      </c>
      <c r="G298" s="46" t="s">
        <v>285</v>
      </c>
      <c r="H298" s="205" t="s">
        <v>325</v>
      </c>
      <c r="I298" s="73" t="s">
        <v>208</v>
      </c>
    </row>
    <row r="299" spans="1:9" ht="25.5" hidden="1" customHeight="1" x14ac:dyDescent="0.2">
      <c r="A299" s="883"/>
      <c r="B299" s="25"/>
      <c r="C299" s="209"/>
      <c r="D299" s="84"/>
      <c r="E299" s="210"/>
      <c r="F299" s="225"/>
      <c r="G299" s="207" t="s">
        <v>280</v>
      </c>
      <c r="H299" s="158" t="s">
        <v>38</v>
      </c>
      <c r="I299" s="87"/>
    </row>
    <row r="300" spans="1:9" ht="25.5" hidden="1" customHeight="1" x14ac:dyDescent="0.2">
      <c r="A300" s="883"/>
      <c r="B300" s="25"/>
      <c r="C300" s="209"/>
      <c r="D300" s="84"/>
      <c r="E300" s="210"/>
      <c r="F300" s="210"/>
      <c r="G300" s="50" t="s">
        <v>289</v>
      </c>
      <c r="H300" s="75" t="s">
        <v>308</v>
      </c>
      <c r="I300" s="87"/>
    </row>
    <row r="301" spans="1:9" ht="25.5" hidden="1" customHeight="1" x14ac:dyDescent="0.2">
      <c r="A301" s="883"/>
      <c r="B301" s="25"/>
      <c r="C301" s="209"/>
      <c r="D301" s="84"/>
      <c r="E301" s="210"/>
      <c r="F301" s="225"/>
      <c r="G301" s="207" t="s">
        <v>286</v>
      </c>
      <c r="H301" s="75" t="s">
        <v>308</v>
      </c>
      <c r="I301" s="87"/>
    </row>
    <row r="302" spans="1:9" ht="25.5" hidden="1" customHeight="1" x14ac:dyDescent="0.2">
      <c r="A302" s="883"/>
      <c r="B302" s="25"/>
      <c r="C302" s="209"/>
      <c r="D302" s="84"/>
      <c r="E302" s="210"/>
      <c r="F302" s="225"/>
      <c r="G302" s="207" t="s">
        <v>287</v>
      </c>
      <c r="H302" s="205" t="s">
        <v>324</v>
      </c>
      <c r="I302" s="87"/>
    </row>
    <row r="303" spans="1:9" ht="25.5" hidden="1" customHeight="1" x14ac:dyDescent="0.2">
      <c r="A303" s="883"/>
      <c r="B303" s="25"/>
      <c r="C303" s="209"/>
      <c r="D303" s="84"/>
      <c r="E303" s="210"/>
      <c r="F303" s="225"/>
      <c r="G303" s="207" t="s">
        <v>288</v>
      </c>
      <c r="H303" s="75" t="s">
        <v>308</v>
      </c>
      <c r="I303" s="87" t="s">
        <v>290</v>
      </c>
    </row>
    <row r="304" spans="1:9" ht="25.5" hidden="1" customHeight="1" x14ac:dyDescent="0.2">
      <c r="A304" s="883"/>
      <c r="B304" s="14">
        <v>41009</v>
      </c>
      <c r="C304" s="74"/>
      <c r="D304" s="177"/>
      <c r="E304" s="74"/>
      <c r="F304" s="223"/>
      <c r="G304" s="207" t="s">
        <v>294</v>
      </c>
      <c r="H304" s="92" t="s">
        <v>13</v>
      </c>
      <c r="I304" s="76"/>
    </row>
    <row r="305" spans="1:9" ht="25.5" hidden="1" customHeight="1" x14ac:dyDescent="0.2">
      <c r="A305" s="891"/>
      <c r="B305" s="14">
        <v>41010</v>
      </c>
      <c r="C305" s="74"/>
      <c r="D305" s="28"/>
      <c r="E305" s="74"/>
      <c r="F305" s="223"/>
      <c r="G305" s="207" t="s">
        <v>225</v>
      </c>
      <c r="H305" s="92" t="s">
        <v>13</v>
      </c>
      <c r="I305" s="76"/>
    </row>
    <row r="306" spans="1:9" ht="25.5" hidden="1" customHeight="1" x14ac:dyDescent="0.2">
      <c r="A306" s="891"/>
      <c r="B306" s="14"/>
      <c r="C306" s="74"/>
      <c r="D306" s="177"/>
      <c r="E306" s="74"/>
      <c r="F306" s="223"/>
      <c r="G306" s="207" t="s">
        <v>31</v>
      </c>
      <c r="H306" s="205" t="s">
        <v>324</v>
      </c>
      <c r="I306" s="76"/>
    </row>
    <row r="307" spans="1:9" ht="25.5" hidden="1" customHeight="1" x14ac:dyDescent="0.2">
      <c r="A307" s="891"/>
      <c r="B307" s="14">
        <v>41011</v>
      </c>
      <c r="C307" s="37"/>
      <c r="D307" s="74"/>
      <c r="E307" s="74"/>
      <c r="F307" s="74"/>
      <c r="G307" s="34" t="s">
        <v>241</v>
      </c>
      <c r="H307" s="205" t="s">
        <v>325</v>
      </c>
      <c r="I307" s="76"/>
    </row>
    <row r="308" spans="1:9" ht="25.5" hidden="1" customHeight="1" x14ac:dyDescent="0.2">
      <c r="A308" s="891"/>
      <c r="B308" s="14"/>
      <c r="C308" s="74"/>
      <c r="D308" s="172"/>
      <c r="E308" s="74"/>
      <c r="F308" s="74"/>
      <c r="G308" s="34" t="s">
        <v>167</v>
      </c>
      <c r="H308" s="205" t="s">
        <v>325</v>
      </c>
      <c r="I308" s="76" t="s">
        <v>83</v>
      </c>
    </row>
    <row r="309" spans="1:9" ht="25.5" hidden="1" customHeight="1" x14ac:dyDescent="0.2">
      <c r="A309" s="892"/>
      <c r="B309" s="19"/>
      <c r="C309" s="180"/>
      <c r="D309" s="181"/>
      <c r="E309" s="163"/>
      <c r="F309" s="163"/>
      <c r="G309" s="35" t="s">
        <v>33</v>
      </c>
      <c r="H309" s="205" t="s">
        <v>324</v>
      </c>
      <c r="I309" s="98"/>
    </row>
    <row r="310" spans="1:9" ht="25.5" hidden="1" customHeight="1" x14ac:dyDescent="0.2">
      <c r="A310" s="871" t="s">
        <v>170</v>
      </c>
      <c r="B310" s="871"/>
      <c r="C310" s="871"/>
      <c r="D310" s="871"/>
      <c r="E310" s="871"/>
      <c r="F310" s="871"/>
      <c r="G310" s="871"/>
      <c r="H310" s="871"/>
      <c r="I310" s="871"/>
    </row>
    <row r="311" spans="1:9" ht="25.5" hidden="1" customHeight="1" x14ac:dyDescent="0.2">
      <c r="A311" s="881" t="s">
        <v>338</v>
      </c>
      <c r="B311" s="26">
        <v>41015</v>
      </c>
      <c r="C311" s="36" t="s">
        <v>176</v>
      </c>
      <c r="D311" s="81" t="s">
        <v>279</v>
      </c>
      <c r="E311" s="123" t="s">
        <v>222</v>
      </c>
      <c r="F311" s="232" t="str">
        <f>IF(ISBLANK(B311),"",CHOOSE(MATCH(MONTH(B311)-2,{1;2;3;4;5;6;7;8;9;10;-1;0},0),"janvier","février","mars","avril","mai","juin","juillet","août","septembre","octobre","novembre","décembre"))</f>
        <v>février</v>
      </c>
      <c r="G311" s="46" t="s">
        <v>292</v>
      </c>
      <c r="H311" s="205" t="s">
        <v>325</v>
      </c>
      <c r="I311" s="73" t="s">
        <v>208</v>
      </c>
    </row>
    <row r="312" spans="1:9" ht="25.5" hidden="1" customHeight="1" x14ac:dyDescent="0.2">
      <c r="A312" s="883"/>
      <c r="B312" s="25"/>
      <c r="C312" s="209"/>
      <c r="D312" s="84"/>
      <c r="E312" s="210"/>
      <c r="F312" s="225"/>
      <c r="G312" s="207" t="s">
        <v>280</v>
      </c>
      <c r="H312" s="158" t="s">
        <v>38</v>
      </c>
      <c r="I312" s="87"/>
    </row>
    <row r="313" spans="1:9" ht="25.5" hidden="1" customHeight="1" x14ac:dyDescent="0.2">
      <c r="A313" s="883"/>
      <c r="B313" s="25"/>
      <c r="C313" s="209"/>
      <c r="D313" s="84"/>
      <c r="E313" s="210"/>
      <c r="F313" s="210"/>
      <c r="G313" s="50" t="s">
        <v>289</v>
      </c>
      <c r="H313" s="75" t="s">
        <v>308</v>
      </c>
      <c r="I313" s="87"/>
    </row>
    <row r="314" spans="1:9" ht="25.5" hidden="1" customHeight="1" x14ac:dyDescent="0.2">
      <c r="A314" s="883"/>
      <c r="B314" s="52"/>
      <c r="C314" s="34"/>
      <c r="D314" s="172"/>
      <c r="E314" s="106"/>
      <c r="F314" s="224"/>
      <c r="G314" s="207" t="s">
        <v>168</v>
      </c>
      <c r="H314" s="92" t="s">
        <v>13</v>
      </c>
      <c r="I314" s="88"/>
    </row>
    <row r="315" spans="1:9" ht="25.5" hidden="1" customHeight="1" x14ac:dyDescent="0.2">
      <c r="A315" s="883"/>
      <c r="B315" s="25"/>
      <c r="C315" s="209"/>
      <c r="D315" s="84"/>
      <c r="E315" s="210"/>
      <c r="F315" s="225"/>
      <c r="G315" s="207" t="s">
        <v>286</v>
      </c>
      <c r="H315" s="75" t="s">
        <v>308</v>
      </c>
      <c r="I315" s="87"/>
    </row>
    <row r="316" spans="1:9" ht="25.5" hidden="1" customHeight="1" x14ac:dyDescent="0.2">
      <c r="A316" s="883"/>
      <c r="B316" s="25"/>
      <c r="C316" s="209"/>
      <c r="D316" s="84"/>
      <c r="E316" s="210"/>
      <c r="F316" s="225"/>
      <c r="G316" s="207" t="s">
        <v>287</v>
      </c>
      <c r="H316" s="205" t="s">
        <v>324</v>
      </c>
      <c r="I316" s="87"/>
    </row>
    <row r="317" spans="1:9" ht="25.5" hidden="1" customHeight="1" x14ac:dyDescent="0.2">
      <c r="A317" s="883"/>
      <c r="B317" s="25"/>
      <c r="C317" s="209"/>
      <c r="D317" s="84"/>
      <c r="E317" s="210"/>
      <c r="F317" s="225"/>
      <c r="G317" s="207" t="s">
        <v>288</v>
      </c>
      <c r="H317" s="75" t="s">
        <v>308</v>
      </c>
      <c r="I317" s="87" t="s">
        <v>290</v>
      </c>
    </row>
    <row r="318" spans="1:9" ht="25.5" hidden="1" customHeight="1" x14ac:dyDescent="0.2">
      <c r="A318" s="883"/>
      <c r="B318" s="14">
        <v>41016</v>
      </c>
      <c r="C318" s="74"/>
      <c r="D318" s="177"/>
      <c r="E318" s="74"/>
      <c r="F318" s="223"/>
      <c r="G318" s="207" t="s">
        <v>294</v>
      </c>
      <c r="H318" s="92" t="s">
        <v>13</v>
      </c>
      <c r="I318" s="76"/>
    </row>
    <row r="319" spans="1:9" ht="25.5" hidden="1" customHeight="1" x14ac:dyDescent="0.2">
      <c r="A319" s="891"/>
      <c r="B319" s="14">
        <v>41017</v>
      </c>
      <c r="C319" s="74"/>
      <c r="D319" s="28"/>
      <c r="E319" s="74"/>
      <c r="F319" s="223"/>
      <c r="G319" s="207" t="s">
        <v>225</v>
      </c>
      <c r="H319" s="92" t="s">
        <v>13</v>
      </c>
      <c r="I319" s="76"/>
    </row>
    <row r="320" spans="1:9" ht="25.5" hidden="1" customHeight="1" x14ac:dyDescent="0.2">
      <c r="A320" s="891"/>
      <c r="B320" s="14"/>
      <c r="C320" s="74"/>
      <c r="D320" s="177"/>
      <c r="E320" s="74"/>
      <c r="F320" s="223"/>
      <c r="G320" s="207" t="s">
        <v>31</v>
      </c>
      <c r="H320" s="205" t="s">
        <v>324</v>
      </c>
      <c r="I320" s="76"/>
    </row>
    <row r="321" spans="1:9" ht="25.5" hidden="1" customHeight="1" x14ac:dyDescent="0.2">
      <c r="A321" s="891"/>
      <c r="B321" s="14">
        <v>41018</v>
      </c>
      <c r="C321" s="37"/>
      <c r="D321" s="74"/>
      <c r="E321" s="74"/>
      <c r="F321" s="74"/>
      <c r="G321" s="34" t="s">
        <v>241</v>
      </c>
      <c r="H321" s="205" t="s">
        <v>325</v>
      </c>
      <c r="I321" s="76"/>
    </row>
    <row r="322" spans="1:9" ht="25.5" hidden="1" customHeight="1" x14ac:dyDescent="0.2">
      <c r="A322" s="891"/>
      <c r="B322" s="14"/>
      <c r="C322" s="74"/>
      <c r="D322" s="172"/>
      <c r="E322" s="74"/>
      <c r="F322" s="74"/>
      <c r="G322" s="34" t="s">
        <v>293</v>
      </c>
      <c r="H322" s="205" t="s">
        <v>325</v>
      </c>
      <c r="I322" s="76" t="s">
        <v>83</v>
      </c>
    </row>
    <row r="323" spans="1:9" ht="25.5" hidden="1" customHeight="1" x14ac:dyDescent="0.2">
      <c r="A323" s="892"/>
      <c r="B323" s="19"/>
      <c r="C323" s="180"/>
      <c r="D323" s="181"/>
      <c r="E323" s="163"/>
      <c r="F323" s="163"/>
      <c r="G323" s="35" t="s">
        <v>33</v>
      </c>
      <c r="H323" s="205" t="s">
        <v>324</v>
      </c>
      <c r="I323" s="98"/>
    </row>
    <row r="324" spans="1:9" ht="25.5" hidden="1" customHeight="1" x14ac:dyDescent="0.2">
      <c r="A324" s="871" t="s">
        <v>171</v>
      </c>
      <c r="B324" s="871"/>
      <c r="C324" s="871"/>
      <c r="D324" s="871"/>
      <c r="E324" s="871"/>
      <c r="F324" s="871"/>
      <c r="G324" s="871"/>
      <c r="H324" s="871"/>
      <c r="I324" s="871"/>
    </row>
    <row r="325" spans="1:9" ht="25.5" hidden="1" customHeight="1" x14ac:dyDescent="0.2">
      <c r="A325" s="881" t="s">
        <v>339</v>
      </c>
      <c r="B325" s="26">
        <v>41022</v>
      </c>
      <c r="C325" s="36" t="s">
        <v>177</v>
      </c>
      <c r="D325" s="81" t="s">
        <v>279</v>
      </c>
      <c r="E325" s="81" t="s">
        <v>40</v>
      </c>
      <c r="F325" s="232" t="str">
        <f>IF(ISBLANK(B325),"",CHOOSE(MATCH(MONTH(B325)-2,{1;2;3;4;5;6;7;8;9;10;-1;0},0),"janvier","février","mars","avril","mai","juin","juillet","août","septembre","octobre","novembre","décembre"))</f>
        <v>février</v>
      </c>
      <c r="G325" s="206" t="s">
        <v>11</v>
      </c>
      <c r="H325" s="47" t="s">
        <v>186</v>
      </c>
      <c r="I325" s="73" t="s">
        <v>208</v>
      </c>
    </row>
    <row r="326" spans="1:9" ht="25.5" hidden="1" customHeight="1" x14ac:dyDescent="0.2">
      <c r="A326" s="883" t="s">
        <v>57</v>
      </c>
      <c r="B326" s="14"/>
      <c r="C326" s="74"/>
      <c r="D326" s="177"/>
      <c r="E326" s="74"/>
      <c r="F326" s="223"/>
      <c r="G326" s="207" t="s">
        <v>129</v>
      </c>
      <c r="H326" s="92" t="s">
        <v>13</v>
      </c>
      <c r="I326" s="76"/>
    </row>
    <row r="327" spans="1:9" ht="25.5" hidden="1" customHeight="1" x14ac:dyDescent="0.2">
      <c r="A327" s="883"/>
      <c r="B327" s="14">
        <v>41023</v>
      </c>
      <c r="C327" s="74"/>
      <c r="D327" s="177"/>
      <c r="E327" s="74"/>
      <c r="F327" s="223"/>
      <c r="G327" s="207" t="s">
        <v>280</v>
      </c>
      <c r="H327" s="158" t="s">
        <v>38</v>
      </c>
      <c r="I327" s="76"/>
    </row>
    <row r="328" spans="1:9" ht="25.5" hidden="1" customHeight="1" x14ac:dyDescent="0.2">
      <c r="A328" s="883"/>
      <c r="B328" s="14">
        <v>41024</v>
      </c>
      <c r="C328" s="74"/>
      <c r="D328" s="28"/>
      <c r="E328" s="74"/>
      <c r="F328" s="223"/>
      <c r="G328" s="207" t="s">
        <v>225</v>
      </c>
      <c r="H328" s="92" t="s">
        <v>13</v>
      </c>
      <c r="I328" s="76"/>
    </row>
    <row r="329" spans="1:9" ht="25.5" hidden="1" customHeight="1" x14ac:dyDescent="0.2">
      <c r="A329" s="883"/>
      <c r="B329" s="14"/>
      <c r="C329" s="74"/>
      <c r="D329" s="177"/>
      <c r="E329" s="74"/>
      <c r="F329" s="223"/>
      <c r="G329" s="207" t="s">
        <v>31</v>
      </c>
      <c r="H329" s="205" t="s">
        <v>324</v>
      </c>
      <c r="I329" s="76"/>
    </row>
    <row r="330" spans="1:9" ht="25.5" hidden="1" customHeight="1" x14ac:dyDescent="0.2">
      <c r="A330" s="883"/>
      <c r="B330" s="14"/>
      <c r="C330" s="74"/>
      <c r="D330" s="177"/>
      <c r="E330" s="74"/>
      <c r="F330" s="223"/>
      <c r="G330" s="207" t="s">
        <v>141</v>
      </c>
      <c r="H330" s="205" t="s">
        <v>324</v>
      </c>
      <c r="I330" s="76"/>
    </row>
    <row r="331" spans="1:9" ht="25.5" hidden="1" customHeight="1" x14ac:dyDescent="0.2">
      <c r="A331" s="883"/>
      <c r="B331" s="14">
        <v>41025</v>
      </c>
      <c r="C331" s="34"/>
      <c r="D331" s="74"/>
      <c r="E331" s="74"/>
      <c r="F331" s="74"/>
      <c r="G331" s="34" t="s">
        <v>241</v>
      </c>
      <c r="H331" s="205" t="s">
        <v>325</v>
      </c>
      <c r="I331" s="76"/>
    </row>
    <row r="332" spans="1:9" ht="25.5" hidden="1" customHeight="1" x14ac:dyDescent="0.2">
      <c r="A332" s="883"/>
      <c r="B332" s="14"/>
      <c r="C332" s="74"/>
      <c r="D332" s="172"/>
      <c r="E332" s="74"/>
      <c r="F332" s="74"/>
      <c r="G332" s="34" t="s">
        <v>174</v>
      </c>
      <c r="H332" s="205" t="s">
        <v>325</v>
      </c>
      <c r="I332" s="76" t="s">
        <v>83</v>
      </c>
    </row>
    <row r="333" spans="1:9" ht="25.5" hidden="1" customHeight="1" x14ac:dyDescent="0.2">
      <c r="A333" s="884"/>
      <c r="B333" s="19"/>
      <c r="C333" s="180"/>
      <c r="D333" s="181"/>
      <c r="E333" s="163"/>
      <c r="F333" s="163"/>
      <c r="G333" s="35" t="s">
        <v>33</v>
      </c>
      <c r="H333" s="208" t="s">
        <v>324</v>
      </c>
      <c r="I333" s="98"/>
    </row>
    <row r="334" spans="1:9" ht="25.5" hidden="1" customHeight="1" x14ac:dyDescent="0.2">
      <c r="A334" s="871" t="s">
        <v>172</v>
      </c>
      <c r="B334" s="871"/>
      <c r="C334" s="871"/>
      <c r="D334" s="871"/>
      <c r="E334" s="871"/>
      <c r="F334" s="871"/>
      <c r="G334" s="871"/>
      <c r="H334" s="871"/>
      <c r="I334" s="871"/>
    </row>
    <row r="335" spans="1:9" ht="25.5" hidden="1" customHeight="1" x14ac:dyDescent="0.2">
      <c r="A335" s="881" t="s">
        <v>340</v>
      </c>
      <c r="B335" s="26">
        <v>41029</v>
      </c>
      <c r="C335" s="37" t="s">
        <v>178</v>
      </c>
      <c r="D335" s="81" t="s">
        <v>296</v>
      </c>
      <c r="E335" s="81" t="s">
        <v>40</v>
      </c>
      <c r="F335" s="232" t="str">
        <f>IF(ISBLANK(B335),"",CHOOSE(MATCH(MONTH(B335)-2,{1;2;3;4;5;6;7;8;9;10;-1;0},0),"janvier","février","mars","avril","mai","juin","juillet","août","septembre","octobre","novembre","décembre"))</f>
        <v>février</v>
      </c>
      <c r="G335" s="206" t="s">
        <v>11</v>
      </c>
      <c r="H335" s="44" t="s">
        <v>186</v>
      </c>
      <c r="I335" s="73" t="s">
        <v>208</v>
      </c>
    </row>
    <row r="336" spans="1:9" ht="25.5" hidden="1" customHeight="1" x14ac:dyDescent="0.2">
      <c r="A336" s="883" t="s">
        <v>57</v>
      </c>
      <c r="B336" s="14"/>
      <c r="C336" s="74"/>
      <c r="D336" s="177"/>
      <c r="E336" s="74"/>
      <c r="F336" s="223"/>
      <c r="G336" s="207" t="s">
        <v>129</v>
      </c>
      <c r="H336" s="92" t="s">
        <v>13</v>
      </c>
      <c r="I336" s="76"/>
    </row>
    <row r="337" spans="1:9" ht="25.5" hidden="1" customHeight="1" x14ac:dyDescent="0.2">
      <c r="A337" s="883"/>
      <c r="B337" s="14">
        <v>41030</v>
      </c>
      <c r="C337" s="74"/>
      <c r="D337" s="177"/>
      <c r="E337" s="74"/>
      <c r="F337" s="223"/>
      <c r="G337" s="207" t="s">
        <v>280</v>
      </c>
      <c r="H337" s="158" t="s">
        <v>38</v>
      </c>
      <c r="I337" s="76"/>
    </row>
    <row r="338" spans="1:9" ht="25.5" hidden="1" customHeight="1" x14ac:dyDescent="0.2">
      <c r="A338" s="883"/>
      <c r="B338" s="14">
        <v>41031</v>
      </c>
      <c r="C338" s="74"/>
      <c r="D338" s="28"/>
      <c r="E338" s="74"/>
      <c r="F338" s="223"/>
      <c r="G338" s="207" t="s">
        <v>225</v>
      </c>
      <c r="H338" s="92" t="s">
        <v>13</v>
      </c>
      <c r="I338" s="76"/>
    </row>
    <row r="339" spans="1:9" ht="25.5" hidden="1" customHeight="1" x14ac:dyDescent="0.2">
      <c r="A339" s="883"/>
      <c r="B339" s="14"/>
      <c r="C339" s="74"/>
      <c r="D339" s="177"/>
      <c r="E339" s="74"/>
      <c r="F339" s="223"/>
      <c r="G339" s="207" t="s">
        <v>31</v>
      </c>
      <c r="H339" s="205" t="s">
        <v>324</v>
      </c>
      <c r="I339" s="76"/>
    </row>
    <row r="340" spans="1:9" ht="25.5" hidden="1" customHeight="1" x14ac:dyDescent="0.2">
      <c r="A340" s="883"/>
      <c r="B340" s="14"/>
      <c r="C340" s="74"/>
      <c r="D340" s="177"/>
      <c r="E340" s="74"/>
      <c r="F340" s="223"/>
      <c r="G340" s="207" t="s">
        <v>141</v>
      </c>
      <c r="H340" s="205" t="s">
        <v>324</v>
      </c>
      <c r="I340" s="76"/>
    </row>
    <row r="341" spans="1:9" ht="25.5" hidden="1" customHeight="1" x14ac:dyDescent="0.2">
      <c r="A341" s="883"/>
      <c r="B341" s="14">
        <v>41032</v>
      </c>
      <c r="C341" s="34"/>
      <c r="D341" s="74"/>
      <c r="E341" s="74"/>
      <c r="F341" s="74"/>
      <c r="G341" s="34" t="s">
        <v>241</v>
      </c>
      <c r="H341" s="205" t="s">
        <v>325</v>
      </c>
      <c r="I341" s="76"/>
    </row>
    <row r="342" spans="1:9" ht="25.5" hidden="1" customHeight="1" x14ac:dyDescent="0.2">
      <c r="A342" s="883"/>
      <c r="B342" s="14"/>
      <c r="C342" s="74"/>
      <c r="D342" s="172"/>
      <c r="E342" s="74"/>
      <c r="F342" s="74"/>
      <c r="G342" s="34" t="s">
        <v>295</v>
      </c>
      <c r="H342" s="205" t="s">
        <v>325</v>
      </c>
      <c r="I342" s="76" t="s">
        <v>83</v>
      </c>
    </row>
    <row r="343" spans="1:9" ht="25.5" hidden="1" customHeight="1" x14ac:dyDescent="0.2">
      <c r="A343" s="884"/>
      <c r="B343" s="19"/>
      <c r="C343" s="180"/>
      <c r="D343" s="181"/>
      <c r="E343" s="163"/>
      <c r="F343" s="163"/>
      <c r="G343" s="35" t="s">
        <v>33</v>
      </c>
      <c r="H343" s="205" t="s">
        <v>324</v>
      </c>
      <c r="I343" s="98"/>
    </row>
    <row r="344" spans="1:9" ht="25.5" hidden="1" customHeight="1" x14ac:dyDescent="0.2">
      <c r="A344" s="871" t="s">
        <v>173</v>
      </c>
      <c r="B344" s="871"/>
      <c r="C344" s="871"/>
      <c r="D344" s="871"/>
      <c r="E344" s="871"/>
      <c r="F344" s="871"/>
      <c r="G344" s="871"/>
      <c r="H344" s="871"/>
      <c r="I344" s="871"/>
    </row>
    <row r="345" spans="1:9" ht="25.5" hidden="1" customHeight="1" x14ac:dyDescent="0.2">
      <c r="A345" s="881" t="s">
        <v>340</v>
      </c>
      <c r="B345" s="26">
        <v>41036</v>
      </c>
      <c r="C345" s="37" t="s">
        <v>178</v>
      </c>
      <c r="D345" s="81" t="s">
        <v>296</v>
      </c>
      <c r="E345" s="81" t="s">
        <v>40</v>
      </c>
      <c r="F345" s="232" t="str">
        <f>IF(ISBLANK(B345),"",CHOOSE(MATCH(MONTH(B345)-2,{1;2;3;4;5;6;7;8;9;10;-1;0},0),"janvier","février","mars","avril","mai","juin","juillet","août","septembre","octobre","novembre","décembre"))</f>
        <v>mars</v>
      </c>
      <c r="G345" s="206" t="s">
        <v>11</v>
      </c>
      <c r="H345" s="44" t="s">
        <v>186</v>
      </c>
      <c r="I345" s="95"/>
    </row>
    <row r="346" spans="1:9" ht="25.5" hidden="1" customHeight="1" x14ac:dyDescent="0.2">
      <c r="A346" s="883" t="s">
        <v>57</v>
      </c>
      <c r="B346" s="14"/>
      <c r="C346" s="74"/>
      <c r="D346" s="177"/>
      <c r="E346" s="74"/>
      <c r="F346" s="223"/>
      <c r="G346" s="207" t="s">
        <v>129</v>
      </c>
      <c r="H346" s="92" t="s">
        <v>13</v>
      </c>
      <c r="I346" s="76"/>
    </row>
    <row r="347" spans="1:9" ht="25.5" hidden="1" customHeight="1" x14ac:dyDescent="0.2">
      <c r="A347" s="883"/>
      <c r="B347" s="14">
        <v>41037</v>
      </c>
      <c r="C347" s="74"/>
      <c r="D347" s="28"/>
      <c r="E347" s="74"/>
      <c r="F347" s="223"/>
      <c r="G347" s="207" t="s">
        <v>280</v>
      </c>
      <c r="H347" s="158" t="s">
        <v>38</v>
      </c>
      <c r="I347" s="76"/>
    </row>
    <row r="348" spans="1:9" ht="25.5" hidden="1" customHeight="1" x14ac:dyDescent="0.2">
      <c r="A348" s="883"/>
      <c r="B348" s="14">
        <v>41038</v>
      </c>
      <c r="C348" s="74"/>
      <c r="D348" s="177"/>
      <c r="E348" s="74"/>
      <c r="F348" s="223"/>
      <c r="G348" s="207" t="s">
        <v>225</v>
      </c>
      <c r="H348" s="92" t="s">
        <v>13</v>
      </c>
      <c r="I348" s="76"/>
    </row>
    <row r="349" spans="1:9" ht="25.5" hidden="1" customHeight="1" x14ac:dyDescent="0.2">
      <c r="A349" s="883"/>
      <c r="B349" s="14"/>
      <c r="C349" s="74"/>
      <c r="D349" s="177"/>
      <c r="E349" s="74"/>
      <c r="F349" s="223"/>
      <c r="G349" s="207" t="s">
        <v>31</v>
      </c>
      <c r="H349" s="205" t="s">
        <v>324</v>
      </c>
      <c r="I349" s="76"/>
    </row>
    <row r="350" spans="1:9" ht="25.5" hidden="1" customHeight="1" x14ac:dyDescent="0.2">
      <c r="A350" s="883"/>
      <c r="B350" s="14"/>
      <c r="C350" s="74"/>
      <c r="D350" s="177"/>
      <c r="E350" s="74"/>
      <c r="F350" s="223"/>
      <c r="G350" s="207" t="s">
        <v>297</v>
      </c>
      <c r="H350" s="92" t="s">
        <v>13</v>
      </c>
      <c r="I350" s="76"/>
    </row>
    <row r="351" spans="1:9" ht="25.5" hidden="1" customHeight="1" x14ac:dyDescent="0.2">
      <c r="A351" s="883"/>
      <c r="B351" s="14"/>
      <c r="C351" s="74"/>
      <c r="D351" s="177"/>
      <c r="E351" s="74"/>
      <c r="F351" s="223"/>
      <c r="G351" s="207" t="s">
        <v>141</v>
      </c>
      <c r="H351" s="205" t="s">
        <v>324</v>
      </c>
      <c r="I351" s="76"/>
    </row>
    <row r="352" spans="1:9" ht="25.5" hidden="1" customHeight="1" x14ac:dyDescent="0.2">
      <c r="A352" s="883"/>
      <c r="B352" s="14">
        <v>41039</v>
      </c>
      <c r="C352" s="74"/>
      <c r="D352" s="172"/>
      <c r="E352" s="74"/>
      <c r="F352" s="74"/>
      <c r="G352" s="34" t="s">
        <v>295</v>
      </c>
      <c r="H352" s="205" t="s">
        <v>325</v>
      </c>
      <c r="I352" s="76"/>
    </row>
    <row r="353" spans="1:9" ht="25.5" hidden="1" customHeight="1" x14ac:dyDescent="0.2">
      <c r="A353" s="884"/>
      <c r="B353" s="19"/>
      <c r="C353" s="180"/>
      <c r="D353" s="181"/>
      <c r="E353" s="163"/>
      <c r="F353" s="163"/>
      <c r="G353" s="35" t="s">
        <v>33</v>
      </c>
      <c r="H353" s="205" t="s">
        <v>324</v>
      </c>
      <c r="I353" s="98"/>
    </row>
    <row r="354" spans="1:9" ht="25.5" hidden="1" customHeight="1" x14ac:dyDescent="0.2">
      <c r="A354" s="871" t="s">
        <v>69</v>
      </c>
      <c r="B354" s="871"/>
      <c r="C354" s="871"/>
      <c r="D354" s="871"/>
      <c r="E354" s="871"/>
      <c r="F354" s="871"/>
      <c r="G354" s="871"/>
      <c r="H354" s="871"/>
      <c r="I354" s="871"/>
    </row>
    <row r="355" spans="1:9" ht="25.5" hidden="1" customHeight="1" x14ac:dyDescent="0.2">
      <c r="A355" s="881" t="s">
        <v>341</v>
      </c>
      <c r="B355" s="26">
        <v>41043</v>
      </c>
      <c r="C355" s="37" t="s">
        <v>179</v>
      </c>
      <c r="D355" s="81" t="s">
        <v>279</v>
      </c>
      <c r="E355" s="81" t="s">
        <v>40</v>
      </c>
      <c r="F355" s="232" t="str">
        <f>IF(ISBLANK(B355),"",CHOOSE(MATCH(MONTH(B355)-2,{1;2;3;4;5;6;7;8;9;10;-1;0},0),"janvier","février","mars","avril","mai","juin","juillet","août","septembre","octobre","novembre","décembre"))</f>
        <v>mars</v>
      </c>
      <c r="G355" s="206" t="s">
        <v>11</v>
      </c>
      <c r="H355" s="44" t="s">
        <v>186</v>
      </c>
      <c r="I355" s="73" t="s">
        <v>208</v>
      </c>
    </row>
    <row r="356" spans="1:9" ht="25.5" hidden="1" customHeight="1" x14ac:dyDescent="0.2">
      <c r="A356" s="883" t="s">
        <v>57</v>
      </c>
      <c r="B356" s="14"/>
      <c r="C356" s="74"/>
      <c r="D356" s="177"/>
      <c r="E356" s="74"/>
      <c r="F356" s="223"/>
      <c r="G356" s="207" t="s">
        <v>129</v>
      </c>
      <c r="H356" s="92" t="s">
        <v>13</v>
      </c>
      <c r="I356" s="76"/>
    </row>
    <row r="357" spans="1:9" ht="25.5" hidden="1" customHeight="1" x14ac:dyDescent="0.2">
      <c r="A357" s="883"/>
      <c r="B357" s="14">
        <v>41044</v>
      </c>
      <c r="C357" s="74"/>
      <c r="D357" s="177"/>
      <c r="E357" s="74"/>
      <c r="F357" s="223"/>
      <c r="G357" s="207" t="s">
        <v>280</v>
      </c>
      <c r="H357" s="158" t="s">
        <v>38</v>
      </c>
      <c r="I357" s="76"/>
    </row>
    <row r="358" spans="1:9" ht="25.5" hidden="1" customHeight="1" x14ac:dyDescent="0.2">
      <c r="A358" s="883"/>
      <c r="B358" s="14">
        <v>41045</v>
      </c>
      <c r="C358" s="74"/>
      <c r="D358" s="28"/>
      <c r="E358" s="74"/>
      <c r="F358" s="223"/>
      <c r="G358" s="207" t="s">
        <v>225</v>
      </c>
      <c r="H358" s="92" t="s">
        <v>13</v>
      </c>
      <c r="I358" s="76"/>
    </row>
    <row r="359" spans="1:9" ht="25.5" hidden="1" customHeight="1" x14ac:dyDescent="0.2">
      <c r="A359" s="883"/>
      <c r="B359" s="14"/>
      <c r="C359" s="74"/>
      <c r="D359" s="177"/>
      <c r="E359" s="74"/>
      <c r="F359" s="223"/>
      <c r="G359" s="207" t="s">
        <v>31</v>
      </c>
      <c r="H359" s="205" t="s">
        <v>324</v>
      </c>
      <c r="I359" s="76"/>
    </row>
    <row r="360" spans="1:9" ht="25.5" hidden="1" customHeight="1" x14ac:dyDescent="0.2">
      <c r="A360" s="883"/>
      <c r="B360" s="14"/>
      <c r="C360" s="74"/>
      <c r="D360" s="177"/>
      <c r="E360" s="74"/>
      <c r="F360" s="223"/>
      <c r="G360" s="207" t="s">
        <v>141</v>
      </c>
      <c r="H360" s="205" t="s">
        <v>324</v>
      </c>
      <c r="I360" s="76"/>
    </row>
    <row r="361" spans="1:9" ht="25.5" hidden="1" customHeight="1" x14ac:dyDescent="0.2">
      <c r="A361" s="883"/>
      <c r="B361" s="14">
        <v>41046</v>
      </c>
      <c r="C361" s="74"/>
      <c r="D361" s="172"/>
      <c r="E361" s="74"/>
      <c r="F361" s="74"/>
      <c r="G361" s="34" t="s">
        <v>174</v>
      </c>
      <c r="H361" s="205" t="s">
        <v>325</v>
      </c>
      <c r="I361" s="76" t="s">
        <v>83</v>
      </c>
    </row>
    <row r="362" spans="1:9" ht="25.5" hidden="1" customHeight="1" x14ac:dyDescent="0.2">
      <c r="A362" s="884"/>
      <c r="B362" s="19"/>
      <c r="C362" s="180"/>
      <c r="D362" s="181"/>
      <c r="E362" s="163"/>
      <c r="F362" s="163"/>
      <c r="G362" s="35" t="s">
        <v>33</v>
      </c>
      <c r="H362" s="205" t="s">
        <v>324</v>
      </c>
      <c r="I362" s="98"/>
    </row>
    <row r="363" spans="1:9" ht="25.5" hidden="1" customHeight="1" x14ac:dyDescent="0.2">
      <c r="A363" s="880" t="s">
        <v>34</v>
      </c>
      <c r="B363" s="902"/>
      <c r="C363" s="902"/>
      <c r="D363" s="902"/>
      <c r="E363" s="902"/>
      <c r="F363" s="902"/>
      <c r="G363" s="902"/>
      <c r="H363" s="902"/>
      <c r="I363" s="902"/>
    </row>
    <row r="364" spans="1:9" ht="25.5" hidden="1" customHeight="1" x14ac:dyDescent="0.2">
      <c r="A364" s="881" t="s">
        <v>342</v>
      </c>
      <c r="B364" s="26"/>
      <c r="C364" s="81"/>
      <c r="D364" s="211"/>
      <c r="E364" s="81"/>
      <c r="F364" s="81"/>
      <c r="G364" s="212" t="s">
        <v>366</v>
      </c>
      <c r="H364" s="213" t="s">
        <v>367</v>
      </c>
      <c r="I364" s="73"/>
    </row>
    <row r="365" spans="1:9" ht="25.5" hidden="1" customHeight="1" x14ac:dyDescent="0.2">
      <c r="A365" s="883"/>
      <c r="B365" s="25"/>
      <c r="C365" s="84"/>
      <c r="D365" s="238"/>
      <c r="E365" s="84"/>
      <c r="F365" s="239"/>
      <c r="G365" s="244" t="s">
        <v>373</v>
      </c>
      <c r="H365" s="92" t="s">
        <v>13</v>
      </c>
      <c r="I365" s="87"/>
    </row>
    <row r="366" spans="1:9" ht="25.5" hidden="1" customHeight="1" x14ac:dyDescent="0.2">
      <c r="A366" s="891"/>
      <c r="B366" s="14"/>
      <c r="C366" s="74"/>
      <c r="D366" s="177"/>
      <c r="E366" s="74"/>
      <c r="F366" s="223"/>
      <c r="G366" s="207" t="s">
        <v>35</v>
      </c>
      <c r="H366" s="92" t="s">
        <v>13</v>
      </c>
      <c r="I366" s="76"/>
    </row>
    <row r="367" spans="1:9" ht="25.5" hidden="1" customHeight="1" x14ac:dyDescent="0.2">
      <c r="A367" s="891"/>
      <c r="B367" s="240"/>
      <c r="C367" s="157"/>
      <c r="D367" s="241"/>
      <c r="E367" s="157"/>
      <c r="F367" s="242"/>
      <c r="G367" s="243" t="s">
        <v>372</v>
      </c>
      <c r="H367" s="75" t="s">
        <v>308</v>
      </c>
      <c r="I367" s="183"/>
    </row>
    <row r="368" spans="1:9" ht="25.5" hidden="1" customHeight="1" x14ac:dyDescent="0.2">
      <c r="A368" s="891"/>
      <c r="B368" s="19"/>
      <c r="C368" s="180"/>
      <c r="D368" s="214"/>
      <c r="E368" s="163"/>
      <c r="F368" s="163"/>
      <c r="G368" s="215" t="s">
        <v>36</v>
      </c>
      <c r="H368" s="216"/>
      <c r="I368" s="98"/>
    </row>
    <row r="369" spans="1:9" ht="25.5" customHeight="1" x14ac:dyDescent="0.2">
      <c r="A369" s="899" t="s">
        <v>371</v>
      </c>
      <c r="B369" s="900"/>
      <c r="C369" s="900"/>
      <c r="D369" s="900"/>
      <c r="E369" s="900"/>
      <c r="F369" s="900"/>
      <c r="G369" s="900"/>
      <c r="H369" s="900"/>
      <c r="I369" s="901"/>
    </row>
    <row r="370" spans="1:9" ht="25.5" customHeight="1" x14ac:dyDescent="0.2"/>
  </sheetData>
  <mergeCells count="85">
    <mergeCell ref="A364:A368"/>
    <mergeCell ref="A369:I369"/>
    <mergeCell ref="A345:A353"/>
    <mergeCell ref="A354:I354"/>
    <mergeCell ref="A355:A362"/>
    <mergeCell ref="A363:I363"/>
    <mergeCell ref="B2:E3"/>
    <mergeCell ref="A325:A333"/>
    <mergeCell ref="A334:I334"/>
    <mergeCell ref="A335:A343"/>
    <mergeCell ref="A266:A274"/>
    <mergeCell ref="A275:I275"/>
    <mergeCell ref="A276:A284"/>
    <mergeCell ref="A285:I285"/>
    <mergeCell ref="A286:A296"/>
    <mergeCell ref="A297:I297"/>
    <mergeCell ref="A191:I191"/>
    <mergeCell ref="A192:I192"/>
    <mergeCell ref="A265:I265"/>
    <mergeCell ref="A195:A198"/>
    <mergeCell ref="A200:I200"/>
    <mergeCell ref="A201:I201"/>
    <mergeCell ref="A344:I344"/>
    <mergeCell ref="A298:A309"/>
    <mergeCell ref="A310:I310"/>
    <mergeCell ref="A311:A323"/>
    <mergeCell ref="A324:I324"/>
    <mergeCell ref="A232:A239"/>
    <mergeCell ref="A240:I240"/>
    <mergeCell ref="A241:A264"/>
    <mergeCell ref="A139:A157"/>
    <mergeCell ref="A158:I158"/>
    <mergeCell ref="A159:A181"/>
    <mergeCell ref="A182:I182"/>
    <mergeCell ref="A183:A190"/>
    <mergeCell ref="A203:I203"/>
    <mergeCell ref="A204:A205"/>
    <mergeCell ref="A206:I206"/>
    <mergeCell ref="A207:A230"/>
    <mergeCell ref="A231:I231"/>
    <mergeCell ref="A106:A123"/>
    <mergeCell ref="I107:I110"/>
    <mergeCell ref="A124:I124"/>
    <mergeCell ref="A125:A137"/>
    <mergeCell ref="A138:I138"/>
    <mergeCell ref="A90:I90"/>
    <mergeCell ref="I91:I92"/>
    <mergeCell ref="A94:I94"/>
    <mergeCell ref="A95:A104"/>
    <mergeCell ref="A105:I105"/>
    <mergeCell ref="A74:I74"/>
    <mergeCell ref="A76:I76"/>
    <mergeCell ref="A77:A82"/>
    <mergeCell ref="A83:I83"/>
    <mergeCell ref="A84:A89"/>
    <mergeCell ref="A60:A62"/>
    <mergeCell ref="A63:I63"/>
    <mergeCell ref="A66:A69"/>
    <mergeCell ref="A71:I71"/>
    <mergeCell ref="A72:A73"/>
    <mergeCell ref="A50:A52"/>
    <mergeCell ref="A53:I53"/>
    <mergeCell ref="A54:A55"/>
    <mergeCell ref="A56:A58"/>
    <mergeCell ref="A59:I59"/>
    <mergeCell ref="A41:I41"/>
    <mergeCell ref="A42:A43"/>
    <mergeCell ref="A44:A46"/>
    <mergeCell ref="A47:I47"/>
    <mergeCell ref="A48:A49"/>
    <mergeCell ref="A16:I16"/>
    <mergeCell ref="A17:A28"/>
    <mergeCell ref="A29:I29"/>
    <mergeCell ref="A30:A39"/>
    <mergeCell ref="A40:I40"/>
    <mergeCell ref="E10:G10"/>
    <mergeCell ref="E11:G11"/>
    <mergeCell ref="E12:G12"/>
    <mergeCell ref="E13:G13"/>
    <mergeCell ref="A15:I15"/>
    <mergeCell ref="E5:G5"/>
    <mergeCell ref="E6:G6"/>
    <mergeCell ref="E7:G7"/>
    <mergeCell ref="E8:G8"/>
    <mergeCell ref="E9:G9"/>
  </mergeCells>
  <phoneticPr fontId="0" type="noConversion"/>
  <conditionalFormatting sqref="F17">
    <cfRule type="cellIs" dxfId="3" priority="1" stopIfTrue="1" operator="equal">
      <formula>"&gt; 2 mois"</formula>
    </cfRule>
    <cfRule type="cellIs" dxfId="2" priority="2" stopIfTrue="1" operator="equal">
      <formula>"Hors délais"</formula>
    </cfRule>
    <cfRule type="cellIs" dxfId="1" priority="3" stopIfTrue="1" operator="equal">
      <formula>"Faire demande"</formula>
    </cfRule>
  </conditionalFormatting>
  <conditionalFormatting sqref="F139 F159 F183 F207 F232 F242:F244 F253:F254 F266 F276 F286 F298 F38:F39 F96 F125 F131">
    <cfRule type="cellIs" dxfId="0" priority="4" stopIfTrue="1" operator="greaterThan">
      <formula>$F$22-30</formula>
    </cfRule>
  </conditionalFormatting>
  <pageMargins left="0.70866141732283472" right="0.70866141732283472" top="0.74803149606299213" bottom="0.74803149606299213" header="0.31496062992125984" footer="0.31496062992125984"/>
  <pageSetup paperSize="8" scale="50" fitToHeight="0" orientation="landscape" r:id="rId1"/>
  <headerFooter>
    <oddHeader>&amp;L&amp;G&amp;C&amp;"Century Gothic,Normal"Renouvellement BT Electre Poste Source 63 kV - DENAIN&amp;R&amp;D
Indice A</oddHeader>
    <oddFooter>&amp;C&amp;"Century Gothic,Normal"&amp;G BECS - 15E Rue du Plouvier - 59175 TEMPLEMARS</oddFooter>
  </headerFooter>
  <drawing r:id="rId2"/>
  <legacyDrawing r:id="rId3"/>
  <legacyDrawingHF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40"/>
  <sheetViews>
    <sheetView workbookViewId="0">
      <selection activeCell="H30" sqref="H30"/>
    </sheetView>
  </sheetViews>
  <sheetFormatPr baseColWidth="10" defaultRowHeight="12.75" x14ac:dyDescent="0.2"/>
  <cols>
    <col min="1" max="1" width="19.85546875" customWidth="1"/>
  </cols>
  <sheetData>
    <row r="1" spans="1:1" x14ac:dyDescent="0.2">
      <c r="A1" s="352" t="s">
        <v>603</v>
      </c>
    </row>
    <row r="2" spans="1:1" x14ac:dyDescent="0.2">
      <c r="A2" s="351">
        <v>43191</v>
      </c>
    </row>
    <row r="3" spans="1:1" x14ac:dyDescent="0.2">
      <c r="A3" s="351">
        <v>43192</v>
      </c>
    </row>
    <row r="4" spans="1:1" x14ac:dyDescent="0.2">
      <c r="A4" s="351">
        <v>43221</v>
      </c>
    </row>
    <row r="5" spans="1:1" x14ac:dyDescent="0.2">
      <c r="A5" s="351">
        <v>43228</v>
      </c>
    </row>
    <row r="6" spans="1:1" x14ac:dyDescent="0.2">
      <c r="A6" s="351">
        <v>43230</v>
      </c>
    </row>
    <row r="7" spans="1:1" x14ac:dyDescent="0.2">
      <c r="A7" s="351">
        <v>43240</v>
      </c>
    </row>
    <row r="8" spans="1:1" x14ac:dyDescent="0.2">
      <c r="A8" s="351">
        <v>43241</v>
      </c>
    </row>
    <row r="9" spans="1:1" x14ac:dyDescent="0.2">
      <c r="A9" s="351">
        <v>43295</v>
      </c>
    </row>
    <row r="10" spans="1:1" x14ac:dyDescent="0.2">
      <c r="A10" s="351">
        <v>43327</v>
      </c>
    </row>
    <row r="11" spans="1:1" x14ac:dyDescent="0.2">
      <c r="A11" s="351">
        <v>43405</v>
      </c>
    </row>
    <row r="12" spans="1:1" x14ac:dyDescent="0.2">
      <c r="A12" s="351">
        <v>43415</v>
      </c>
    </row>
    <row r="13" spans="1:1" x14ac:dyDescent="0.2">
      <c r="A13" s="351">
        <v>43459</v>
      </c>
    </row>
    <row r="14" spans="1:1" x14ac:dyDescent="0.2">
      <c r="A14" s="351">
        <v>43465</v>
      </c>
    </row>
    <row r="15" spans="1:1" x14ac:dyDescent="0.2">
      <c r="A15" s="350"/>
    </row>
    <row r="16" spans="1:1" x14ac:dyDescent="0.2">
      <c r="A16" s="350"/>
    </row>
    <row r="17" spans="1:1" x14ac:dyDescent="0.2">
      <c r="A17" s="350"/>
    </row>
    <row r="18" spans="1:1" x14ac:dyDescent="0.2">
      <c r="A18" s="350"/>
    </row>
    <row r="19" spans="1:1" x14ac:dyDescent="0.2">
      <c r="A19" s="350"/>
    </row>
    <row r="20" spans="1:1" x14ac:dyDescent="0.2">
      <c r="A20" s="350"/>
    </row>
    <row r="21" spans="1:1" x14ac:dyDescent="0.2">
      <c r="A21" s="350"/>
    </row>
    <row r="22" spans="1:1" x14ac:dyDescent="0.2">
      <c r="A22" s="350"/>
    </row>
    <row r="23" spans="1:1" x14ac:dyDescent="0.2">
      <c r="A23" s="350"/>
    </row>
    <row r="24" spans="1:1" x14ac:dyDescent="0.2">
      <c r="A24" s="350"/>
    </row>
    <row r="25" spans="1:1" x14ac:dyDescent="0.2">
      <c r="A25" s="350"/>
    </row>
    <row r="26" spans="1:1" x14ac:dyDescent="0.2">
      <c r="A26" s="350"/>
    </row>
    <row r="27" spans="1:1" x14ac:dyDescent="0.2">
      <c r="A27" s="350"/>
    </row>
    <row r="28" spans="1:1" x14ac:dyDescent="0.2">
      <c r="A28" s="350"/>
    </row>
    <row r="29" spans="1:1" x14ac:dyDescent="0.2">
      <c r="A29" s="350"/>
    </row>
    <row r="30" spans="1:1" x14ac:dyDescent="0.2">
      <c r="A30" s="350"/>
    </row>
    <row r="31" spans="1:1" x14ac:dyDescent="0.2">
      <c r="A31" s="350"/>
    </row>
    <row r="32" spans="1:1" x14ac:dyDescent="0.2">
      <c r="A32" s="350"/>
    </row>
    <row r="33" spans="1:1" x14ac:dyDescent="0.2">
      <c r="A33" s="350"/>
    </row>
    <row r="34" spans="1:1" x14ac:dyDescent="0.2">
      <c r="A34" s="350"/>
    </row>
    <row r="35" spans="1:1" x14ac:dyDescent="0.2">
      <c r="A35" s="350"/>
    </row>
    <row r="36" spans="1:1" x14ac:dyDescent="0.2">
      <c r="A36" s="350"/>
    </row>
    <row r="37" spans="1:1" x14ac:dyDescent="0.2">
      <c r="A37" s="350"/>
    </row>
    <row r="38" spans="1:1" x14ac:dyDescent="0.2">
      <c r="A38" s="350"/>
    </row>
    <row r="39" spans="1:1" x14ac:dyDescent="0.2">
      <c r="A39" s="350"/>
    </row>
    <row r="40" spans="1:1" x14ac:dyDescent="0.2">
      <c r="A40" s="350"/>
    </row>
  </sheetData>
  <pageMargins left="0.70866141732283472" right="0.70866141732283472" top="0.74803149606299213" bottom="0.74803149606299213" header="0.31496062992125984" footer="0.31496062992125984"/>
  <pageSetup paperSize="8" fitToHeight="0" orientation="landscape" r:id="rId1"/>
  <headerFooter>
    <oddHeader>&amp;L&amp;G&amp;C&amp;"Century Gothic,Normal"Renouvellement BT Electre Poste Source 63 kV - DENAIN&amp;R&amp;D
Indice A</oddHeader>
    <oddFooter>&amp;C&amp;"Century Gothic,Normal"&amp;G BECS - 15E Rue du Plouvier - 59175 TEMPLEMARS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0"/>
  <sheetViews>
    <sheetView view="pageBreakPreview" zoomScale="70" zoomScaleNormal="55" zoomScaleSheetLayoutView="70" workbookViewId="0">
      <pane ySplit="14" topLeftCell="A15" activePane="bottomLeft" state="frozen"/>
      <selection activeCell="C198" sqref="C198"/>
      <selection pane="bottomLeft" activeCell="F33" sqref="F33"/>
    </sheetView>
  </sheetViews>
  <sheetFormatPr baseColWidth="10" defaultRowHeight="18.75" customHeight="1" x14ac:dyDescent="0.2"/>
  <cols>
    <col min="1" max="2" width="5.28515625" style="315" bestFit="1" customWidth="1"/>
    <col min="3" max="3" width="21.7109375" customWidth="1"/>
    <col min="4" max="4" width="20.5703125" customWidth="1"/>
    <col min="5" max="5" width="37.7109375" customWidth="1"/>
    <col min="6" max="6" width="16.85546875" customWidth="1"/>
    <col min="7" max="7" width="17" customWidth="1"/>
    <col min="8" max="8" width="19.140625" customWidth="1"/>
    <col min="9" max="9" width="118.7109375" customWidth="1"/>
    <col min="10" max="10" width="31.140625" customWidth="1"/>
    <col min="11" max="11" width="69.85546875" customWidth="1"/>
  </cols>
  <sheetData>
    <row r="1" spans="1:11" ht="18.75" customHeight="1" x14ac:dyDescent="0.2">
      <c r="A1" s="310"/>
      <c r="B1" s="310"/>
    </row>
    <row r="2" spans="1:11" ht="18.75" customHeight="1" x14ac:dyDescent="0.25">
      <c r="A2" s="310"/>
      <c r="B2" s="310"/>
      <c r="C2" s="52"/>
      <c r="D2" s="893" t="s">
        <v>435</v>
      </c>
      <c r="E2" s="894"/>
      <c r="F2" s="894"/>
      <c r="G2" s="894"/>
      <c r="H2" s="54"/>
      <c r="I2" s="55"/>
      <c r="J2" s="56"/>
      <c r="K2" s="57"/>
    </row>
    <row r="3" spans="1:11" ht="18.75" customHeight="1" x14ac:dyDescent="0.25">
      <c r="A3" s="310"/>
      <c r="B3" s="310"/>
      <c r="C3" s="52"/>
      <c r="D3" s="894"/>
      <c r="E3" s="894"/>
      <c r="F3" s="894"/>
      <c r="G3" s="894"/>
      <c r="H3" s="54"/>
      <c r="I3" s="55"/>
      <c r="J3" s="56"/>
      <c r="K3" s="57"/>
    </row>
    <row r="4" spans="1:11" ht="18.75" customHeight="1" x14ac:dyDescent="0.25">
      <c r="A4" s="310"/>
      <c r="B4" s="310"/>
      <c r="C4" s="58"/>
      <c r="D4" s="58"/>
      <c r="E4" s="59"/>
      <c r="F4" s="53"/>
      <c r="G4" s="60"/>
      <c r="H4" s="60"/>
      <c r="I4" s="61"/>
      <c r="J4" s="56"/>
      <c r="K4" s="57"/>
    </row>
    <row r="5" spans="1:11" ht="18.75" customHeight="1" x14ac:dyDescent="0.25">
      <c r="A5" s="904" t="s">
        <v>592</v>
      </c>
      <c r="B5" s="904" t="s">
        <v>428</v>
      </c>
      <c r="C5" s="66" t="s">
        <v>0</v>
      </c>
      <c r="D5" s="66" t="s">
        <v>12</v>
      </c>
      <c r="E5" s="66" t="s">
        <v>1</v>
      </c>
      <c r="F5" s="66" t="s">
        <v>2</v>
      </c>
      <c r="G5" s="858" t="s">
        <v>3</v>
      </c>
      <c r="H5" s="858"/>
      <c r="I5" s="858"/>
      <c r="J5" s="62"/>
      <c r="K5" s="57"/>
    </row>
    <row r="6" spans="1:11" ht="18.75" customHeight="1" x14ac:dyDescent="0.2">
      <c r="A6" s="905"/>
      <c r="B6" s="905"/>
      <c r="C6" s="63">
        <v>0</v>
      </c>
      <c r="D6" s="64"/>
      <c r="E6" s="64">
        <v>43151</v>
      </c>
      <c r="F6" s="64" t="s">
        <v>398</v>
      </c>
      <c r="G6" s="859" t="s">
        <v>4</v>
      </c>
      <c r="H6" s="860"/>
      <c r="I6" s="861"/>
      <c r="J6" s="284"/>
      <c r="K6" s="65"/>
    </row>
    <row r="7" spans="1:11" ht="18.75" customHeight="1" x14ac:dyDescent="0.2">
      <c r="A7" s="905"/>
      <c r="B7" s="905"/>
      <c r="C7" s="63">
        <v>1</v>
      </c>
      <c r="D7" s="64"/>
      <c r="E7" s="64"/>
      <c r="F7" s="309"/>
      <c r="G7" s="903"/>
      <c r="H7" s="860"/>
      <c r="I7" s="861"/>
      <c r="J7" s="284"/>
      <c r="K7" s="65"/>
    </row>
    <row r="8" spans="1:11" ht="18.75" customHeight="1" x14ac:dyDescent="0.2">
      <c r="A8" s="905"/>
      <c r="B8" s="905"/>
      <c r="C8" s="63">
        <v>2</v>
      </c>
      <c r="D8" s="64"/>
      <c r="E8" s="64"/>
      <c r="F8" s="64"/>
      <c r="G8" s="859"/>
      <c r="H8" s="860"/>
      <c r="I8" s="861"/>
      <c r="J8" s="284"/>
      <c r="K8" s="65"/>
    </row>
    <row r="9" spans="1:11" ht="18.75" customHeight="1" x14ac:dyDescent="0.2">
      <c r="A9" s="905"/>
      <c r="B9" s="905"/>
      <c r="C9" s="63">
        <v>3</v>
      </c>
      <c r="D9" s="64"/>
      <c r="E9" s="64"/>
      <c r="F9" s="245"/>
      <c r="G9" s="859"/>
      <c r="H9" s="860"/>
      <c r="I9" s="861"/>
      <c r="J9" s="284"/>
      <c r="K9" s="65"/>
    </row>
    <row r="10" spans="1:11" ht="18.75" customHeight="1" x14ac:dyDescent="0.2">
      <c r="A10" s="905"/>
      <c r="B10" s="905"/>
      <c r="C10" s="63">
        <v>4</v>
      </c>
      <c r="D10" s="64"/>
      <c r="E10" s="64"/>
      <c r="F10" s="64"/>
      <c r="G10" s="859"/>
      <c r="H10" s="860"/>
      <c r="I10" s="861"/>
      <c r="J10" s="284"/>
      <c r="K10" s="65"/>
    </row>
    <row r="11" spans="1:11" ht="18.75" customHeight="1" x14ac:dyDescent="0.2">
      <c r="A11" s="905"/>
      <c r="B11" s="905"/>
      <c r="C11" s="63">
        <v>5</v>
      </c>
      <c r="D11" s="64"/>
      <c r="E11" s="64"/>
      <c r="F11" s="64"/>
      <c r="G11" s="859"/>
      <c r="H11" s="860"/>
      <c r="I11" s="861"/>
      <c r="J11" s="284"/>
      <c r="K11" s="65"/>
    </row>
    <row r="12" spans="1:11" ht="18.75" customHeight="1" x14ac:dyDescent="0.2">
      <c r="A12" s="905"/>
      <c r="B12" s="905"/>
      <c r="C12" s="63">
        <v>6</v>
      </c>
      <c r="D12" s="64"/>
      <c r="E12" s="64"/>
      <c r="F12" s="64"/>
      <c r="G12" s="859"/>
      <c r="H12" s="860"/>
      <c r="I12" s="861"/>
      <c r="J12" s="284"/>
      <c r="K12" s="65"/>
    </row>
    <row r="13" spans="1:11" ht="18.75" customHeight="1" x14ac:dyDescent="0.2">
      <c r="A13" s="905"/>
      <c r="B13" s="905"/>
      <c r="C13" s="226"/>
      <c r="D13" s="227"/>
      <c r="E13" s="227"/>
      <c r="F13" s="227"/>
      <c r="G13" s="865"/>
      <c r="H13" s="866"/>
      <c r="I13" s="867"/>
      <c r="J13" s="285"/>
      <c r="K13" s="65"/>
    </row>
    <row r="14" spans="1:11" ht="18.75" customHeight="1" x14ac:dyDescent="0.2">
      <c r="A14" s="906"/>
      <c r="B14" s="906"/>
      <c r="C14" s="66" t="s">
        <v>5</v>
      </c>
      <c r="D14" s="66" t="s">
        <v>97</v>
      </c>
      <c r="E14" s="67" t="s">
        <v>6</v>
      </c>
      <c r="F14" s="68" t="s">
        <v>98</v>
      </c>
      <c r="G14" s="66" t="s">
        <v>7</v>
      </c>
      <c r="H14" s="228" t="s">
        <v>358</v>
      </c>
      <c r="I14" s="229" t="s">
        <v>8</v>
      </c>
      <c r="J14" s="69" t="s">
        <v>9</v>
      </c>
      <c r="K14" s="70" t="s">
        <v>10</v>
      </c>
    </row>
    <row r="15" spans="1:11" ht="18.75" customHeight="1" x14ac:dyDescent="0.2">
      <c r="A15" s="311">
        <v>1</v>
      </c>
      <c r="B15" s="311"/>
      <c r="C15" s="292"/>
      <c r="D15" s="294">
        <v>42871</v>
      </c>
      <c r="E15" s="288"/>
      <c r="F15" s="1" t="s">
        <v>439</v>
      </c>
      <c r="G15" s="286" t="str">
        <f>IF(ISBLANK(C15),"",CHOOSE(MATCH(MONTH(C15)-2,{1;2;3;4;5;6;7;8;9;10;-1;0},0),"janvier","février","mars","avril","mai","juin","juillet","août","septembre","octobre","novembre","décembre"))</f>
        <v/>
      </c>
      <c r="H15" s="286"/>
      <c r="I15" s="320" t="s">
        <v>379</v>
      </c>
      <c r="J15" s="323" t="s">
        <v>446</v>
      </c>
      <c r="K15" s="73"/>
    </row>
    <row r="16" spans="1:11" ht="18.75" customHeight="1" x14ac:dyDescent="0.2">
      <c r="A16" s="311">
        <v>2</v>
      </c>
      <c r="B16" s="311"/>
      <c r="C16" s="292"/>
      <c r="D16" s="294">
        <v>43110</v>
      </c>
      <c r="E16" s="288"/>
      <c r="F16" s="1" t="s">
        <v>439</v>
      </c>
      <c r="G16" s="286" t="str">
        <f>IF(ISBLANK(C16),"",CHOOSE(MATCH(MONTH(C16)-2,{1;2;3;4;5;6;7;8;9;10;-1;0},0),"janvier","février","mars","avril","mai","juin","juillet","août","septembre","octobre","novembre","décembre"))</f>
        <v/>
      </c>
      <c r="H16" s="286"/>
      <c r="I16" s="322" t="s">
        <v>379</v>
      </c>
      <c r="J16" s="324" t="s">
        <v>447</v>
      </c>
      <c r="K16" s="73"/>
    </row>
    <row r="17" spans="1:11" ht="18.75" customHeight="1" x14ac:dyDescent="0.2">
      <c r="A17" s="314">
        <v>3</v>
      </c>
      <c r="B17" s="311"/>
      <c r="C17" s="292"/>
      <c r="D17" s="294">
        <v>43173</v>
      </c>
      <c r="E17" s="246"/>
      <c r="F17" s="1" t="s">
        <v>439</v>
      </c>
      <c r="G17" s="286" t="str">
        <f>IF(ISBLANK(C17),"",CHOOSE(MATCH(MONTH(C17)-2,{1;2;3;4;5;6;7;8;9;10;-1;0},0),"janvier","février","mars","avril","mai","juin","juillet","août","septembre","octobre","novembre","décembre"))</f>
        <v/>
      </c>
      <c r="H17" s="286"/>
      <c r="I17" s="321" t="s">
        <v>380</v>
      </c>
      <c r="J17" s="169" t="s">
        <v>400</v>
      </c>
      <c r="K17" s="76" t="s">
        <v>437</v>
      </c>
    </row>
    <row r="18" spans="1:11" ht="18.75" customHeight="1" x14ac:dyDescent="0.2">
      <c r="A18" s="314">
        <v>4</v>
      </c>
      <c r="B18" s="313"/>
      <c r="C18" s="914" t="s">
        <v>438</v>
      </c>
      <c r="D18" s="915"/>
      <c r="E18" s="915"/>
      <c r="F18" s="915"/>
      <c r="G18" s="915"/>
      <c r="H18" s="915"/>
      <c r="I18" s="915"/>
      <c r="J18" s="915"/>
      <c r="K18" s="916"/>
    </row>
    <row r="19" spans="1:11" ht="18.75" customHeight="1" x14ac:dyDescent="0.2">
      <c r="A19" s="311">
        <v>5</v>
      </c>
      <c r="B19" s="311"/>
      <c r="C19" s="292"/>
      <c r="D19" s="333">
        <v>43193</v>
      </c>
      <c r="E19" s="288"/>
      <c r="F19" s="345" t="s">
        <v>279</v>
      </c>
      <c r="G19" s="286" t="str">
        <f>IF(ISBLANK(C19),"",CHOOSE(MATCH(MONTH(C19)-2,{1;2;3;4;5;6;7;8;9;10;-1;0},0),"janvier","février","mars","avril","mai","juin","juillet","août","septembre","octobre","novembre","décembre"))</f>
        <v/>
      </c>
      <c r="H19" s="286"/>
      <c r="I19" s="340" t="s">
        <v>440</v>
      </c>
      <c r="J19" s="343" t="s">
        <v>445</v>
      </c>
      <c r="K19" s="73"/>
    </row>
    <row r="20" spans="1:11" ht="18.75" customHeight="1" x14ac:dyDescent="0.2">
      <c r="A20" s="311">
        <v>6</v>
      </c>
      <c r="B20" s="311"/>
      <c r="C20" s="292"/>
      <c r="D20" s="333">
        <v>43234</v>
      </c>
      <c r="E20" s="288"/>
      <c r="F20" s="345" t="s">
        <v>99</v>
      </c>
      <c r="G20" s="286" t="str">
        <f>IF(ISBLANK(C20),"",CHOOSE(MATCH(MONTH(C20)-2,{1;2;3;4;5;6;7;8;9;10;-1;0},0),"janvier","février","mars","avril","mai","juin","juillet","août","septembre","octobre","novembre","décembre"))</f>
        <v/>
      </c>
      <c r="H20" s="286"/>
      <c r="I20" s="341" t="s">
        <v>441</v>
      </c>
      <c r="J20" s="341" t="s">
        <v>445</v>
      </c>
      <c r="K20" s="73"/>
    </row>
    <row r="21" spans="1:11" ht="18.75" customHeight="1" x14ac:dyDescent="0.2">
      <c r="A21" s="311">
        <v>7</v>
      </c>
      <c r="B21" s="311"/>
      <c r="C21" s="292"/>
      <c r="D21" s="333">
        <v>43193</v>
      </c>
      <c r="E21" s="288"/>
      <c r="F21" s="345" t="s">
        <v>127</v>
      </c>
      <c r="G21" s="286" t="str">
        <f>IF(ISBLANK(C21),"",CHOOSE(MATCH(MONTH(C21)-2,{1;2;3;4;5;6;7;8;9;10;-1;0},0),"janvier","février","mars","avril","mai","juin","juillet","août","septembre","octobre","novembre","décembre"))</f>
        <v/>
      </c>
      <c r="H21" s="286"/>
      <c r="I21" s="341" t="s">
        <v>442</v>
      </c>
      <c r="J21" s="341" t="s">
        <v>445</v>
      </c>
      <c r="K21" s="73"/>
    </row>
    <row r="22" spans="1:11" ht="18.75" customHeight="1" x14ac:dyDescent="0.2">
      <c r="A22" s="311">
        <v>8</v>
      </c>
      <c r="B22" s="311"/>
      <c r="C22" s="292"/>
      <c r="D22" s="294">
        <v>43236</v>
      </c>
      <c r="E22" s="288"/>
      <c r="F22" s="1" t="s">
        <v>127</v>
      </c>
      <c r="G22" s="286" t="str">
        <f>IF(ISBLANK(C22),"",CHOOSE(MATCH(MONTH(C22)-2,{1;2;3;4;5;6;7;8;9;10;-1;0},0),"janvier","février","mars","avril","mai","juin","juillet","août","septembre","octobre","novembre","décembre"))</f>
        <v/>
      </c>
      <c r="H22" s="286"/>
      <c r="I22" s="319" t="s">
        <v>443</v>
      </c>
      <c r="J22" s="92" t="s">
        <v>399</v>
      </c>
      <c r="K22" s="73"/>
    </row>
    <row r="23" spans="1:11" ht="18.75" customHeight="1" x14ac:dyDescent="0.2">
      <c r="A23" s="314">
        <v>9</v>
      </c>
      <c r="B23" s="314"/>
      <c r="C23" s="292"/>
      <c r="D23" s="333">
        <v>43300</v>
      </c>
      <c r="E23" s="288"/>
      <c r="F23" s="345" t="s">
        <v>279</v>
      </c>
      <c r="G23" s="286" t="str">
        <f>IF(ISBLANK(C23),"",CHOOSE(MATCH(MONTH(C23)-2,{1;2;3;4;5;6;7;8;9;10;-1;0},0),"janvier","février","mars","avril","mai","juin","juillet","août","septembre","octobre","novembre","décembre"))</f>
        <v/>
      </c>
      <c r="H23" s="286"/>
      <c r="I23" s="342" t="s">
        <v>444</v>
      </c>
      <c r="J23" s="344" t="s">
        <v>445</v>
      </c>
      <c r="K23" s="73"/>
    </row>
    <row r="24" spans="1:11" ht="18.75" customHeight="1" x14ac:dyDescent="0.2">
      <c r="A24" s="314">
        <v>10</v>
      </c>
      <c r="B24" s="314"/>
      <c r="C24" s="868" t="s">
        <v>436</v>
      </c>
      <c r="D24" s="869"/>
      <c r="E24" s="869"/>
      <c r="F24" s="869"/>
      <c r="G24" s="869"/>
      <c r="H24" s="869"/>
      <c r="I24" s="869"/>
      <c r="J24" s="869"/>
      <c r="K24" s="870"/>
    </row>
    <row r="25" spans="1:11" ht="18.75" customHeight="1" x14ac:dyDescent="0.2">
      <c r="A25" s="313">
        <v>11</v>
      </c>
      <c r="B25" s="313"/>
      <c r="C25" s="292"/>
      <c r="D25" s="294">
        <v>43193</v>
      </c>
      <c r="E25" s="294"/>
      <c r="F25" s="1" t="s">
        <v>127</v>
      </c>
      <c r="G25" s="286" t="str">
        <f>IF(ISBLANK(C25),"",CHOOSE(MATCH(MONTH(C25)-2,{1;2;3;4;5;6;7;8;9;10;-1;0},0),"janvier","février","mars","avril","mai","juin","juillet","août","septembre","octobre","novembre","décembre"))</f>
        <v/>
      </c>
      <c r="H25" s="286"/>
      <c r="I25" s="318" t="s">
        <v>381</v>
      </c>
      <c r="J25" s="92" t="s">
        <v>399</v>
      </c>
      <c r="K25" s="76"/>
    </row>
    <row r="26" spans="1:11" ht="18.75" customHeight="1" x14ac:dyDescent="0.2">
      <c r="A26" s="314">
        <v>12</v>
      </c>
      <c r="B26" s="314"/>
      <c r="C26" s="911" t="s">
        <v>382</v>
      </c>
      <c r="D26" s="912"/>
      <c r="E26" s="912"/>
      <c r="F26" s="912"/>
      <c r="G26" s="912"/>
      <c r="H26" s="912"/>
      <c r="I26" s="912"/>
      <c r="J26" s="912"/>
      <c r="K26" s="913"/>
    </row>
    <row r="27" spans="1:11" ht="18.75" customHeight="1" x14ac:dyDescent="0.2">
      <c r="A27" s="311">
        <v>13</v>
      </c>
      <c r="B27" s="311"/>
      <c r="C27" s="292"/>
      <c r="D27" s="294">
        <v>43193</v>
      </c>
      <c r="E27" s="288"/>
      <c r="F27" s="1" t="s">
        <v>127</v>
      </c>
      <c r="G27" s="286" t="str">
        <f>IF(ISBLANK(C27),"",CHOOSE(MATCH(MONTH(C27)-2,{1;2;3;4;5;6;7;8;9;10;-1;0},0),"janvier","février","mars","avril","mai","juin","juillet","août","septembre","octobre","novembre","décembre"))</f>
        <v/>
      </c>
      <c r="H27" s="286"/>
      <c r="I27" s="325" t="s">
        <v>475</v>
      </c>
      <c r="J27" s="92" t="s">
        <v>399</v>
      </c>
      <c r="K27" s="73"/>
    </row>
    <row r="28" spans="1:11" ht="18.75" customHeight="1" x14ac:dyDescent="0.2">
      <c r="A28" s="311">
        <v>14</v>
      </c>
      <c r="B28" s="311"/>
      <c r="C28" s="292"/>
      <c r="D28" s="294">
        <v>43194</v>
      </c>
      <c r="E28" s="288"/>
      <c r="F28" s="1" t="s">
        <v>127</v>
      </c>
      <c r="G28" s="286" t="str">
        <f>IF(ISBLANK(C28),"",CHOOSE(MATCH(MONTH(C28)-2,{1;2;3;4;5;6;7;8;9;10;-1;0},0),"janvier","février","mars","avril","mai","juin","juillet","août","septembre","octobre","novembre","décembre"))</f>
        <v/>
      </c>
      <c r="H28" s="286"/>
      <c r="I28" s="319" t="s">
        <v>448</v>
      </c>
      <c r="J28" s="92" t="s">
        <v>399</v>
      </c>
      <c r="K28" s="73"/>
    </row>
    <row r="29" spans="1:11" ht="18.75" customHeight="1" x14ac:dyDescent="0.2">
      <c r="A29" s="314">
        <v>15</v>
      </c>
      <c r="B29" s="314"/>
      <c r="C29" s="292"/>
      <c r="D29" s="294">
        <v>43195</v>
      </c>
      <c r="E29" s="288"/>
      <c r="F29" s="1" t="s">
        <v>127</v>
      </c>
      <c r="G29" s="286" t="str">
        <f>IF(ISBLANK(C29),"",CHOOSE(MATCH(MONTH(C29)-2,{1;2;3;4;5;6;7;8;9;10;-1;0},0),"janvier","février","mars","avril","mai","juin","juillet","août","septembre","octobre","novembre","décembre"))</f>
        <v/>
      </c>
      <c r="H29" s="286"/>
      <c r="I29" s="326" t="s">
        <v>476</v>
      </c>
      <c r="J29" s="92" t="s">
        <v>399</v>
      </c>
      <c r="K29" s="73"/>
    </row>
    <row r="30" spans="1:11" ht="18.75" customHeight="1" x14ac:dyDescent="0.2">
      <c r="A30" s="314">
        <v>16</v>
      </c>
      <c r="B30" s="314"/>
      <c r="C30" s="868" t="s">
        <v>455</v>
      </c>
      <c r="D30" s="869"/>
      <c r="E30" s="869"/>
      <c r="F30" s="869"/>
      <c r="G30" s="869" t="e">
        <f>IF(ISBLANK(#REF!),"",CHOOSE(MATCH(MONTH(#REF!)-2,{1;2;3;4;5;6;7;8;9;10;-1;0},0),"janvier","février","mars","avril","mai","juin","juillet","août","septembre","octobre","novembre","décembre"))</f>
        <v>#REF!</v>
      </c>
      <c r="H30" s="869" t="str">
        <f>IF(ISBLANK(D30),"",CHOOSE(MATCH(MONTH(D30)-2,{1;2;3;4;5;6;7;8;9;10;-1;0},0),"janvier","février","mars","avril","mai","juin","juillet","août","septembre","octobre","novembre","décembre"))</f>
        <v/>
      </c>
      <c r="I30" s="869"/>
      <c r="J30" s="869"/>
      <c r="K30" s="870"/>
    </row>
    <row r="31" spans="1:11" ht="18.75" customHeight="1" x14ac:dyDescent="0.2">
      <c r="A31" s="311">
        <v>17</v>
      </c>
      <c r="B31" s="311"/>
      <c r="C31" s="292"/>
      <c r="D31" s="294">
        <v>43196</v>
      </c>
      <c r="E31" s="288"/>
      <c r="F31" s="1" t="s">
        <v>456</v>
      </c>
      <c r="G31" s="286" t="str">
        <f>IF(ISBLANK(C31),"",CHOOSE(MATCH(MONTH(C31)-2,{1;2;3;4;5;6;7;8;9;10;-1;0},0),"janvier","février","mars","avril","mai","juin","juillet","août","septembre","octobre","novembre","décembre"))</f>
        <v/>
      </c>
      <c r="H31" s="286"/>
      <c r="I31" s="289" t="s">
        <v>449</v>
      </c>
      <c r="J31" s="92" t="s">
        <v>399</v>
      </c>
      <c r="K31" s="73"/>
    </row>
    <row r="32" spans="1:11" ht="18.75" customHeight="1" x14ac:dyDescent="0.2">
      <c r="A32" s="311">
        <v>18</v>
      </c>
      <c r="B32" s="311"/>
      <c r="C32" s="292"/>
      <c r="D32" s="294">
        <v>43238</v>
      </c>
      <c r="E32" s="288"/>
      <c r="F32" s="1" t="s">
        <v>127</v>
      </c>
      <c r="G32" s="286"/>
      <c r="H32" s="286"/>
      <c r="I32" s="289" t="s">
        <v>450</v>
      </c>
      <c r="J32" s="92" t="s">
        <v>399</v>
      </c>
      <c r="K32" s="73"/>
    </row>
    <row r="33" spans="1:11" ht="18.75" customHeight="1" x14ac:dyDescent="0.2">
      <c r="A33" s="311">
        <v>19</v>
      </c>
      <c r="B33" s="311"/>
      <c r="C33" s="292"/>
      <c r="D33" s="294">
        <v>43236</v>
      </c>
      <c r="E33" s="288"/>
      <c r="F33" s="1" t="s">
        <v>457</v>
      </c>
      <c r="G33" s="286" t="str">
        <f>IF(ISBLANK(C33),"",CHOOSE(MATCH(MONTH(C33)-2,{1;2;3;4;5;6;7;8;9;10;-1;0},0),"janvier","février","mars","avril","mai","juin","juillet","août","septembre","octobre","novembre","décembre"))</f>
        <v/>
      </c>
      <c r="H33" s="286"/>
      <c r="I33" s="289" t="s">
        <v>451</v>
      </c>
      <c r="J33" s="92" t="s">
        <v>401</v>
      </c>
      <c r="K33" s="73" t="s">
        <v>593</v>
      </c>
    </row>
    <row r="34" spans="1:11" ht="18.75" customHeight="1" x14ac:dyDescent="0.2">
      <c r="A34" s="311">
        <v>20</v>
      </c>
      <c r="B34" s="311"/>
      <c r="C34" s="292"/>
      <c r="D34" s="294">
        <v>43242</v>
      </c>
      <c r="E34" s="288"/>
      <c r="F34" s="1" t="s">
        <v>127</v>
      </c>
      <c r="G34" s="286" t="str">
        <f>IF(ISBLANK(C34),"",CHOOSE(MATCH(MONTH(C34)-2,{1;2;3;4;5;6;7;8;9;10;-1;0},0),"janvier","février","mars","avril","mai","juin","juillet","août","septembre","octobre","novembre","décembre"))</f>
        <v/>
      </c>
      <c r="H34" s="286"/>
      <c r="I34" s="289" t="s">
        <v>452</v>
      </c>
      <c r="J34" s="92" t="s">
        <v>399</v>
      </c>
      <c r="K34" s="73" t="s">
        <v>594</v>
      </c>
    </row>
    <row r="35" spans="1:11" ht="18.75" customHeight="1" x14ac:dyDescent="0.2">
      <c r="A35" s="311">
        <v>21</v>
      </c>
      <c r="B35" s="311"/>
      <c r="C35" s="292"/>
      <c r="D35" s="294">
        <v>43243</v>
      </c>
      <c r="E35" s="288"/>
      <c r="F35" s="1" t="s">
        <v>127</v>
      </c>
      <c r="G35" s="286"/>
      <c r="H35" s="286"/>
      <c r="I35" s="289" t="s">
        <v>453</v>
      </c>
      <c r="J35" s="92" t="s">
        <v>399</v>
      </c>
      <c r="K35" s="73"/>
    </row>
    <row r="36" spans="1:11" ht="18.75" customHeight="1" x14ac:dyDescent="0.2">
      <c r="A36" s="311">
        <v>22</v>
      </c>
      <c r="B36" s="311"/>
      <c r="C36" s="292"/>
      <c r="D36" s="294">
        <v>43238</v>
      </c>
      <c r="E36" s="288"/>
      <c r="F36" s="1" t="s">
        <v>457</v>
      </c>
      <c r="G36" s="286"/>
      <c r="H36" s="286"/>
      <c r="I36" s="327" t="s">
        <v>454</v>
      </c>
      <c r="J36" s="92" t="s">
        <v>401</v>
      </c>
      <c r="K36" s="73"/>
    </row>
    <row r="37" spans="1:11" ht="18.75" customHeight="1" x14ac:dyDescent="0.2">
      <c r="A37" s="311">
        <v>23</v>
      </c>
      <c r="B37" s="311"/>
      <c r="C37" s="292"/>
      <c r="D37" s="294">
        <v>43238</v>
      </c>
      <c r="E37" s="288"/>
      <c r="F37" s="1" t="s">
        <v>99</v>
      </c>
      <c r="G37" s="286" t="str">
        <f>IF(ISBLANK(C37),"",CHOOSE(MATCH(MONTH(C37)-2,{1;2;3;4;5;6;7;8;9;10;-1;0},0),"janvier","février","mars","avril","mai","juin","juillet","août","septembre","octobre","novembre","décembre"))</f>
        <v/>
      </c>
      <c r="H37" s="286"/>
      <c r="I37" s="289" t="s">
        <v>458</v>
      </c>
      <c r="J37" s="92" t="s">
        <v>399</v>
      </c>
      <c r="K37" s="73"/>
    </row>
    <row r="38" spans="1:11" ht="18.75" customHeight="1" x14ac:dyDescent="0.2">
      <c r="A38" s="314">
        <v>24</v>
      </c>
      <c r="B38" s="314"/>
      <c r="C38" s="292"/>
      <c r="D38" s="294">
        <v>43243</v>
      </c>
      <c r="E38" s="288"/>
      <c r="F38" s="1" t="s">
        <v>127</v>
      </c>
      <c r="G38" s="286" t="str">
        <f>IF(ISBLANK(C38),"",CHOOSE(MATCH(MONTH(C38)-2,{1;2;3;4;5;6;7;8;9;10;-1;0},0),"janvier","février","mars","avril","mai","juin","juillet","août","septembre","octobre","novembre","décembre"))</f>
        <v/>
      </c>
      <c r="H38" s="286"/>
      <c r="I38" s="289" t="s">
        <v>463</v>
      </c>
      <c r="J38" s="92" t="s">
        <v>399</v>
      </c>
      <c r="K38" s="73"/>
    </row>
    <row r="39" spans="1:11" ht="18.75" customHeight="1" x14ac:dyDescent="0.2">
      <c r="A39" s="314">
        <v>25</v>
      </c>
      <c r="B39" s="314"/>
      <c r="C39" s="868" t="s">
        <v>464</v>
      </c>
      <c r="D39" s="869"/>
      <c r="E39" s="869"/>
      <c r="F39" s="869"/>
      <c r="G39" s="869" t="e">
        <f>IF(ISBLANK(#REF!),"",CHOOSE(MATCH(MONTH(#REF!)-2,{1;2;3;4;5;6;7;8;9;10;-1;0},0),"janvier","février","mars","avril","mai","juin","juillet","août","septembre","octobre","novembre","décembre"))</f>
        <v>#REF!</v>
      </c>
      <c r="H39" s="869"/>
      <c r="I39" s="869"/>
      <c r="J39" s="869"/>
      <c r="K39" s="870"/>
    </row>
    <row r="40" spans="1:11" ht="18.75" customHeight="1" x14ac:dyDescent="0.2">
      <c r="A40" s="311">
        <v>26</v>
      </c>
      <c r="B40" s="311"/>
      <c r="C40" s="292"/>
      <c r="D40" s="294">
        <v>43244</v>
      </c>
      <c r="E40" s="288"/>
      <c r="F40" s="1" t="s">
        <v>127</v>
      </c>
      <c r="G40" s="286" t="str">
        <f>IF(ISBLANK(C40),"",CHOOSE(MATCH(MONTH(C40)-2,{1;2;3;4;5;6;7;8;9;10;-1;0},0),"janvier","février","mars","avril","mai","juin","juillet","août","septembre","octobre","novembre","décembre"))</f>
        <v/>
      </c>
      <c r="H40" s="286"/>
      <c r="I40" s="289" t="s">
        <v>465</v>
      </c>
      <c r="J40" s="92" t="s">
        <v>399</v>
      </c>
      <c r="K40" s="73"/>
    </row>
    <row r="41" spans="1:11" ht="18.75" customHeight="1" x14ac:dyDescent="0.2">
      <c r="A41" s="311">
        <v>27</v>
      </c>
      <c r="B41" s="311"/>
      <c r="C41" s="292"/>
      <c r="D41" s="294">
        <v>43242</v>
      </c>
      <c r="E41" s="288"/>
      <c r="F41" s="1" t="s">
        <v>457</v>
      </c>
      <c r="G41" s="286" t="str">
        <f>IF(ISBLANK(C41),"",CHOOSE(MATCH(MONTH(C41)-2,{1;2;3;4;5;6;7;8;9;10;-1;0},0),"janvier","février","mars","avril","mai","juin","juillet","août","septembre","octobre","novembre","décembre"))</f>
        <v/>
      </c>
      <c r="H41" s="286"/>
      <c r="I41" s="289" t="s">
        <v>466</v>
      </c>
      <c r="J41" s="92" t="s">
        <v>401</v>
      </c>
      <c r="K41" s="73" t="s">
        <v>416</v>
      </c>
    </row>
    <row r="42" spans="1:11" ht="18.75" customHeight="1" x14ac:dyDescent="0.2">
      <c r="A42" s="311">
        <v>28</v>
      </c>
      <c r="B42" s="311"/>
      <c r="C42" s="292"/>
      <c r="D42" s="294">
        <v>43245</v>
      </c>
      <c r="E42" s="288"/>
      <c r="F42" s="1" t="s">
        <v>127</v>
      </c>
      <c r="G42" s="286" t="str">
        <f>IF(ISBLANK(C42),"",CHOOSE(MATCH(MONTH(C42)-2,{1;2;3;4;5;6;7;8;9;10;-1;0},0),"janvier","février","mars","avril","mai","juin","juillet","août","septembre","octobre","novembre","décembre"))</f>
        <v/>
      </c>
      <c r="H42" s="286"/>
      <c r="I42" s="289" t="s">
        <v>467</v>
      </c>
      <c r="J42" s="92" t="s">
        <v>399</v>
      </c>
      <c r="K42" s="73"/>
    </row>
    <row r="43" spans="1:11" ht="18.75" customHeight="1" x14ac:dyDescent="0.2">
      <c r="A43" s="311">
        <v>29</v>
      </c>
      <c r="B43" s="311"/>
      <c r="C43" s="292"/>
      <c r="D43" s="294">
        <v>43243</v>
      </c>
      <c r="E43" s="288"/>
      <c r="F43" s="1" t="s">
        <v>457</v>
      </c>
      <c r="G43" s="286" t="str">
        <f>IF(ISBLANK(C43),"",CHOOSE(MATCH(MONTH(C43)-2,{1;2;3;4;5;6;7;8;9;10;-1;0},0),"janvier","février","mars","avril","mai","juin","juillet","août","septembre","octobre","novembre","décembre"))</f>
        <v/>
      </c>
      <c r="H43" s="286"/>
      <c r="I43" s="289" t="s">
        <v>468</v>
      </c>
      <c r="J43" s="92" t="s">
        <v>401</v>
      </c>
      <c r="K43" s="73" t="s">
        <v>416</v>
      </c>
    </row>
    <row r="44" spans="1:11" ht="18.75" customHeight="1" x14ac:dyDescent="0.2">
      <c r="A44" s="311">
        <v>30</v>
      </c>
      <c r="B44" s="311"/>
      <c r="C44" s="292"/>
      <c r="D44" s="294">
        <v>43248</v>
      </c>
      <c r="E44" s="288"/>
      <c r="F44" s="1" t="s">
        <v>127</v>
      </c>
      <c r="G44" s="286" t="str">
        <f>IF(ISBLANK(C44),"",CHOOSE(MATCH(MONTH(C44)-2,{1;2;3;4;5;6;7;8;9;10;-1;0},0),"janvier","février","mars","avril","mai","juin","juillet","août","septembre","octobre","novembre","décembre"))</f>
        <v/>
      </c>
      <c r="H44" s="286"/>
      <c r="I44" s="289" t="s">
        <v>469</v>
      </c>
      <c r="J44" s="92" t="s">
        <v>399</v>
      </c>
      <c r="K44" s="73"/>
    </row>
    <row r="45" spans="1:11" ht="18.75" customHeight="1" x14ac:dyDescent="0.2">
      <c r="A45" s="311">
        <v>31</v>
      </c>
      <c r="B45" s="311"/>
      <c r="C45" s="292"/>
      <c r="D45" s="294">
        <v>43249</v>
      </c>
      <c r="E45" s="294"/>
      <c r="F45" s="1" t="s">
        <v>127</v>
      </c>
      <c r="G45" s="286" t="str">
        <f>IF(ISBLANK(C45),"",CHOOSE(MATCH(MONTH(C45)-2,{1;2;3;4;5;6;7;8;9;10;-1;0},0),"janvier","février","mars","avril","mai","juin","juillet","août","septembre","octobre","novembre","décembre"))</f>
        <v/>
      </c>
      <c r="H45" s="286"/>
      <c r="I45" s="289" t="s">
        <v>470</v>
      </c>
      <c r="J45" s="92" t="s">
        <v>399</v>
      </c>
      <c r="K45" s="73"/>
    </row>
    <row r="46" spans="1:11" ht="18.75" customHeight="1" x14ac:dyDescent="0.2">
      <c r="A46" s="311">
        <v>32</v>
      </c>
      <c r="B46" s="311"/>
      <c r="C46" s="292"/>
      <c r="D46" s="294">
        <v>43245</v>
      </c>
      <c r="E46" s="288"/>
      <c r="F46" s="1" t="s">
        <v>457</v>
      </c>
      <c r="G46" s="286" t="str">
        <f>IF(ISBLANK(C46),"",CHOOSE(MATCH(MONTH(C46)-2,{1;2;3;4;5;6;7;8;9;10;-1;0},0),"janvier","février","mars","avril","mai","juin","juillet","août","septembre","octobre","novembre","décembre"))</f>
        <v/>
      </c>
      <c r="H46" s="286"/>
      <c r="I46" s="289" t="s">
        <v>471</v>
      </c>
      <c r="J46" s="92" t="s">
        <v>401</v>
      </c>
      <c r="K46" s="73" t="s">
        <v>416</v>
      </c>
    </row>
    <row r="47" spans="1:11" ht="18.75" customHeight="1" x14ac:dyDescent="0.2">
      <c r="A47" s="314">
        <v>33</v>
      </c>
      <c r="B47" s="314"/>
      <c r="C47" s="292"/>
      <c r="D47" s="294">
        <v>43250</v>
      </c>
      <c r="E47" s="288"/>
      <c r="F47" s="1" t="s">
        <v>127</v>
      </c>
      <c r="G47" s="286" t="str">
        <f>IF(ISBLANK(C47),"",CHOOSE(MATCH(MONTH(C47)-2,{1;2;3;4;5;6;7;8;9;10;-1;0},0),"janvier","février","mars","avril","mai","juin","juillet","août","septembre","octobre","novembre","décembre"))</f>
        <v/>
      </c>
      <c r="H47" s="286"/>
      <c r="I47" s="289" t="s">
        <v>472</v>
      </c>
      <c r="J47" s="92" t="s">
        <v>399</v>
      </c>
      <c r="K47" s="73"/>
    </row>
    <row r="48" spans="1:11" s="328" customFormat="1" ht="18.75" customHeight="1" x14ac:dyDescent="0.2">
      <c r="A48" s="314">
        <v>34</v>
      </c>
      <c r="B48" s="314"/>
      <c r="C48" s="917" t="s">
        <v>459</v>
      </c>
      <c r="D48" s="918"/>
      <c r="E48" s="918"/>
      <c r="F48" s="918"/>
      <c r="G48" s="918" t="e">
        <f>IF(ISBLANK(#REF!),"",CHOOSE(MATCH(MONTH(#REF!)-2,{1;2;3;4;5;6;7;8;9;10;-1;0},0),"janvier","février","mars","avril","mai","juin","juillet","août","septembre","octobre","novembre","décembre"))</f>
        <v>#REF!</v>
      </c>
      <c r="H48" s="918" t="str">
        <f>IF(ISBLANK(D48),"",CHOOSE(MATCH(MONTH(D48)-2,{1;2;3;4;5;6;7;8;9;10;-1;0},0),"janvier","février","mars","avril","mai","juin","juillet","août","septembre","octobre","novembre","décembre"))</f>
        <v/>
      </c>
      <c r="I48" s="918"/>
      <c r="J48" s="918"/>
      <c r="K48" s="919"/>
    </row>
    <row r="49" spans="1:11" ht="18.75" customHeight="1" x14ac:dyDescent="0.2">
      <c r="A49" s="311">
        <v>35</v>
      </c>
      <c r="B49" s="311"/>
      <c r="C49" s="292"/>
      <c r="D49" s="294">
        <v>43311</v>
      </c>
      <c r="E49" s="288"/>
      <c r="F49" s="1" t="s">
        <v>99</v>
      </c>
      <c r="G49" s="286" t="str">
        <f>IF(ISBLANK(C49),"",CHOOSE(MATCH(MONTH(C49)-2,{1;2;3;4;5;6;7;8;9;10;-1;0},0),"janvier","février","mars","avril","mai","juin","juillet","août","septembre","octobre","novembre","décembre"))</f>
        <v/>
      </c>
      <c r="H49" s="286"/>
      <c r="I49" s="289" t="s">
        <v>460</v>
      </c>
      <c r="J49" s="92" t="s">
        <v>399</v>
      </c>
      <c r="K49" s="73"/>
    </row>
    <row r="50" spans="1:11" ht="18.75" customHeight="1" x14ac:dyDescent="0.2">
      <c r="A50" s="314">
        <v>36</v>
      </c>
      <c r="B50" s="314"/>
      <c r="C50" s="292"/>
      <c r="D50" s="333">
        <v>43311</v>
      </c>
      <c r="E50" s="288"/>
      <c r="F50" s="345" t="s">
        <v>530</v>
      </c>
      <c r="G50" s="286"/>
      <c r="H50" s="286"/>
      <c r="I50" s="330" t="s">
        <v>461</v>
      </c>
      <c r="J50" s="329" t="s">
        <v>473</v>
      </c>
      <c r="K50" s="73" t="s">
        <v>415</v>
      </c>
    </row>
    <row r="51" spans="1:11" ht="18.75" customHeight="1" x14ac:dyDescent="0.2">
      <c r="A51" s="314">
        <v>37</v>
      </c>
      <c r="B51" s="314"/>
      <c r="C51" s="868" t="s">
        <v>462</v>
      </c>
      <c r="D51" s="869"/>
      <c r="E51" s="869"/>
      <c r="F51" s="869"/>
      <c r="G51" s="869" t="e">
        <f>IF(ISBLANK(#REF!),"",CHOOSE(MATCH(MONTH(#REF!)-2,{1;2;3;4;5;6;7;8;9;10;-1;0},0),"janvier","février","mars","avril","mai","juin","juillet","août","septembre","octobre","novembre","décembre"))</f>
        <v>#REF!</v>
      </c>
      <c r="H51" s="869" t="str">
        <f>IF(ISBLANK(D51),"",CHOOSE(MATCH(MONTH(D51)-2,{1;2;3;4;5;6;7;8;9;10;-1;0},0),"janvier","février","mars","avril","mai","juin","juillet","août","septembre","octobre","novembre","décembre"))</f>
        <v/>
      </c>
      <c r="I51" s="869"/>
      <c r="J51" s="869"/>
      <c r="K51" s="870"/>
    </row>
    <row r="52" spans="1:11" ht="18.75" customHeight="1" x14ac:dyDescent="0.2">
      <c r="A52" s="311">
        <v>38</v>
      </c>
      <c r="B52" s="311"/>
      <c r="C52" s="292"/>
      <c r="D52" s="294">
        <v>43250</v>
      </c>
      <c r="E52" s="288"/>
      <c r="F52" s="1" t="s">
        <v>457</v>
      </c>
      <c r="G52" s="286" t="str">
        <f>IF(ISBLANK(C52),"",CHOOSE(MATCH(MONTH(C52)-2,{1;2;3;4;5;6;7;8;9;10;-1;0},0),"janvier","février","mars","avril","mai","juin","juillet","août","septembre","octobre","novembre","décembre"))</f>
        <v/>
      </c>
      <c r="H52" s="286"/>
      <c r="I52" s="289" t="s">
        <v>477</v>
      </c>
      <c r="J52" s="92" t="s">
        <v>399</v>
      </c>
      <c r="K52" s="73"/>
    </row>
    <row r="53" spans="1:11" ht="18.75" customHeight="1" x14ac:dyDescent="0.2">
      <c r="A53" s="311">
        <v>39</v>
      </c>
      <c r="B53" s="311"/>
      <c r="C53" s="292"/>
      <c r="D53" s="294">
        <v>43251</v>
      </c>
      <c r="E53" s="288"/>
      <c r="F53" s="1" t="s">
        <v>127</v>
      </c>
      <c r="G53" s="286"/>
      <c r="H53" s="286"/>
      <c r="I53" s="290" t="s">
        <v>478</v>
      </c>
      <c r="J53" s="92" t="s">
        <v>401</v>
      </c>
      <c r="K53" s="73" t="s">
        <v>415</v>
      </c>
    </row>
    <row r="54" spans="1:11" ht="18.75" customHeight="1" x14ac:dyDescent="0.2">
      <c r="A54" s="311">
        <v>40</v>
      </c>
      <c r="B54" s="311"/>
      <c r="C54" s="292"/>
      <c r="D54" s="294">
        <v>43234</v>
      </c>
      <c r="E54" s="288"/>
      <c r="F54" s="1" t="s">
        <v>457</v>
      </c>
      <c r="G54" s="286"/>
      <c r="H54" s="286"/>
      <c r="I54" s="289" t="s">
        <v>479</v>
      </c>
      <c r="J54" s="92" t="s">
        <v>399</v>
      </c>
      <c r="K54" s="73"/>
    </row>
    <row r="55" spans="1:11" ht="18.75" customHeight="1" x14ac:dyDescent="0.2">
      <c r="A55" s="311">
        <v>41</v>
      </c>
      <c r="B55" s="311"/>
      <c r="C55" s="292"/>
      <c r="D55" s="294">
        <v>43234</v>
      </c>
      <c r="E55" s="288"/>
      <c r="F55" s="1" t="s">
        <v>296</v>
      </c>
      <c r="G55" s="286"/>
      <c r="H55" s="286"/>
      <c r="I55" s="289" t="s">
        <v>480</v>
      </c>
      <c r="J55" s="92" t="s">
        <v>399</v>
      </c>
      <c r="K55" s="73" t="s">
        <v>595</v>
      </c>
    </row>
    <row r="56" spans="1:11" ht="18.75" customHeight="1" x14ac:dyDescent="0.2">
      <c r="A56" s="311">
        <v>42</v>
      </c>
      <c r="B56" s="311"/>
      <c r="C56" s="292"/>
      <c r="D56" s="294">
        <v>43250</v>
      </c>
      <c r="E56" s="288"/>
      <c r="F56" s="1" t="s">
        <v>457</v>
      </c>
      <c r="G56" s="286"/>
      <c r="H56" s="286"/>
      <c r="I56" s="289" t="s">
        <v>481</v>
      </c>
      <c r="J56" s="92" t="s">
        <v>399</v>
      </c>
      <c r="K56" s="73"/>
    </row>
    <row r="57" spans="1:11" ht="18.75" customHeight="1" x14ac:dyDescent="0.2">
      <c r="A57" s="311">
        <v>43</v>
      </c>
      <c r="B57" s="311"/>
      <c r="C57" s="292"/>
      <c r="D57" s="294">
        <v>43251</v>
      </c>
      <c r="E57" s="288"/>
      <c r="F57" s="1" t="s">
        <v>474</v>
      </c>
      <c r="G57" s="286"/>
      <c r="H57" s="286"/>
      <c r="I57" s="289" t="s">
        <v>482</v>
      </c>
      <c r="J57" s="92" t="s">
        <v>401</v>
      </c>
      <c r="K57" s="73" t="s">
        <v>415</v>
      </c>
    </row>
    <row r="58" spans="1:11" ht="18.75" customHeight="1" x14ac:dyDescent="0.2">
      <c r="A58" s="311">
        <v>44</v>
      </c>
      <c r="B58" s="311"/>
      <c r="C58" s="292"/>
      <c r="D58" s="294">
        <v>43255</v>
      </c>
      <c r="E58" s="288"/>
      <c r="F58" s="1" t="s">
        <v>457</v>
      </c>
      <c r="G58" s="286"/>
      <c r="H58" s="286"/>
      <c r="I58" s="289" t="s">
        <v>483</v>
      </c>
      <c r="J58" s="92" t="s">
        <v>399</v>
      </c>
      <c r="K58" s="73"/>
    </row>
    <row r="59" spans="1:11" ht="18.75" customHeight="1" x14ac:dyDescent="0.2">
      <c r="A59" s="311">
        <v>45</v>
      </c>
      <c r="B59" s="311"/>
      <c r="C59" s="292"/>
      <c r="D59" s="294">
        <v>43256</v>
      </c>
      <c r="E59" s="288"/>
      <c r="F59" s="1" t="s">
        <v>474</v>
      </c>
      <c r="G59" s="286"/>
      <c r="H59" s="286"/>
      <c r="I59" s="289" t="s">
        <v>484</v>
      </c>
      <c r="J59" s="92" t="s">
        <v>401</v>
      </c>
      <c r="K59" s="73" t="s">
        <v>415</v>
      </c>
    </row>
    <row r="60" spans="1:11" ht="18.75" customHeight="1" x14ac:dyDescent="0.2">
      <c r="A60" s="314">
        <v>46</v>
      </c>
      <c r="B60" s="314"/>
      <c r="C60" s="292"/>
      <c r="D60" s="294">
        <v>43259</v>
      </c>
      <c r="E60" s="288"/>
      <c r="F60" s="1" t="s">
        <v>127</v>
      </c>
      <c r="G60" s="286"/>
      <c r="H60" s="286"/>
      <c r="I60" s="289" t="s">
        <v>485</v>
      </c>
      <c r="J60" s="92" t="s">
        <v>399</v>
      </c>
      <c r="K60" s="73"/>
    </row>
    <row r="61" spans="1:11" s="331" customFormat="1" ht="18.75" customHeight="1" x14ac:dyDescent="0.2">
      <c r="A61" s="314">
        <v>47</v>
      </c>
      <c r="B61" s="314"/>
      <c r="C61" s="868" t="s">
        <v>486</v>
      </c>
      <c r="D61" s="869"/>
      <c r="E61" s="869"/>
      <c r="F61" s="869"/>
      <c r="G61" s="869"/>
      <c r="H61" s="869" t="str">
        <f>IF(ISBLANK(D61),"",CHOOSE(MATCH(MONTH(D61)-2,{1;2;3;4;5;6;7;8;9;10;-1;0},0),"janvier","février","mars","avril","mai","juin","juillet","août","septembre","octobre","novembre","décembre"))</f>
        <v/>
      </c>
      <c r="I61" s="869"/>
      <c r="J61" s="869"/>
      <c r="K61" s="870"/>
    </row>
    <row r="62" spans="1:11" ht="18.75" customHeight="1" x14ac:dyDescent="0.2">
      <c r="A62" s="311">
        <v>48</v>
      </c>
      <c r="B62" s="311"/>
      <c r="C62" s="292"/>
      <c r="D62" s="294">
        <v>43297</v>
      </c>
      <c r="E62" s="288"/>
      <c r="F62" s="1" t="s">
        <v>127</v>
      </c>
      <c r="G62" s="286"/>
      <c r="H62" s="286"/>
      <c r="I62" s="291" t="s">
        <v>487</v>
      </c>
      <c r="J62" s="92" t="s">
        <v>399</v>
      </c>
      <c r="K62" s="73"/>
    </row>
    <row r="63" spans="1:11" ht="18.75" customHeight="1" x14ac:dyDescent="0.2">
      <c r="A63" s="311">
        <v>49</v>
      </c>
      <c r="B63" s="311"/>
      <c r="C63" s="292"/>
      <c r="D63" s="294">
        <v>43297</v>
      </c>
      <c r="E63" s="288"/>
      <c r="F63" s="1" t="s">
        <v>500</v>
      </c>
      <c r="G63" s="286"/>
      <c r="H63" s="286"/>
      <c r="I63" s="289" t="s">
        <v>488</v>
      </c>
      <c r="J63" s="92" t="s">
        <v>399</v>
      </c>
      <c r="K63" s="73"/>
    </row>
    <row r="64" spans="1:11" ht="18.75" customHeight="1" x14ac:dyDescent="0.2">
      <c r="A64" s="311">
        <v>50</v>
      </c>
      <c r="B64" s="311"/>
      <c r="C64" s="292"/>
      <c r="D64" s="294">
        <v>43297</v>
      </c>
      <c r="E64" s="288"/>
      <c r="F64" s="1" t="s">
        <v>500</v>
      </c>
      <c r="G64" s="286"/>
      <c r="H64" s="286"/>
      <c r="I64" s="306" t="s">
        <v>489</v>
      </c>
      <c r="J64" s="92" t="s">
        <v>399</v>
      </c>
      <c r="K64" s="73"/>
    </row>
    <row r="65" spans="1:11" ht="18.75" customHeight="1" x14ac:dyDescent="0.2">
      <c r="A65" s="311">
        <v>51</v>
      </c>
      <c r="B65" s="311"/>
      <c r="C65" s="292"/>
      <c r="D65" s="294">
        <v>43297</v>
      </c>
      <c r="E65" s="288"/>
      <c r="F65" s="1" t="s">
        <v>500</v>
      </c>
      <c r="G65" s="286"/>
      <c r="H65" s="286"/>
      <c r="I65" s="289" t="s">
        <v>490</v>
      </c>
      <c r="J65" s="92" t="s">
        <v>399</v>
      </c>
      <c r="K65" s="73"/>
    </row>
    <row r="66" spans="1:11" ht="18.75" customHeight="1" x14ac:dyDescent="0.2">
      <c r="A66" s="311">
        <v>52</v>
      </c>
      <c r="B66" s="311"/>
      <c r="C66" s="292"/>
      <c r="D66" s="294">
        <v>43297</v>
      </c>
      <c r="E66" s="288"/>
      <c r="F66" s="1" t="s">
        <v>500</v>
      </c>
      <c r="G66" s="286"/>
      <c r="H66" s="286"/>
      <c r="I66" s="289" t="s">
        <v>491</v>
      </c>
      <c r="J66" s="92" t="s">
        <v>399</v>
      </c>
      <c r="K66" s="73"/>
    </row>
    <row r="67" spans="1:11" ht="18.75" customHeight="1" x14ac:dyDescent="0.2">
      <c r="A67" s="311">
        <v>53</v>
      </c>
      <c r="B67" s="311"/>
      <c r="C67" s="292"/>
      <c r="D67" s="294">
        <v>43297</v>
      </c>
      <c r="E67" s="288"/>
      <c r="F67" s="1" t="s">
        <v>502</v>
      </c>
      <c r="G67" s="286"/>
      <c r="H67" s="286"/>
      <c r="I67" s="289" t="s">
        <v>492</v>
      </c>
      <c r="J67" s="92" t="s">
        <v>401</v>
      </c>
      <c r="K67" s="73"/>
    </row>
    <row r="68" spans="1:11" ht="18.75" customHeight="1" x14ac:dyDescent="0.2">
      <c r="A68" s="311">
        <v>54</v>
      </c>
      <c r="B68" s="311"/>
      <c r="C68" s="292"/>
      <c r="D68" s="294">
        <v>43297</v>
      </c>
      <c r="E68" s="288"/>
      <c r="F68" s="1" t="s">
        <v>502</v>
      </c>
      <c r="G68" s="286"/>
      <c r="H68" s="286"/>
      <c r="I68" s="289" t="s">
        <v>493</v>
      </c>
      <c r="J68" s="92" t="s">
        <v>399</v>
      </c>
      <c r="K68" s="73" t="s">
        <v>417</v>
      </c>
    </row>
    <row r="69" spans="1:11" ht="18.75" customHeight="1" x14ac:dyDescent="0.2">
      <c r="A69" s="311">
        <v>55</v>
      </c>
      <c r="B69" s="311"/>
      <c r="C69" s="292"/>
      <c r="D69" s="294">
        <v>43297</v>
      </c>
      <c r="E69" s="288"/>
      <c r="F69" s="1" t="s">
        <v>501</v>
      </c>
      <c r="G69" s="286"/>
      <c r="H69" s="286"/>
      <c r="I69" s="289" t="s">
        <v>494</v>
      </c>
      <c r="J69" s="92" t="s">
        <v>402</v>
      </c>
      <c r="K69" s="73"/>
    </row>
    <row r="70" spans="1:11" ht="18.75" customHeight="1" x14ac:dyDescent="0.2">
      <c r="A70" s="311">
        <v>56</v>
      </c>
      <c r="B70" s="311"/>
      <c r="C70" s="292"/>
      <c r="D70" s="294">
        <v>43297</v>
      </c>
      <c r="E70" s="288"/>
      <c r="F70" s="1" t="s">
        <v>127</v>
      </c>
      <c r="G70" s="286"/>
      <c r="H70" s="286"/>
      <c r="I70" s="289" t="s">
        <v>495</v>
      </c>
      <c r="J70" s="92" t="s">
        <v>399</v>
      </c>
      <c r="K70" s="73"/>
    </row>
    <row r="71" spans="1:11" ht="18.75" customHeight="1" x14ac:dyDescent="0.2">
      <c r="A71" s="311">
        <v>57</v>
      </c>
      <c r="B71" s="311"/>
      <c r="C71" s="292"/>
      <c r="D71" s="294">
        <v>43298</v>
      </c>
      <c r="E71" s="288"/>
      <c r="F71" s="1" t="s">
        <v>127</v>
      </c>
      <c r="G71" s="286"/>
      <c r="H71" s="286"/>
      <c r="I71" s="289" t="s">
        <v>496</v>
      </c>
      <c r="J71" s="92" t="s">
        <v>399</v>
      </c>
      <c r="K71" s="73"/>
    </row>
    <row r="72" spans="1:11" ht="18.75" customHeight="1" x14ac:dyDescent="0.2">
      <c r="A72" s="311">
        <v>58</v>
      </c>
      <c r="B72" s="311"/>
      <c r="C72" s="292"/>
      <c r="D72" s="294">
        <v>43299</v>
      </c>
      <c r="E72" s="288"/>
      <c r="F72" s="1" t="s">
        <v>99</v>
      </c>
      <c r="G72" s="286"/>
      <c r="H72" s="286"/>
      <c r="I72" s="289" t="s">
        <v>497</v>
      </c>
      <c r="J72" s="92" t="s">
        <v>399</v>
      </c>
      <c r="K72" s="73"/>
    </row>
    <row r="73" spans="1:11" ht="18.75" customHeight="1" x14ac:dyDescent="0.2">
      <c r="A73" s="314">
        <v>59</v>
      </c>
      <c r="B73" s="314"/>
      <c r="C73" s="292"/>
      <c r="D73" s="294">
        <v>43301</v>
      </c>
      <c r="E73" s="288"/>
      <c r="F73" s="1" t="s">
        <v>474</v>
      </c>
      <c r="G73" s="286"/>
      <c r="H73" s="286"/>
      <c r="I73" s="289" t="s">
        <v>498</v>
      </c>
      <c r="J73" s="295" t="s">
        <v>404</v>
      </c>
      <c r="K73" s="73"/>
    </row>
    <row r="74" spans="1:11" ht="18.75" customHeight="1" x14ac:dyDescent="0.2">
      <c r="A74" s="314">
        <v>60</v>
      </c>
      <c r="B74" s="314"/>
      <c r="C74" s="868" t="s">
        <v>499</v>
      </c>
      <c r="D74" s="869"/>
      <c r="E74" s="869"/>
      <c r="F74" s="869"/>
      <c r="G74" s="869"/>
      <c r="H74" s="869" t="str">
        <f>IF(ISBLANK(D74),"",CHOOSE(MATCH(MONTH(D74)-2,{1;2;3;4;5;6;7;8;9;10;-1;0},0),"janvier","février","mars","avril","mai","juin","juillet","août","septembre","octobre","novembre","décembre"))</f>
        <v/>
      </c>
      <c r="I74" s="869"/>
      <c r="J74" s="869"/>
      <c r="K74" s="870"/>
    </row>
    <row r="75" spans="1:11" ht="33.75" customHeight="1" x14ac:dyDescent="0.2">
      <c r="A75" s="311">
        <v>61</v>
      </c>
      <c r="B75" s="311"/>
      <c r="C75" s="292"/>
      <c r="D75" s="294">
        <v>43256</v>
      </c>
      <c r="E75" s="288" t="s">
        <v>506</v>
      </c>
      <c r="F75" s="1" t="s">
        <v>127</v>
      </c>
      <c r="G75" s="286"/>
      <c r="H75" s="286"/>
      <c r="I75" s="289" t="s">
        <v>510</v>
      </c>
      <c r="J75" s="295" t="s">
        <v>404</v>
      </c>
      <c r="K75" s="73"/>
    </row>
    <row r="76" spans="1:11" ht="33" customHeight="1" x14ac:dyDescent="0.2">
      <c r="A76" s="311">
        <v>62</v>
      </c>
      <c r="B76" s="311"/>
      <c r="C76" s="292"/>
      <c r="D76" s="294">
        <v>43256</v>
      </c>
      <c r="E76" s="288" t="s">
        <v>506</v>
      </c>
      <c r="F76" s="1" t="s">
        <v>127</v>
      </c>
      <c r="G76" s="286"/>
      <c r="H76" s="286"/>
      <c r="I76" s="317" t="s">
        <v>508</v>
      </c>
      <c r="J76" s="92" t="s">
        <v>503</v>
      </c>
      <c r="K76" s="73" t="s">
        <v>596</v>
      </c>
    </row>
    <row r="77" spans="1:11" ht="36" customHeight="1" x14ac:dyDescent="0.2">
      <c r="A77" s="311">
        <v>63</v>
      </c>
      <c r="B77" s="311"/>
      <c r="C77" s="292"/>
      <c r="D77" s="294">
        <v>43257</v>
      </c>
      <c r="E77" s="288" t="s">
        <v>507</v>
      </c>
      <c r="F77" s="1" t="s">
        <v>127</v>
      </c>
      <c r="G77" s="286"/>
      <c r="H77" s="286"/>
      <c r="I77" s="289" t="s">
        <v>511</v>
      </c>
      <c r="J77" s="295" t="s">
        <v>404</v>
      </c>
      <c r="K77" s="73"/>
    </row>
    <row r="78" spans="1:11" ht="36.75" customHeight="1" x14ac:dyDescent="0.2">
      <c r="A78" s="311">
        <v>64</v>
      </c>
      <c r="B78" s="311"/>
      <c r="C78" s="292"/>
      <c r="D78" s="294">
        <v>43257</v>
      </c>
      <c r="E78" s="288" t="s">
        <v>507</v>
      </c>
      <c r="F78" s="1" t="s">
        <v>127</v>
      </c>
      <c r="G78" s="286"/>
      <c r="H78" s="286"/>
      <c r="I78" s="317" t="s">
        <v>509</v>
      </c>
      <c r="J78" s="92" t="s">
        <v>503</v>
      </c>
      <c r="K78" s="73" t="s">
        <v>596</v>
      </c>
    </row>
    <row r="79" spans="1:11" ht="18.75" customHeight="1" x14ac:dyDescent="0.2">
      <c r="A79" s="311">
        <v>65</v>
      </c>
      <c r="B79" s="311"/>
      <c r="C79" s="292"/>
      <c r="D79" s="294">
        <v>43297</v>
      </c>
      <c r="E79" s="288"/>
      <c r="F79" s="1" t="s">
        <v>127</v>
      </c>
      <c r="G79" s="286"/>
      <c r="H79" s="286"/>
      <c r="I79" s="317" t="s">
        <v>504</v>
      </c>
      <c r="J79" s="92" t="s">
        <v>399</v>
      </c>
      <c r="K79" s="73" t="s">
        <v>596</v>
      </c>
    </row>
    <row r="80" spans="1:11" ht="18.75" customHeight="1" x14ac:dyDescent="0.2">
      <c r="A80" s="311">
        <v>66</v>
      </c>
      <c r="B80" s="311"/>
      <c r="C80" s="292"/>
      <c r="D80" s="294">
        <v>43298</v>
      </c>
      <c r="E80" s="288"/>
      <c r="F80" s="1" t="s">
        <v>502</v>
      </c>
      <c r="G80" s="286"/>
      <c r="H80" s="286"/>
      <c r="I80" s="289" t="s">
        <v>505</v>
      </c>
      <c r="J80" s="92" t="s">
        <v>399</v>
      </c>
      <c r="K80" s="73" t="s">
        <v>417</v>
      </c>
    </row>
    <row r="81" spans="1:11" ht="18.75" customHeight="1" x14ac:dyDescent="0.2">
      <c r="A81" s="311">
        <v>67</v>
      </c>
      <c r="B81" s="311"/>
      <c r="C81" s="292"/>
      <c r="D81" s="294">
        <v>43298</v>
      </c>
      <c r="E81" s="288"/>
      <c r="F81" s="1" t="s">
        <v>501</v>
      </c>
      <c r="G81" s="286"/>
      <c r="H81" s="286"/>
      <c r="I81" s="289" t="s">
        <v>512</v>
      </c>
      <c r="J81" s="92" t="s">
        <v>399</v>
      </c>
      <c r="K81" s="73"/>
    </row>
    <row r="82" spans="1:11" ht="18.75" customHeight="1" x14ac:dyDescent="0.2">
      <c r="A82" s="311">
        <v>68</v>
      </c>
      <c r="B82" s="311"/>
      <c r="C82" s="292"/>
      <c r="D82" s="333">
        <v>43298</v>
      </c>
      <c r="E82" s="288"/>
      <c r="F82" s="1" t="s">
        <v>500</v>
      </c>
      <c r="G82" s="286"/>
      <c r="H82" s="286"/>
      <c r="I82" s="289" t="s">
        <v>515</v>
      </c>
      <c r="J82" s="92" t="s">
        <v>514</v>
      </c>
      <c r="K82" s="332" t="s">
        <v>513</v>
      </c>
    </row>
    <row r="83" spans="1:11" ht="18.75" customHeight="1" x14ac:dyDescent="0.2">
      <c r="A83" s="311">
        <v>69</v>
      </c>
      <c r="B83" s="311"/>
      <c r="C83" s="292"/>
      <c r="D83" s="294">
        <v>43298</v>
      </c>
      <c r="E83" s="288"/>
      <c r="F83" s="1" t="s">
        <v>501</v>
      </c>
      <c r="G83" s="286"/>
      <c r="H83" s="286"/>
      <c r="I83" s="289" t="s">
        <v>516</v>
      </c>
      <c r="J83" s="92" t="s">
        <v>399</v>
      </c>
      <c r="K83" s="73"/>
    </row>
    <row r="84" spans="1:11" ht="18.75" customHeight="1" x14ac:dyDescent="0.2">
      <c r="A84" s="311">
        <v>70</v>
      </c>
      <c r="B84" s="311"/>
      <c r="C84" s="292"/>
      <c r="D84" s="333">
        <v>43298</v>
      </c>
      <c r="E84" s="288"/>
      <c r="F84" s="1" t="s">
        <v>500</v>
      </c>
      <c r="G84" s="286"/>
      <c r="H84" s="286"/>
      <c r="I84" s="289" t="s">
        <v>515</v>
      </c>
      <c r="J84" s="296" t="s">
        <v>405</v>
      </c>
      <c r="K84" s="332" t="s">
        <v>513</v>
      </c>
    </row>
    <row r="85" spans="1:11" ht="18.75" customHeight="1" x14ac:dyDescent="0.2">
      <c r="A85" s="311">
        <v>71</v>
      </c>
      <c r="B85" s="311"/>
      <c r="C85" s="292"/>
      <c r="D85" s="333">
        <v>43299</v>
      </c>
      <c r="E85" s="288"/>
      <c r="F85" s="1" t="s">
        <v>501</v>
      </c>
      <c r="G85" s="286"/>
      <c r="H85" s="286"/>
      <c r="I85" s="289" t="s">
        <v>517</v>
      </c>
      <c r="J85" s="296" t="s">
        <v>405</v>
      </c>
      <c r="K85" s="332" t="s">
        <v>513</v>
      </c>
    </row>
    <row r="86" spans="1:11" ht="18.75" customHeight="1" x14ac:dyDescent="0.2">
      <c r="A86" s="314">
        <v>72</v>
      </c>
      <c r="B86" s="314"/>
      <c r="C86" s="292"/>
      <c r="D86" s="333">
        <v>43299</v>
      </c>
      <c r="E86" s="288"/>
      <c r="F86" s="1" t="s">
        <v>501</v>
      </c>
      <c r="G86" s="286"/>
      <c r="H86" s="286"/>
      <c r="I86" s="289" t="s">
        <v>518</v>
      </c>
      <c r="J86" s="297" t="s">
        <v>406</v>
      </c>
      <c r="K86" s="332" t="s">
        <v>513</v>
      </c>
    </row>
    <row r="87" spans="1:11" ht="18.75" customHeight="1" x14ac:dyDescent="0.2">
      <c r="A87" s="314">
        <v>73</v>
      </c>
      <c r="B87" s="314"/>
      <c r="C87" s="868" t="s">
        <v>383</v>
      </c>
      <c r="D87" s="869"/>
      <c r="E87" s="869"/>
      <c r="F87" s="869"/>
      <c r="G87" s="869"/>
      <c r="H87" s="869" t="str">
        <f>IF(ISBLANK(D87),"",CHOOSE(MATCH(MONTH(D87)-2,{1;2;3;4;5;6;7;8;9;10;-1;0},0),"janvier","février","mars","avril","mai","juin","juillet","août","septembre","octobre","novembre","décembre"))</f>
        <v/>
      </c>
      <c r="I87" s="869"/>
      <c r="J87" s="869"/>
      <c r="K87" s="870"/>
    </row>
    <row r="88" spans="1:11" ht="18.75" customHeight="1" x14ac:dyDescent="0.2">
      <c r="A88" s="311">
        <v>74</v>
      </c>
      <c r="B88" s="311"/>
      <c r="C88" s="292"/>
      <c r="D88" s="294">
        <v>43262</v>
      </c>
      <c r="E88" s="288"/>
      <c r="F88" s="1" t="s">
        <v>127</v>
      </c>
      <c r="G88" s="286"/>
      <c r="H88" s="286"/>
      <c r="I88" s="289" t="s">
        <v>521</v>
      </c>
      <c r="J88" s="92" t="s">
        <v>399</v>
      </c>
      <c r="K88" s="73"/>
    </row>
    <row r="89" spans="1:11" ht="18.75" customHeight="1" x14ac:dyDescent="0.2">
      <c r="A89" s="311">
        <v>75</v>
      </c>
      <c r="B89" s="311"/>
      <c r="C89" s="292"/>
      <c r="D89" s="294">
        <v>43263</v>
      </c>
      <c r="E89" s="288"/>
      <c r="F89" s="1" t="s">
        <v>127</v>
      </c>
      <c r="G89" s="286"/>
      <c r="H89" s="286"/>
      <c r="I89" s="289" t="s">
        <v>497</v>
      </c>
      <c r="J89" s="92" t="s">
        <v>399</v>
      </c>
      <c r="K89" s="73"/>
    </row>
    <row r="90" spans="1:11" ht="18.75" customHeight="1" x14ac:dyDescent="0.2">
      <c r="A90" s="314">
        <v>76</v>
      </c>
      <c r="B90" s="314"/>
      <c r="C90" s="292"/>
      <c r="D90" s="294">
        <v>43264</v>
      </c>
      <c r="E90" s="288"/>
      <c r="F90" s="1" t="s">
        <v>127</v>
      </c>
      <c r="G90" s="286"/>
      <c r="H90" s="286"/>
      <c r="I90" s="289" t="s">
        <v>498</v>
      </c>
      <c r="J90" s="298" t="s">
        <v>404</v>
      </c>
      <c r="K90" s="73"/>
    </row>
    <row r="91" spans="1:11" ht="18.75" customHeight="1" x14ac:dyDescent="0.2">
      <c r="A91" s="314">
        <v>77</v>
      </c>
      <c r="B91" s="314"/>
      <c r="C91" s="868" t="s">
        <v>519</v>
      </c>
      <c r="D91" s="869"/>
      <c r="E91" s="869"/>
      <c r="F91" s="869"/>
      <c r="G91" s="869"/>
      <c r="H91" s="869" t="str">
        <f>IF(ISBLANK(D91),"",CHOOSE(MATCH(MONTH(D91)-2,{1;2;3;4;5;6;7;8;9;10;-1;0},0),"janvier","février","mars","avril","mai","juin","juillet","août","septembre","octobre","novembre","décembre"))</f>
        <v/>
      </c>
      <c r="I91" s="869"/>
      <c r="J91" s="869"/>
      <c r="K91" s="870"/>
    </row>
    <row r="92" spans="1:11" ht="18.75" customHeight="1" x14ac:dyDescent="0.2">
      <c r="A92" s="311">
        <v>78</v>
      </c>
      <c r="B92" s="311"/>
      <c r="C92" s="292"/>
      <c r="D92" s="294">
        <v>43306</v>
      </c>
      <c r="E92" s="288"/>
      <c r="F92" s="1" t="s">
        <v>127</v>
      </c>
      <c r="G92" s="286"/>
      <c r="H92" s="286"/>
      <c r="I92" s="289" t="s">
        <v>522</v>
      </c>
      <c r="J92" s="92" t="s">
        <v>399</v>
      </c>
      <c r="K92" s="73"/>
    </row>
    <row r="93" spans="1:11" ht="18.75" customHeight="1" x14ac:dyDescent="0.2">
      <c r="A93" s="311">
        <v>79</v>
      </c>
      <c r="B93" s="311"/>
      <c r="C93" s="292"/>
      <c r="D93" s="294">
        <v>43307</v>
      </c>
      <c r="E93" s="288"/>
      <c r="F93" s="1" t="s">
        <v>99</v>
      </c>
      <c r="G93" s="286"/>
      <c r="H93" s="286"/>
      <c r="I93" s="289" t="s">
        <v>523</v>
      </c>
      <c r="J93" s="92" t="s">
        <v>399</v>
      </c>
      <c r="K93" s="73"/>
    </row>
    <row r="94" spans="1:11" ht="18.75" customHeight="1" x14ac:dyDescent="0.2">
      <c r="A94" s="311">
        <v>80</v>
      </c>
      <c r="B94" s="311"/>
      <c r="C94" s="292"/>
      <c r="D94" s="334">
        <v>43333</v>
      </c>
      <c r="E94" s="335"/>
      <c r="F94" s="336" t="s">
        <v>127</v>
      </c>
      <c r="G94" s="337"/>
      <c r="H94" s="337"/>
      <c r="I94" s="338" t="s">
        <v>524</v>
      </c>
      <c r="J94" s="300" t="s">
        <v>520</v>
      </c>
      <c r="K94" s="73"/>
    </row>
    <row r="95" spans="1:11" ht="18.75" customHeight="1" x14ac:dyDescent="0.2">
      <c r="A95" s="311">
        <v>81</v>
      </c>
      <c r="B95" s="311"/>
      <c r="C95" s="292"/>
      <c r="D95" s="294">
        <v>43353</v>
      </c>
      <c r="E95" s="288"/>
      <c r="F95" s="1" t="s">
        <v>99</v>
      </c>
      <c r="G95" s="286"/>
      <c r="H95" s="286"/>
      <c r="I95" s="339" t="s">
        <v>525</v>
      </c>
      <c r="J95" s="92" t="s">
        <v>407</v>
      </c>
      <c r="K95" s="73"/>
    </row>
    <row r="96" spans="1:11" ht="18.75" customHeight="1" x14ac:dyDescent="0.2">
      <c r="A96" s="314">
        <v>82</v>
      </c>
      <c r="B96" s="314"/>
      <c r="C96" s="292"/>
      <c r="D96" s="294">
        <v>43354</v>
      </c>
      <c r="E96" s="288"/>
      <c r="F96" s="1" t="s">
        <v>127</v>
      </c>
      <c r="G96" s="286"/>
      <c r="H96" s="286"/>
      <c r="I96" s="339" t="s">
        <v>526</v>
      </c>
      <c r="J96" s="92" t="s">
        <v>407</v>
      </c>
      <c r="K96" s="73"/>
    </row>
    <row r="97" spans="1:11" ht="18.75" customHeight="1" x14ac:dyDescent="0.2">
      <c r="A97" s="314">
        <v>83</v>
      </c>
      <c r="B97" s="314"/>
      <c r="C97" s="923" t="s">
        <v>527</v>
      </c>
      <c r="D97" s="924"/>
      <c r="E97" s="924"/>
      <c r="F97" s="924"/>
      <c r="G97" s="924"/>
      <c r="H97" s="924"/>
      <c r="I97" s="924"/>
      <c r="J97" s="924"/>
      <c r="K97" s="925"/>
    </row>
    <row r="98" spans="1:11" ht="18.75" customHeight="1" x14ac:dyDescent="0.2">
      <c r="A98" s="311">
        <v>84</v>
      </c>
      <c r="B98" s="311"/>
      <c r="C98" s="292"/>
      <c r="D98" s="294">
        <v>43360</v>
      </c>
      <c r="E98" s="288"/>
      <c r="F98" s="1" t="s">
        <v>127</v>
      </c>
      <c r="G98" s="286"/>
      <c r="H98" s="286"/>
      <c r="I98" s="289" t="s">
        <v>528</v>
      </c>
      <c r="J98" s="300" t="s">
        <v>403</v>
      </c>
      <c r="K98" s="308" t="s">
        <v>427</v>
      </c>
    </row>
    <row r="99" spans="1:11" ht="18.75" customHeight="1" x14ac:dyDescent="0.2">
      <c r="A99" s="314">
        <v>85</v>
      </c>
      <c r="B99" s="314"/>
      <c r="C99" s="292"/>
      <c r="D99" s="294">
        <v>43360</v>
      </c>
      <c r="E99" s="288"/>
      <c r="F99" s="1" t="s">
        <v>127</v>
      </c>
      <c r="G99" s="286"/>
      <c r="H99" s="286"/>
      <c r="I99" s="289" t="s">
        <v>529</v>
      </c>
      <c r="J99" s="300" t="s">
        <v>403</v>
      </c>
      <c r="K99" s="73"/>
    </row>
    <row r="100" spans="1:11" ht="18.75" customHeight="1" x14ac:dyDescent="0.2">
      <c r="A100" s="314">
        <v>86</v>
      </c>
      <c r="B100" s="314"/>
      <c r="C100" s="907" t="s">
        <v>531</v>
      </c>
      <c r="D100" s="908"/>
      <c r="E100" s="908"/>
      <c r="F100" s="908"/>
      <c r="G100" s="908"/>
      <c r="H100" s="908"/>
      <c r="I100" s="908"/>
      <c r="J100" s="908"/>
      <c r="K100" s="909"/>
    </row>
    <row r="101" spans="1:11" ht="18.75" customHeight="1" x14ac:dyDescent="0.2">
      <c r="A101" s="314">
        <v>87</v>
      </c>
      <c r="B101" s="314"/>
      <c r="C101" s="907" t="s">
        <v>384</v>
      </c>
      <c r="D101" s="908"/>
      <c r="E101" s="908"/>
      <c r="F101" s="908"/>
      <c r="G101" s="908"/>
      <c r="H101" s="908" t="str">
        <f>IF(ISBLANK(D101),"",CHOOSE(MATCH(MONTH(D101)-2,{1;2;3;4;5;6;7;8;9;10;-1;0},0),"janvier","février","mars","avril","mai","juin","juillet","août","septembre","octobre","novembre","décembre"))</f>
        <v/>
      </c>
      <c r="I101" s="908"/>
      <c r="J101" s="908"/>
      <c r="K101" s="909"/>
    </row>
    <row r="102" spans="1:11" ht="18.75" customHeight="1" x14ac:dyDescent="0.2">
      <c r="A102" s="311">
        <v>88</v>
      </c>
      <c r="B102" s="311"/>
      <c r="C102" s="292"/>
      <c r="D102" s="294">
        <v>43360</v>
      </c>
      <c r="E102" s="288" t="s">
        <v>432</v>
      </c>
      <c r="F102" s="1" t="s">
        <v>279</v>
      </c>
      <c r="G102" s="286"/>
      <c r="H102" s="286"/>
      <c r="I102" s="289" t="s">
        <v>532</v>
      </c>
      <c r="J102" s="92" t="s">
        <v>411</v>
      </c>
      <c r="K102" s="73" t="s">
        <v>420</v>
      </c>
    </row>
    <row r="103" spans="1:11" ht="18.75" customHeight="1" x14ac:dyDescent="0.2">
      <c r="A103" s="311">
        <v>89</v>
      </c>
      <c r="B103" s="311"/>
      <c r="C103" s="292"/>
      <c r="D103" s="294">
        <v>43360</v>
      </c>
      <c r="E103" s="288"/>
      <c r="F103" s="1" t="s">
        <v>127</v>
      </c>
      <c r="G103" s="286"/>
      <c r="H103" s="286"/>
      <c r="I103" s="293" t="s">
        <v>533</v>
      </c>
      <c r="J103" s="299" t="s">
        <v>410</v>
      </c>
      <c r="K103" s="332" t="s">
        <v>419</v>
      </c>
    </row>
    <row r="104" spans="1:11" ht="18.75" customHeight="1" x14ac:dyDescent="0.2">
      <c r="A104" s="311">
        <v>90</v>
      </c>
      <c r="B104" s="312"/>
      <c r="C104" s="292"/>
      <c r="D104" s="294">
        <v>43361</v>
      </c>
      <c r="E104" s="288"/>
      <c r="F104" s="1" t="s">
        <v>127</v>
      </c>
      <c r="G104" s="286"/>
      <c r="H104" s="286"/>
      <c r="I104" s="293" t="s">
        <v>534</v>
      </c>
      <c r="J104" s="299" t="s">
        <v>410</v>
      </c>
      <c r="K104" s="332" t="s">
        <v>419</v>
      </c>
    </row>
    <row r="105" spans="1:11" ht="18.75" customHeight="1" x14ac:dyDescent="0.2">
      <c r="A105" s="311">
        <v>91</v>
      </c>
      <c r="B105" s="311"/>
      <c r="C105" s="292"/>
      <c r="D105" s="294">
        <v>43362</v>
      </c>
      <c r="E105" s="288"/>
      <c r="F105" s="1" t="s">
        <v>215</v>
      </c>
      <c r="G105" s="286"/>
      <c r="H105" s="286"/>
      <c r="I105" s="289" t="s">
        <v>535</v>
      </c>
      <c r="J105" s="92" t="s">
        <v>399</v>
      </c>
      <c r="K105" s="73"/>
    </row>
    <row r="106" spans="1:11" ht="18.75" customHeight="1" x14ac:dyDescent="0.2">
      <c r="A106" s="311">
        <v>92</v>
      </c>
      <c r="B106" s="311"/>
      <c r="C106" s="292"/>
      <c r="D106" s="294">
        <v>43361</v>
      </c>
      <c r="E106" s="288"/>
      <c r="F106" s="1" t="s">
        <v>127</v>
      </c>
      <c r="G106" s="286"/>
      <c r="H106" s="286"/>
      <c r="I106" s="289" t="s">
        <v>536</v>
      </c>
      <c r="J106" s="92" t="s">
        <v>399</v>
      </c>
      <c r="K106" s="73"/>
    </row>
    <row r="107" spans="1:11" ht="18.75" customHeight="1" x14ac:dyDescent="0.2">
      <c r="A107" s="311">
        <v>93</v>
      </c>
      <c r="B107" s="311"/>
      <c r="C107" s="292"/>
      <c r="D107" s="294">
        <v>43361</v>
      </c>
      <c r="E107" s="288"/>
      <c r="F107" s="1" t="s">
        <v>215</v>
      </c>
      <c r="G107" s="286"/>
      <c r="H107" s="286"/>
      <c r="I107" s="289" t="s">
        <v>537</v>
      </c>
      <c r="J107" s="92" t="s">
        <v>399</v>
      </c>
      <c r="K107" s="73"/>
    </row>
    <row r="108" spans="1:11" ht="18.75" customHeight="1" x14ac:dyDescent="0.2">
      <c r="A108" s="311">
        <v>94</v>
      </c>
      <c r="B108" s="311"/>
      <c r="C108" s="292"/>
      <c r="D108" s="294">
        <v>43362</v>
      </c>
      <c r="E108" s="288"/>
      <c r="F108" s="1" t="s">
        <v>538</v>
      </c>
      <c r="G108" s="286"/>
      <c r="H108" s="286"/>
      <c r="I108" s="289" t="s">
        <v>495</v>
      </c>
      <c r="J108" s="92" t="s">
        <v>399</v>
      </c>
      <c r="K108" s="73"/>
    </row>
    <row r="109" spans="1:11" ht="18.75" customHeight="1" x14ac:dyDescent="0.2">
      <c r="A109" s="311">
        <v>95</v>
      </c>
      <c r="B109" s="311"/>
      <c r="C109" s="292"/>
      <c r="D109" s="294">
        <v>43362</v>
      </c>
      <c r="E109" s="288"/>
      <c r="F109" s="1" t="s">
        <v>501</v>
      </c>
      <c r="G109" s="286"/>
      <c r="H109" s="286"/>
      <c r="I109" s="289" t="s">
        <v>539</v>
      </c>
      <c r="J109" s="92" t="s">
        <v>399</v>
      </c>
      <c r="K109" s="73"/>
    </row>
    <row r="110" spans="1:11" ht="18.75" customHeight="1" x14ac:dyDescent="0.2">
      <c r="A110" s="311">
        <v>96</v>
      </c>
      <c r="B110" s="311"/>
      <c r="C110" s="292"/>
      <c r="D110" s="294">
        <v>43363</v>
      </c>
      <c r="E110" s="288"/>
      <c r="F110" s="1" t="s">
        <v>501</v>
      </c>
      <c r="G110" s="286"/>
      <c r="H110" s="286"/>
      <c r="I110" s="289" t="s">
        <v>540</v>
      </c>
      <c r="J110" s="92" t="s">
        <v>399</v>
      </c>
      <c r="K110" s="73"/>
    </row>
    <row r="111" spans="1:11" ht="18.75" customHeight="1" x14ac:dyDescent="0.2">
      <c r="A111" s="311">
        <v>97</v>
      </c>
      <c r="B111" s="311"/>
      <c r="C111" s="292"/>
      <c r="D111" s="294">
        <v>43363</v>
      </c>
      <c r="E111" s="288"/>
      <c r="F111" s="1" t="s">
        <v>500</v>
      </c>
      <c r="G111" s="286"/>
      <c r="H111" s="286"/>
      <c r="I111" s="289" t="s">
        <v>541</v>
      </c>
      <c r="J111" s="92" t="s">
        <v>408</v>
      </c>
      <c r="K111" s="73"/>
    </row>
    <row r="112" spans="1:11" ht="18.75" customHeight="1" x14ac:dyDescent="0.2">
      <c r="A112" s="311">
        <v>98</v>
      </c>
      <c r="B112" s="311"/>
      <c r="C112" s="292"/>
      <c r="D112" s="294">
        <v>43363</v>
      </c>
      <c r="E112" s="288"/>
      <c r="F112" s="1" t="s">
        <v>538</v>
      </c>
      <c r="G112" s="286"/>
      <c r="H112" s="286"/>
      <c r="I112" s="289" t="s">
        <v>542</v>
      </c>
      <c r="J112" s="300" t="s">
        <v>403</v>
      </c>
      <c r="K112" s="73" t="s">
        <v>418</v>
      </c>
    </row>
    <row r="113" spans="1:11" ht="18.75" customHeight="1" x14ac:dyDescent="0.2">
      <c r="A113" s="314">
        <v>99</v>
      </c>
      <c r="B113" s="314"/>
      <c r="C113" s="292"/>
      <c r="D113" s="294">
        <v>43363</v>
      </c>
      <c r="E113" s="288"/>
      <c r="F113" s="1" t="s">
        <v>501</v>
      </c>
      <c r="G113" s="286"/>
      <c r="H113" s="286"/>
      <c r="I113" s="291" t="s">
        <v>543</v>
      </c>
      <c r="J113" s="145" t="s">
        <v>409</v>
      </c>
      <c r="K113" s="73"/>
    </row>
    <row r="114" spans="1:11" ht="18.75" customHeight="1" x14ac:dyDescent="0.2">
      <c r="A114" s="314">
        <v>100</v>
      </c>
      <c r="B114" s="314"/>
      <c r="C114" s="907" t="s">
        <v>544</v>
      </c>
      <c r="D114" s="908"/>
      <c r="E114" s="908"/>
      <c r="F114" s="908"/>
      <c r="G114" s="908"/>
      <c r="H114" s="908" t="str">
        <f>IF(ISBLANK(D114),"",CHOOSE(MATCH(MONTH(D114)-2,{1;2;3;4;5;6;7;8;9;10;-1;0},0),"janvier","février","mars","avril","mai","juin","juillet","août","septembre","octobre","novembre","décembre"))</f>
        <v/>
      </c>
      <c r="I114" s="908"/>
      <c r="J114" s="908"/>
      <c r="K114" s="909" t="s">
        <v>421</v>
      </c>
    </row>
    <row r="115" spans="1:11" ht="18.75" customHeight="1" x14ac:dyDescent="0.2">
      <c r="A115" s="311">
        <v>101</v>
      </c>
      <c r="B115" s="311"/>
      <c r="C115" s="292"/>
      <c r="D115" s="294">
        <v>43367</v>
      </c>
      <c r="E115" s="288" t="s">
        <v>434</v>
      </c>
      <c r="F115" s="1" t="s">
        <v>127</v>
      </c>
      <c r="G115" s="286"/>
      <c r="H115" s="286"/>
      <c r="I115" s="293" t="s">
        <v>546</v>
      </c>
      <c r="J115" s="299" t="s">
        <v>410</v>
      </c>
      <c r="K115" s="332" t="s">
        <v>419</v>
      </c>
    </row>
    <row r="116" spans="1:11" ht="18.75" customHeight="1" x14ac:dyDescent="0.2">
      <c r="A116" s="311">
        <v>102</v>
      </c>
      <c r="B116" s="311"/>
      <c r="C116" s="292"/>
      <c r="D116" s="294">
        <v>43367</v>
      </c>
      <c r="E116" s="288"/>
      <c r="F116" s="1" t="s">
        <v>127</v>
      </c>
      <c r="G116" s="286"/>
      <c r="H116" s="286"/>
      <c r="I116" s="317" t="s">
        <v>545</v>
      </c>
      <c r="J116" s="92" t="s">
        <v>399</v>
      </c>
      <c r="K116" s="73"/>
    </row>
    <row r="117" spans="1:11" ht="18.75" customHeight="1" x14ac:dyDescent="0.2">
      <c r="A117" s="311">
        <v>103</v>
      </c>
      <c r="B117" s="311"/>
      <c r="C117" s="292"/>
      <c r="D117" s="294">
        <v>43368</v>
      </c>
      <c r="E117" s="288"/>
      <c r="F117" s="1" t="s">
        <v>501</v>
      </c>
      <c r="G117" s="286"/>
      <c r="H117" s="286"/>
      <c r="I117" s="346" t="s">
        <v>553</v>
      </c>
      <c r="J117" s="92" t="s">
        <v>583</v>
      </c>
      <c r="K117" s="73"/>
    </row>
    <row r="118" spans="1:11" ht="18.75" customHeight="1" x14ac:dyDescent="0.2">
      <c r="A118" s="311">
        <v>104</v>
      </c>
      <c r="B118" s="311"/>
      <c r="C118" s="292"/>
      <c r="D118" s="294">
        <v>43368</v>
      </c>
      <c r="E118" s="288"/>
      <c r="F118" s="1" t="s">
        <v>501</v>
      </c>
      <c r="G118" s="286"/>
      <c r="H118" s="286"/>
      <c r="I118" s="317" t="s">
        <v>555</v>
      </c>
      <c r="J118" s="92" t="s">
        <v>399</v>
      </c>
      <c r="K118" s="73"/>
    </row>
    <row r="119" spans="1:11" ht="18.75" customHeight="1" x14ac:dyDescent="0.2">
      <c r="A119" s="311">
        <v>105</v>
      </c>
      <c r="B119" s="311"/>
      <c r="C119" s="292"/>
      <c r="D119" s="294"/>
      <c r="E119" s="288"/>
      <c r="F119" s="1"/>
      <c r="G119" s="286"/>
      <c r="H119" s="286"/>
      <c r="I119" s="347" t="s">
        <v>554</v>
      </c>
      <c r="J119" s="92"/>
      <c r="K119" s="73"/>
    </row>
    <row r="120" spans="1:11" ht="18.75" customHeight="1" x14ac:dyDescent="0.2">
      <c r="A120" s="311">
        <v>106</v>
      </c>
      <c r="B120" s="311"/>
      <c r="C120" s="292"/>
      <c r="D120" s="294">
        <v>43368</v>
      </c>
      <c r="E120" s="288"/>
      <c r="F120" s="1" t="s">
        <v>501</v>
      </c>
      <c r="G120" s="286"/>
      <c r="H120" s="286"/>
      <c r="I120" s="289" t="s">
        <v>547</v>
      </c>
      <c r="J120" s="92" t="s">
        <v>399</v>
      </c>
      <c r="K120" s="73"/>
    </row>
    <row r="121" spans="1:11" ht="18.75" customHeight="1" x14ac:dyDescent="0.2">
      <c r="A121" s="311">
        <v>107</v>
      </c>
      <c r="B121" s="311"/>
      <c r="C121" s="292"/>
      <c r="D121" s="294">
        <v>43368</v>
      </c>
      <c r="E121" s="288"/>
      <c r="F121" s="1" t="s">
        <v>127</v>
      </c>
      <c r="G121" s="286"/>
      <c r="H121" s="286"/>
      <c r="I121" s="317" t="s">
        <v>556</v>
      </c>
      <c r="J121" s="92" t="s">
        <v>399</v>
      </c>
      <c r="K121" s="73"/>
    </row>
    <row r="122" spans="1:11" ht="18.75" customHeight="1" x14ac:dyDescent="0.2">
      <c r="A122" s="311">
        <v>108</v>
      </c>
      <c r="B122" s="312"/>
      <c r="C122" s="292"/>
      <c r="D122" s="294">
        <v>43369</v>
      </c>
      <c r="E122" s="316"/>
      <c r="F122" s="1" t="s">
        <v>500</v>
      </c>
      <c r="G122" s="286"/>
      <c r="H122" s="286"/>
      <c r="I122" s="289" t="s">
        <v>541</v>
      </c>
      <c r="J122" s="92" t="s">
        <v>408</v>
      </c>
      <c r="K122" s="73"/>
    </row>
    <row r="123" spans="1:11" ht="18.75" customHeight="1" x14ac:dyDescent="0.2">
      <c r="A123" s="311">
        <v>109</v>
      </c>
      <c r="B123" s="311"/>
      <c r="C123" s="292"/>
      <c r="D123" s="294">
        <v>43369</v>
      </c>
      <c r="E123" s="288"/>
      <c r="F123" s="1" t="s">
        <v>500</v>
      </c>
      <c r="G123" s="286"/>
      <c r="H123" s="286"/>
      <c r="I123" s="289" t="s">
        <v>548</v>
      </c>
      <c r="J123" s="92" t="s">
        <v>399</v>
      </c>
      <c r="K123" s="73"/>
    </row>
    <row r="124" spans="1:11" ht="18.75" customHeight="1" x14ac:dyDescent="0.2">
      <c r="A124" s="311">
        <v>110</v>
      </c>
      <c r="B124" s="311"/>
      <c r="C124" s="292"/>
      <c r="D124" s="294">
        <v>43369</v>
      </c>
      <c r="E124" s="288"/>
      <c r="F124" s="1" t="s">
        <v>500</v>
      </c>
      <c r="G124" s="286"/>
      <c r="H124" s="286"/>
      <c r="I124" s="289" t="s">
        <v>549</v>
      </c>
      <c r="J124" s="92" t="s">
        <v>399</v>
      </c>
      <c r="K124" s="73"/>
    </row>
    <row r="125" spans="1:11" ht="18.75" customHeight="1" x14ac:dyDescent="0.2">
      <c r="A125" s="311">
        <v>111</v>
      </c>
      <c r="B125" s="311"/>
      <c r="C125" s="292"/>
      <c r="D125" s="294">
        <v>43370</v>
      </c>
      <c r="E125" s="288"/>
      <c r="F125" s="1" t="s">
        <v>538</v>
      </c>
      <c r="G125" s="286"/>
      <c r="H125" s="286"/>
      <c r="I125" s="289" t="s">
        <v>550</v>
      </c>
      <c r="J125" s="92" t="s">
        <v>399</v>
      </c>
      <c r="K125" s="73"/>
    </row>
    <row r="126" spans="1:11" ht="18.75" customHeight="1" x14ac:dyDescent="0.2">
      <c r="A126" s="311">
        <v>112</v>
      </c>
      <c r="B126" s="311"/>
      <c r="C126" s="292"/>
      <c r="D126" s="294">
        <v>43370</v>
      </c>
      <c r="E126" s="288"/>
      <c r="F126" s="1" t="s">
        <v>500</v>
      </c>
      <c r="G126" s="286"/>
      <c r="H126" s="286"/>
      <c r="I126" s="289" t="s">
        <v>551</v>
      </c>
      <c r="J126" s="92" t="s">
        <v>408</v>
      </c>
      <c r="K126" s="73"/>
    </row>
    <row r="127" spans="1:11" ht="18.75" customHeight="1" x14ac:dyDescent="0.2">
      <c r="A127" s="311">
        <v>113</v>
      </c>
      <c r="B127" s="312"/>
      <c r="C127" s="292"/>
      <c r="D127" s="294">
        <v>43370</v>
      </c>
      <c r="E127" s="288"/>
      <c r="F127" s="1" t="s">
        <v>538</v>
      </c>
      <c r="G127" s="286"/>
      <c r="H127" s="286"/>
      <c r="I127" s="289" t="s">
        <v>542</v>
      </c>
      <c r="J127" s="92" t="s">
        <v>409</v>
      </c>
      <c r="K127" s="73" t="s">
        <v>418</v>
      </c>
    </row>
    <row r="128" spans="1:11" ht="18.75" customHeight="1" x14ac:dyDescent="0.2">
      <c r="A128" s="311">
        <v>114</v>
      </c>
      <c r="B128" s="311"/>
      <c r="C128" s="292"/>
      <c r="D128" s="294">
        <v>43371</v>
      </c>
      <c r="E128" s="288"/>
      <c r="F128" s="1" t="s">
        <v>557</v>
      </c>
      <c r="G128" s="286"/>
      <c r="H128" s="286"/>
      <c r="I128" s="289" t="s">
        <v>552</v>
      </c>
      <c r="J128" s="301" t="s">
        <v>405</v>
      </c>
      <c r="K128" s="73" t="s">
        <v>422</v>
      </c>
    </row>
    <row r="129" spans="1:11" ht="18.75" customHeight="1" x14ac:dyDescent="0.2">
      <c r="A129" s="311">
        <v>115</v>
      </c>
      <c r="B129" s="311"/>
      <c r="C129" s="292"/>
      <c r="D129" s="294">
        <v>43371</v>
      </c>
      <c r="E129" s="288"/>
      <c r="F129" s="1" t="s">
        <v>501</v>
      </c>
      <c r="G129" s="286"/>
      <c r="H129" s="286"/>
      <c r="I129" s="289" t="s">
        <v>559</v>
      </c>
      <c r="J129" s="301" t="s">
        <v>405</v>
      </c>
      <c r="K129" s="73"/>
    </row>
    <row r="130" spans="1:11" ht="18.75" customHeight="1" x14ac:dyDescent="0.2">
      <c r="A130" s="314">
        <v>116</v>
      </c>
      <c r="B130" s="314"/>
      <c r="C130" s="292"/>
      <c r="D130" s="294">
        <v>43371</v>
      </c>
      <c r="E130" s="288"/>
      <c r="F130" s="1" t="s">
        <v>501</v>
      </c>
      <c r="G130" s="286"/>
      <c r="H130" s="286"/>
      <c r="I130" s="291" t="s">
        <v>560</v>
      </c>
      <c r="J130" s="301" t="s">
        <v>405</v>
      </c>
      <c r="K130" s="73"/>
    </row>
    <row r="131" spans="1:11" ht="18.75" customHeight="1" x14ac:dyDescent="0.2">
      <c r="A131" s="314">
        <v>117</v>
      </c>
      <c r="B131" s="314"/>
      <c r="C131" s="907" t="s">
        <v>558</v>
      </c>
      <c r="D131" s="908"/>
      <c r="E131" s="908"/>
      <c r="F131" s="908"/>
      <c r="G131" s="908"/>
      <c r="H131" s="908" t="str">
        <f>IF(ISBLANK(D131),"",CHOOSE(MATCH(MONTH(D131)-2,{1;2;3;4;5;6;7;8;9;10;-1;0},0),"janvier","février","mars","avril","mai","juin","juillet","août","septembre","octobre","novembre","décembre"))</f>
        <v/>
      </c>
      <c r="I131" s="908"/>
      <c r="J131" s="908"/>
      <c r="K131" s="909" t="s">
        <v>421</v>
      </c>
    </row>
    <row r="132" spans="1:11" ht="18.75" customHeight="1" x14ac:dyDescent="0.2">
      <c r="A132" s="311">
        <v>118</v>
      </c>
      <c r="B132" s="311"/>
      <c r="C132" s="292"/>
      <c r="D132" s="294">
        <v>43367</v>
      </c>
      <c r="E132" s="288"/>
      <c r="F132" s="1" t="s">
        <v>127</v>
      </c>
      <c r="G132" s="286"/>
      <c r="H132" s="286"/>
      <c r="I132" s="293" t="s">
        <v>561</v>
      </c>
      <c r="J132" s="299" t="s">
        <v>410</v>
      </c>
      <c r="K132" s="332" t="s">
        <v>419</v>
      </c>
    </row>
    <row r="133" spans="1:11" ht="18.75" customHeight="1" x14ac:dyDescent="0.2">
      <c r="A133" s="311">
        <v>119</v>
      </c>
      <c r="B133" s="311"/>
      <c r="C133" s="292"/>
      <c r="D133" s="294">
        <v>43367</v>
      </c>
      <c r="E133" s="288"/>
      <c r="F133" s="1" t="s">
        <v>127</v>
      </c>
      <c r="G133" s="286"/>
      <c r="H133" s="286"/>
      <c r="I133" s="317" t="s">
        <v>545</v>
      </c>
      <c r="J133" s="92" t="s">
        <v>399</v>
      </c>
      <c r="K133" s="73"/>
    </row>
    <row r="134" spans="1:11" ht="18.75" customHeight="1" x14ac:dyDescent="0.2">
      <c r="A134" s="311">
        <v>120</v>
      </c>
      <c r="B134" s="311"/>
      <c r="C134" s="292"/>
      <c r="D134" s="294">
        <v>43369</v>
      </c>
      <c r="E134" s="288"/>
      <c r="F134" s="1" t="s">
        <v>538</v>
      </c>
      <c r="G134" s="286"/>
      <c r="H134" s="286"/>
      <c r="I134" s="289" t="s">
        <v>495</v>
      </c>
      <c r="J134" s="92" t="s">
        <v>399</v>
      </c>
      <c r="K134" s="73"/>
    </row>
    <row r="135" spans="1:11" ht="18.75" customHeight="1" x14ac:dyDescent="0.2">
      <c r="A135" s="311">
        <v>121</v>
      </c>
      <c r="B135" s="311"/>
      <c r="C135" s="292"/>
      <c r="D135" s="294">
        <v>43369</v>
      </c>
      <c r="E135" s="288"/>
      <c r="F135" s="1" t="s">
        <v>500</v>
      </c>
      <c r="G135" s="286"/>
      <c r="H135" s="286"/>
      <c r="I135" s="289" t="s">
        <v>562</v>
      </c>
      <c r="J135" s="92" t="s">
        <v>399</v>
      </c>
      <c r="K135" s="73"/>
    </row>
    <row r="136" spans="1:11" ht="18.75" customHeight="1" x14ac:dyDescent="0.2">
      <c r="A136" s="311">
        <v>122</v>
      </c>
      <c r="B136" s="311"/>
      <c r="C136" s="292"/>
      <c r="D136" s="294">
        <v>43369</v>
      </c>
      <c r="E136" s="288"/>
      <c r="F136" s="1" t="s">
        <v>501</v>
      </c>
      <c r="G136" s="286"/>
      <c r="H136" s="286"/>
      <c r="I136" s="317" t="s">
        <v>576</v>
      </c>
      <c r="J136" s="92" t="s">
        <v>399</v>
      </c>
      <c r="K136" s="73"/>
    </row>
    <row r="137" spans="1:11" ht="18.75" customHeight="1" x14ac:dyDescent="0.2">
      <c r="A137" s="311">
        <v>123</v>
      </c>
      <c r="B137" s="311"/>
      <c r="C137" s="292"/>
      <c r="D137" s="294">
        <v>43369</v>
      </c>
      <c r="E137" s="288"/>
      <c r="F137" s="1" t="s">
        <v>575</v>
      </c>
      <c r="G137" s="286"/>
      <c r="H137" s="286"/>
      <c r="I137" s="289" t="s">
        <v>563</v>
      </c>
      <c r="J137" s="92" t="s">
        <v>399</v>
      </c>
      <c r="K137" s="73"/>
    </row>
    <row r="138" spans="1:11" ht="18.75" customHeight="1" x14ac:dyDescent="0.2">
      <c r="A138" s="311">
        <v>124</v>
      </c>
      <c r="B138" s="311"/>
      <c r="C138" s="292"/>
      <c r="D138" s="294">
        <v>43370</v>
      </c>
      <c r="E138" s="288"/>
      <c r="F138" s="1" t="s">
        <v>501</v>
      </c>
      <c r="G138" s="286"/>
      <c r="H138" s="286"/>
      <c r="I138" s="317" t="s">
        <v>577</v>
      </c>
      <c r="J138" s="92" t="s">
        <v>399</v>
      </c>
      <c r="K138" s="73"/>
    </row>
    <row r="139" spans="1:11" ht="18.75" customHeight="1" x14ac:dyDescent="0.2">
      <c r="A139" s="311">
        <v>125</v>
      </c>
      <c r="B139" s="311"/>
      <c r="C139" s="292"/>
      <c r="D139" s="294">
        <v>43369</v>
      </c>
      <c r="E139" s="288"/>
      <c r="F139" s="1" t="s">
        <v>501</v>
      </c>
      <c r="G139" s="286"/>
      <c r="H139" s="286"/>
      <c r="I139" s="289" t="s">
        <v>564</v>
      </c>
      <c r="J139" s="92" t="s">
        <v>399</v>
      </c>
      <c r="K139" s="73"/>
    </row>
    <row r="140" spans="1:11" ht="18.75" customHeight="1" x14ac:dyDescent="0.2">
      <c r="A140" s="311">
        <v>126</v>
      </c>
      <c r="B140" s="311"/>
      <c r="C140" s="292"/>
      <c r="D140" s="294">
        <v>43370</v>
      </c>
      <c r="E140" s="288"/>
      <c r="F140" s="1" t="s">
        <v>500</v>
      </c>
      <c r="G140" s="286"/>
      <c r="H140" s="286"/>
      <c r="I140" s="289" t="s">
        <v>541</v>
      </c>
      <c r="J140" s="92" t="s">
        <v>408</v>
      </c>
      <c r="K140" s="73"/>
    </row>
    <row r="141" spans="1:11" ht="18.75" customHeight="1" x14ac:dyDescent="0.2">
      <c r="A141" s="311">
        <v>127</v>
      </c>
      <c r="B141" s="311"/>
      <c r="C141" s="292"/>
      <c r="D141" s="294">
        <v>43370</v>
      </c>
      <c r="E141" s="288"/>
      <c r="F141" s="1" t="s">
        <v>578</v>
      </c>
      <c r="G141" s="286"/>
      <c r="H141" s="286"/>
      <c r="I141" s="289" t="s">
        <v>565</v>
      </c>
      <c r="J141" s="92" t="s">
        <v>399</v>
      </c>
      <c r="K141" s="73"/>
    </row>
    <row r="142" spans="1:11" ht="18.75" customHeight="1" x14ac:dyDescent="0.2">
      <c r="A142" s="311">
        <v>128</v>
      </c>
      <c r="B142" s="311"/>
      <c r="C142" s="292"/>
      <c r="D142" s="294">
        <v>43370</v>
      </c>
      <c r="E142" s="288"/>
      <c r="F142" s="1" t="s">
        <v>578</v>
      </c>
      <c r="G142" s="286"/>
      <c r="H142" s="286"/>
      <c r="I142" s="289" t="s">
        <v>549</v>
      </c>
      <c r="J142" s="92" t="s">
        <v>399</v>
      </c>
      <c r="K142" s="73"/>
    </row>
    <row r="143" spans="1:11" ht="18.75" customHeight="1" x14ac:dyDescent="0.2">
      <c r="A143" s="311">
        <v>129</v>
      </c>
      <c r="B143" s="311"/>
      <c r="C143" s="292"/>
      <c r="D143" s="294">
        <v>43370</v>
      </c>
      <c r="E143" s="288"/>
      <c r="F143" s="1" t="s">
        <v>501</v>
      </c>
      <c r="G143" s="286"/>
      <c r="H143" s="286"/>
      <c r="I143" s="289" t="s">
        <v>566</v>
      </c>
      <c r="J143" s="92" t="s">
        <v>399</v>
      </c>
      <c r="K143" s="73"/>
    </row>
    <row r="144" spans="1:11" ht="18.75" customHeight="1" x14ac:dyDescent="0.2">
      <c r="A144" s="311">
        <v>130</v>
      </c>
      <c r="B144" s="311"/>
      <c r="C144" s="292"/>
      <c r="D144" s="294">
        <v>43370</v>
      </c>
      <c r="E144" s="288"/>
      <c r="F144" s="1" t="s">
        <v>579</v>
      </c>
      <c r="G144" s="286"/>
      <c r="H144" s="286"/>
      <c r="I144" s="289" t="s">
        <v>542</v>
      </c>
      <c r="J144" s="92" t="s">
        <v>409</v>
      </c>
      <c r="K144" s="73" t="s">
        <v>418</v>
      </c>
    </row>
    <row r="145" spans="1:11" ht="18.75" customHeight="1" x14ac:dyDescent="0.2">
      <c r="A145" s="314">
        <v>131</v>
      </c>
      <c r="B145" s="311"/>
      <c r="C145" s="292"/>
      <c r="D145" s="294">
        <v>43371</v>
      </c>
      <c r="E145" s="288"/>
      <c r="F145" s="1" t="s">
        <v>557</v>
      </c>
      <c r="G145" s="286"/>
      <c r="H145" s="286"/>
      <c r="I145" s="289" t="s">
        <v>567</v>
      </c>
      <c r="J145" s="303" t="s">
        <v>405</v>
      </c>
      <c r="K145" s="73" t="s">
        <v>422</v>
      </c>
    </row>
    <row r="146" spans="1:11" ht="18.75" customHeight="1" x14ac:dyDescent="0.2">
      <c r="A146" s="311">
        <v>132</v>
      </c>
      <c r="B146" s="311"/>
      <c r="C146" s="292"/>
      <c r="D146" s="294">
        <v>43371</v>
      </c>
      <c r="E146" s="288"/>
      <c r="F146" s="1" t="s">
        <v>501</v>
      </c>
      <c r="G146" s="286"/>
      <c r="H146" s="286"/>
      <c r="I146" s="289" t="s">
        <v>568</v>
      </c>
      <c r="J146" s="301" t="s">
        <v>405</v>
      </c>
      <c r="K146" s="73"/>
    </row>
    <row r="147" spans="1:11" ht="18.75" customHeight="1" x14ac:dyDescent="0.2">
      <c r="A147" s="314">
        <v>133</v>
      </c>
      <c r="B147" s="314"/>
      <c r="C147" s="292"/>
      <c r="D147" s="294">
        <v>43371</v>
      </c>
      <c r="E147" s="288"/>
      <c r="F147" s="1" t="s">
        <v>501</v>
      </c>
      <c r="G147" s="286"/>
      <c r="H147" s="286"/>
      <c r="I147" s="291" t="s">
        <v>569</v>
      </c>
      <c r="J147" s="302" t="s">
        <v>405</v>
      </c>
      <c r="K147" s="73"/>
    </row>
    <row r="148" spans="1:11" ht="18.75" customHeight="1" x14ac:dyDescent="0.2">
      <c r="A148" s="314">
        <v>134</v>
      </c>
      <c r="B148" s="314"/>
      <c r="C148" s="920" t="s">
        <v>570</v>
      </c>
      <c r="D148" s="921"/>
      <c r="E148" s="921"/>
      <c r="F148" s="921"/>
      <c r="G148" s="921"/>
      <c r="H148" s="921"/>
      <c r="I148" s="921"/>
      <c r="J148" s="921"/>
      <c r="K148" s="922"/>
    </row>
    <row r="149" spans="1:11" ht="18.75" customHeight="1" x14ac:dyDescent="0.2">
      <c r="A149" s="311">
        <v>135</v>
      </c>
      <c r="B149" s="311"/>
      <c r="C149" s="292"/>
      <c r="D149" s="294">
        <v>43370</v>
      </c>
      <c r="E149" s="288"/>
      <c r="F149" s="1" t="s">
        <v>501</v>
      </c>
      <c r="G149" s="286"/>
      <c r="H149" s="286"/>
      <c r="I149" s="289" t="s">
        <v>571</v>
      </c>
      <c r="J149" s="300" t="s">
        <v>403</v>
      </c>
      <c r="K149" s="73"/>
    </row>
    <row r="150" spans="1:11" ht="18.75" customHeight="1" x14ac:dyDescent="0.2">
      <c r="A150" s="311">
        <v>136</v>
      </c>
      <c r="B150" s="311"/>
      <c r="C150" s="292"/>
      <c r="D150" s="294">
        <v>43370</v>
      </c>
      <c r="E150" s="288"/>
      <c r="F150" s="1" t="s">
        <v>501</v>
      </c>
      <c r="G150" s="286"/>
      <c r="H150" s="286"/>
      <c r="I150" s="289" t="s">
        <v>572</v>
      </c>
      <c r="J150" s="92" t="s">
        <v>408</v>
      </c>
      <c r="K150" s="73"/>
    </row>
    <row r="151" spans="1:11" ht="18.75" customHeight="1" x14ac:dyDescent="0.2">
      <c r="A151" s="311">
        <v>137</v>
      </c>
      <c r="B151" s="311"/>
      <c r="C151" s="292"/>
      <c r="D151" s="294">
        <v>43370</v>
      </c>
      <c r="E151" s="288"/>
      <c r="F151" s="1" t="s">
        <v>538</v>
      </c>
      <c r="G151" s="286"/>
      <c r="H151" s="286"/>
      <c r="I151" s="289" t="s">
        <v>573</v>
      </c>
      <c r="J151" s="92" t="s">
        <v>409</v>
      </c>
      <c r="K151" s="73"/>
    </row>
    <row r="152" spans="1:11" ht="18.75" customHeight="1" x14ac:dyDescent="0.2">
      <c r="A152" s="314">
        <v>138</v>
      </c>
      <c r="B152" s="314"/>
      <c r="C152" s="292"/>
      <c r="D152" s="294">
        <v>43371</v>
      </c>
      <c r="E152" s="288"/>
      <c r="F152" s="1" t="s">
        <v>538</v>
      </c>
      <c r="G152" s="286"/>
      <c r="H152" s="286"/>
      <c r="I152" s="289" t="s">
        <v>574</v>
      </c>
      <c r="J152" s="304" t="s">
        <v>399</v>
      </c>
      <c r="K152" s="73"/>
    </row>
    <row r="153" spans="1:11" ht="18.75" customHeight="1" x14ac:dyDescent="0.2">
      <c r="A153" s="314">
        <v>139</v>
      </c>
      <c r="B153" s="314"/>
      <c r="C153" s="907" t="s">
        <v>580</v>
      </c>
      <c r="D153" s="908"/>
      <c r="E153" s="908"/>
      <c r="F153" s="908"/>
      <c r="G153" s="908"/>
      <c r="H153" s="908" t="str">
        <f>IF(ISBLANK(D153),"",CHOOSE(MATCH(MONTH(D153)-2,{1;2;3;4;5;6;7;8;9;10;-1;0},0),"janvier","février","mars","avril","mai","juin","juillet","août","septembre","octobre","novembre","décembre"))</f>
        <v/>
      </c>
      <c r="I153" s="908"/>
      <c r="J153" s="908"/>
      <c r="K153" s="909" t="s">
        <v>421</v>
      </c>
    </row>
    <row r="154" spans="1:11" ht="18.75" customHeight="1" x14ac:dyDescent="0.2">
      <c r="A154" s="314">
        <v>140</v>
      </c>
      <c r="B154" s="314"/>
      <c r="C154" s="292"/>
      <c r="D154" s="294">
        <v>43367</v>
      </c>
      <c r="E154" s="288"/>
      <c r="F154" s="1" t="s">
        <v>279</v>
      </c>
      <c r="G154" s="286"/>
      <c r="H154" s="286"/>
      <c r="I154" s="317" t="s">
        <v>581</v>
      </c>
      <c r="J154" s="92" t="s">
        <v>409</v>
      </c>
      <c r="K154" s="73"/>
    </row>
    <row r="155" spans="1:11" ht="18.75" customHeight="1" x14ac:dyDescent="0.2">
      <c r="A155" s="314">
        <v>141</v>
      </c>
      <c r="B155" s="314"/>
      <c r="C155" s="907" t="s">
        <v>582</v>
      </c>
      <c r="D155" s="908"/>
      <c r="E155" s="908"/>
      <c r="F155" s="908"/>
      <c r="G155" s="908"/>
      <c r="H155" s="908" t="str">
        <f>IF(ISBLANK(D155),"",CHOOSE(MATCH(MONTH(D155)-2,{1;2;3;4;5;6;7;8;9;10;-1;0},0),"janvier","février","mars","avril","mai","juin","juillet","août","septembre","octobre","novembre","décembre"))</f>
        <v/>
      </c>
      <c r="I155" s="908"/>
      <c r="J155" s="908"/>
      <c r="K155" s="909" t="s">
        <v>421</v>
      </c>
    </row>
    <row r="156" spans="1:11" ht="18.75" customHeight="1" x14ac:dyDescent="0.2">
      <c r="A156" s="311">
        <v>142</v>
      </c>
      <c r="B156" s="311"/>
      <c r="C156" s="292"/>
      <c r="D156" s="294">
        <v>43374</v>
      </c>
      <c r="E156" s="288" t="s">
        <v>584</v>
      </c>
      <c r="F156" s="1" t="s">
        <v>127</v>
      </c>
      <c r="G156" s="286"/>
      <c r="H156" s="286"/>
      <c r="I156" s="317" t="s">
        <v>545</v>
      </c>
      <c r="J156" s="92" t="s">
        <v>399</v>
      </c>
      <c r="K156" s="73"/>
    </row>
    <row r="157" spans="1:11" ht="18.75" customHeight="1" x14ac:dyDescent="0.2">
      <c r="A157" s="311">
        <v>143</v>
      </c>
      <c r="B157" s="311"/>
      <c r="C157" s="292"/>
      <c r="D157" s="294">
        <v>43375</v>
      </c>
      <c r="E157" s="288"/>
      <c r="F157" s="1" t="s">
        <v>501</v>
      </c>
      <c r="G157" s="286"/>
      <c r="H157" s="286"/>
      <c r="I157" s="346" t="s">
        <v>553</v>
      </c>
      <c r="J157" s="92" t="s">
        <v>583</v>
      </c>
      <c r="K157" s="73"/>
    </row>
    <row r="158" spans="1:11" ht="18.75" customHeight="1" x14ac:dyDescent="0.2">
      <c r="A158" s="311">
        <v>144</v>
      </c>
      <c r="B158" s="311"/>
      <c r="C158" s="292"/>
      <c r="D158" s="294">
        <v>43375</v>
      </c>
      <c r="E158" s="288"/>
      <c r="F158" s="1" t="s">
        <v>501</v>
      </c>
      <c r="G158" s="286"/>
      <c r="H158" s="286"/>
      <c r="I158" s="317" t="s">
        <v>555</v>
      </c>
      <c r="J158" s="92" t="s">
        <v>399</v>
      </c>
      <c r="K158" s="73"/>
    </row>
    <row r="159" spans="1:11" ht="18.75" customHeight="1" x14ac:dyDescent="0.2">
      <c r="A159" s="311">
        <v>145</v>
      </c>
      <c r="B159" s="311"/>
      <c r="C159" s="292"/>
      <c r="D159" s="294">
        <v>43375</v>
      </c>
      <c r="E159" s="288"/>
      <c r="F159" s="1" t="s">
        <v>501</v>
      </c>
      <c r="G159" s="286"/>
      <c r="H159" s="286"/>
      <c r="I159" s="289" t="s">
        <v>547</v>
      </c>
      <c r="J159" s="92" t="s">
        <v>399</v>
      </c>
      <c r="K159" s="73"/>
    </row>
    <row r="160" spans="1:11" ht="18.75" customHeight="1" x14ac:dyDescent="0.2">
      <c r="A160" s="311">
        <v>146</v>
      </c>
      <c r="B160" s="311"/>
      <c r="C160" s="292"/>
      <c r="D160" s="294">
        <v>43375</v>
      </c>
      <c r="E160" s="288"/>
      <c r="F160" s="1" t="s">
        <v>127</v>
      </c>
      <c r="G160" s="286"/>
      <c r="H160" s="286"/>
      <c r="I160" s="289" t="s">
        <v>585</v>
      </c>
      <c r="J160" s="92" t="s">
        <v>399</v>
      </c>
      <c r="K160" s="73"/>
    </row>
    <row r="161" spans="1:11" ht="18.75" customHeight="1" x14ac:dyDescent="0.2">
      <c r="A161" s="311">
        <v>147</v>
      </c>
      <c r="B161" s="311"/>
      <c r="C161" s="292"/>
      <c r="D161" s="294">
        <v>43376</v>
      </c>
      <c r="E161" s="288"/>
      <c r="F161" s="1" t="s">
        <v>557</v>
      </c>
      <c r="G161" s="286"/>
      <c r="H161" s="286"/>
      <c r="I161" s="289" t="s">
        <v>541</v>
      </c>
      <c r="J161" s="92" t="s">
        <v>408</v>
      </c>
      <c r="K161" s="73"/>
    </row>
    <row r="162" spans="1:11" ht="18.75" customHeight="1" x14ac:dyDescent="0.2">
      <c r="A162" s="311">
        <v>148</v>
      </c>
      <c r="B162" s="311"/>
      <c r="C162" s="292"/>
      <c r="D162" s="294">
        <v>43376</v>
      </c>
      <c r="E162" s="288"/>
      <c r="F162" s="1" t="s">
        <v>500</v>
      </c>
      <c r="G162" s="286"/>
      <c r="H162" s="286"/>
      <c r="I162" s="289" t="s">
        <v>548</v>
      </c>
      <c r="J162" s="92" t="s">
        <v>399</v>
      </c>
      <c r="K162" s="73"/>
    </row>
    <row r="163" spans="1:11" ht="18.75" customHeight="1" x14ac:dyDescent="0.2">
      <c r="A163" s="311">
        <v>149</v>
      </c>
      <c r="B163" s="311"/>
      <c r="C163" s="292"/>
      <c r="D163" s="294">
        <v>43376</v>
      </c>
      <c r="E163" s="288"/>
      <c r="F163" s="1" t="s">
        <v>500</v>
      </c>
      <c r="G163" s="286"/>
      <c r="H163" s="286"/>
      <c r="I163" s="289" t="s">
        <v>549</v>
      </c>
      <c r="J163" s="92" t="s">
        <v>399</v>
      </c>
      <c r="K163" s="73"/>
    </row>
    <row r="164" spans="1:11" ht="18.75" customHeight="1" x14ac:dyDescent="0.2">
      <c r="A164" s="311">
        <v>150</v>
      </c>
      <c r="B164" s="311"/>
      <c r="C164" s="292"/>
      <c r="D164" s="294">
        <v>43376</v>
      </c>
      <c r="E164" s="288"/>
      <c r="F164" s="1" t="s">
        <v>215</v>
      </c>
      <c r="G164" s="286"/>
      <c r="H164" s="286"/>
      <c r="I164" s="289" t="s">
        <v>550</v>
      </c>
      <c r="J164" s="92" t="s">
        <v>399</v>
      </c>
      <c r="K164" s="73"/>
    </row>
    <row r="165" spans="1:11" ht="18.75" customHeight="1" x14ac:dyDescent="0.2">
      <c r="A165" s="311">
        <v>151</v>
      </c>
      <c r="B165" s="311"/>
      <c r="C165" s="292"/>
      <c r="D165" s="294">
        <v>43377</v>
      </c>
      <c r="E165" s="288"/>
      <c r="F165" s="1" t="s">
        <v>501</v>
      </c>
      <c r="G165" s="286"/>
      <c r="H165" s="286"/>
      <c r="I165" s="289" t="s">
        <v>551</v>
      </c>
      <c r="J165" s="92" t="s">
        <v>408</v>
      </c>
      <c r="K165" s="73"/>
    </row>
    <row r="166" spans="1:11" ht="18.75" customHeight="1" x14ac:dyDescent="0.2">
      <c r="A166" s="311">
        <v>152</v>
      </c>
      <c r="B166" s="311"/>
      <c r="C166" s="292"/>
      <c r="D166" s="294">
        <v>43377</v>
      </c>
      <c r="E166" s="288"/>
      <c r="F166" s="1" t="s">
        <v>538</v>
      </c>
      <c r="G166" s="286"/>
      <c r="H166" s="286"/>
      <c r="I166" s="289" t="s">
        <v>542</v>
      </c>
      <c r="J166" s="92" t="s">
        <v>409</v>
      </c>
      <c r="K166" s="73" t="s">
        <v>418</v>
      </c>
    </row>
    <row r="167" spans="1:11" ht="18.75" customHeight="1" x14ac:dyDescent="0.2">
      <c r="A167" s="311">
        <v>153</v>
      </c>
      <c r="B167" s="311"/>
      <c r="C167" s="292"/>
      <c r="D167" s="294">
        <v>43378</v>
      </c>
      <c r="E167" s="288"/>
      <c r="F167" s="1" t="s">
        <v>557</v>
      </c>
      <c r="G167" s="286"/>
      <c r="H167" s="286"/>
      <c r="I167" s="289" t="s">
        <v>552</v>
      </c>
      <c r="J167" s="301" t="s">
        <v>405</v>
      </c>
      <c r="K167" s="73" t="s">
        <v>422</v>
      </c>
    </row>
    <row r="168" spans="1:11" ht="18.75" customHeight="1" x14ac:dyDescent="0.2">
      <c r="A168" s="311">
        <v>154</v>
      </c>
      <c r="B168" s="311"/>
      <c r="C168" s="292"/>
      <c r="D168" s="294">
        <v>43378</v>
      </c>
      <c r="E168" s="288"/>
      <c r="F168" s="1" t="s">
        <v>501</v>
      </c>
      <c r="G168" s="286"/>
      <c r="H168" s="286"/>
      <c r="I168" s="289" t="s">
        <v>587</v>
      </c>
      <c r="J168" s="302" t="s">
        <v>405</v>
      </c>
      <c r="K168" s="73"/>
    </row>
    <row r="169" spans="1:11" ht="18.75" customHeight="1" x14ac:dyDescent="0.2">
      <c r="A169" s="314">
        <v>155</v>
      </c>
      <c r="B169" s="314"/>
      <c r="C169" s="292"/>
      <c r="D169" s="294">
        <v>43378</v>
      </c>
      <c r="E169" s="288"/>
      <c r="F169" s="1" t="s">
        <v>501</v>
      </c>
      <c r="G169" s="286"/>
      <c r="H169" s="286"/>
      <c r="I169" s="289" t="s">
        <v>586</v>
      </c>
      <c r="J169" s="303" t="s">
        <v>405</v>
      </c>
      <c r="K169" s="73"/>
    </row>
    <row r="170" spans="1:11" ht="18.75" customHeight="1" x14ac:dyDescent="0.2">
      <c r="A170" s="314">
        <v>156</v>
      </c>
      <c r="B170" s="314"/>
      <c r="C170" s="920" t="s">
        <v>389</v>
      </c>
      <c r="D170" s="921"/>
      <c r="E170" s="921"/>
      <c r="F170" s="921"/>
      <c r="G170" s="921"/>
      <c r="H170" s="921"/>
      <c r="I170" s="921"/>
      <c r="J170" s="921"/>
      <c r="K170" s="922"/>
    </row>
    <row r="171" spans="1:11" ht="18.75" customHeight="1" x14ac:dyDescent="0.2">
      <c r="A171" s="311">
        <v>157</v>
      </c>
      <c r="C171" s="292"/>
      <c r="D171" s="294">
        <v>43376</v>
      </c>
      <c r="E171" s="288"/>
      <c r="F171" s="1" t="s">
        <v>501</v>
      </c>
      <c r="G171" s="286"/>
      <c r="H171" s="286"/>
      <c r="I171" s="289" t="s">
        <v>571</v>
      </c>
      <c r="J171" s="300" t="s">
        <v>403</v>
      </c>
      <c r="K171" s="73"/>
    </row>
    <row r="172" spans="1:11" ht="18.75" customHeight="1" x14ac:dyDescent="0.2">
      <c r="A172" s="311">
        <v>158</v>
      </c>
      <c r="C172" s="292"/>
      <c r="D172" s="294">
        <v>43376</v>
      </c>
      <c r="E172" s="288"/>
      <c r="F172" s="1" t="s">
        <v>501</v>
      </c>
      <c r="G172" s="286"/>
      <c r="H172" s="286"/>
      <c r="I172" s="289" t="s">
        <v>572</v>
      </c>
      <c r="J172" s="92" t="s">
        <v>408</v>
      </c>
      <c r="K172" s="73"/>
    </row>
    <row r="173" spans="1:11" ht="18.75" customHeight="1" x14ac:dyDescent="0.2">
      <c r="A173" s="311">
        <v>159</v>
      </c>
      <c r="C173" s="292"/>
      <c r="D173" s="294">
        <v>43377</v>
      </c>
      <c r="E173" s="288"/>
      <c r="F173" s="1" t="s">
        <v>538</v>
      </c>
      <c r="G173" s="286"/>
      <c r="H173" s="286"/>
      <c r="I173" s="289" t="s">
        <v>573</v>
      </c>
      <c r="J173" s="92" t="s">
        <v>409</v>
      </c>
      <c r="K173" s="73"/>
    </row>
    <row r="174" spans="1:11" ht="18.75" customHeight="1" x14ac:dyDescent="0.2">
      <c r="A174" s="314">
        <v>160</v>
      </c>
      <c r="B174" s="348"/>
      <c r="C174" s="292"/>
      <c r="D174" s="294">
        <v>43377</v>
      </c>
      <c r="E174" s="288"/>
      <c r="F174" s="1" t="s">
        <v>538</v>
      </c>
      <c r="G174" s="286"/>
      <c r="H174" s="286"/>
      <c r="I174" s="291" t="s">
        <v>574</v>
      </c>
      <c r="J174" s="304" t="s">
        <v>399</v>
      </c>
      <c r="K174" s="73"/>
    </row>
    <row r="175" spans="1:11" ht="18.75" customHeight="1" x14ac:dyDescent="0.2">
      <c r="A175" s="314">
        <v>161</v>
      </c>
      <c r="B175" s="313"/>
      <c r="C175" s="907" t="s">
        <v>430</v>
      </c>
      <c r="D175" s="908"/>
      <c r="E175" s="908"/>
      <c r="F175" s="908"/>
      <c r="G175" s="908"/>
      <c r="H175" s="908" t="str">
        <f>IF(ISBLANK(D175),"",CHOOSE(MATCH(MONTH(D175)-2,{1;2;3;4;5;6;7;8;9;10;-1;0},0),"janvier","février","mars","avril","mai","juin","juillet","août","septembre","octobre","novembre","décembre"))</f>
        <v/>
      </c>
      <c r="I175" s="908"/>
      <c r="J175" s="908"/>
      <c r="K175" s="909" t="s">
        <v>421</v>
      </c>
    </row>
    <row r="176" spans="1:11" ht="18.75" customHeight="1" x14ac:dyDescent="0.2">
      <c r="A176" s="311">
        <v>162</v>
      </c>
      <c r="B176" s="311"/>
      <c r="C176" s="292"/>
      <c r="D176" s="294">
        <v>43374</v>
      </c>
      <c r="E176" s="288"/>
      <c r="F176" s="1" t="s">
        <v>127</v>
      </c>
      <c r="G176" s="286"/>
      <c r="H176" s="286"/>
      <c r="I176" s="293" t="s">
        <v>561</v>
      </c>
      <c r="J176" s="299" t="s">
        <v>410</v>
      </c>
      <c r="K176" s="73" t="s">
        <v>419</v>
      </c>
    </row>
    <row r="177" spans="1:11" ht="18.75" customHeight="1" x14ac:dyDescent="0.2">
      <c r="A177" s="311">
        <v>163</v>
      </c>
      <c r="B177" s="311"/>
      <c r="C177" s="292"/>
      <c r="D177" s="294">
        <v>43374</v>
      </c>
      <c r="E177" s="288"/>
      <c r="F177" s="1" t="s">
        <v>127</v>
      </c>
      <c r="G177" s="286"/>
      <c r="H177" s="286"/>
      <c r="I177" s="317" t="s">
        <v>545</v>
      </c>
      <c r="J177" s="92" t="s">
        <v>399</v>
      </c>
      <c r="K177" s="73"/>
    </row>
    <row r="178" spans="1:11" ht="18.75" customHeight="1" x14ac:dyDescent="0.2">
      <c r="A178" s="311">
        <v>164</v>
      </c>
      <c r="B178" s="311"/>
      <c r="C178" s="292"/>
      <c r="D178" s="294">
        <v>43375</v>
      </c>
      <c r="E178" s="288"/>
      <c r="F178" s="1" t="s">
        <v>538</v>
      </c>
      <c r="G178" s="286"/>
      <c r="H178" s="286"/>
      <c r="I178" s="289" t="s">
        <v>495</v>
      </c>
      <c r="J178" s="92" t="s">
        <v>399</v>
      </c>
      <c r="K178" s="73"/>
    </row>
    <row r="179" spans="1:11" ht="18.75" customHeight="1" x14ac:dyDescent="0.2">
      <c r="A179" s="311">
        <v>165</v>
      </c>
      <c r="B179" s="311"/>
      <c r="C179" s="292"/>
      <c r="D179" s="294">
        <v>43375</v>
      </c>
      <c r="E179" s="288"/>
      <c r="F179" s="1" t="s">
        <v>500</v>
      </c>
      <c r="G179" s="286"/>
      <c r="H179" s="286"/>
      <c r="I179" s="289" t="s">
        <v>562</v>
      </c>
      <c r="J179" s="92" t="s">
        <v>399</v>
      </c>
      <c r="K179" s="73"/>
    </row>
    <row r="180" spans="1:11" ht="18.75" customHeight="1" x14ac:dyDescent="0.2">
      <c r="A180" s="311">
        <v>166</v>
      </c>
      <c r="B180" s="311"/>
      <c r="C180" s="292"/>
      <c r="D180" s="294">
        <v>43375</v>
      </c>
      <c r="E180" s="288"/>
      <c r="F180" s="1" t="s">
        <v>501</v>
      </c>
      <c r="G180" s="286"/>
      <c r="H180" s="286"/>
      <c r="I180" s="317" t="s">
        <v>576</v>
      </c>
      <c r="J180" s="92" t="s">
        <v>399</v>
      </c>
      <c r="K180" s="73"/>
    </row>
    <row r="181" spans="1:11" ht="18.75" customHeight="1" x14ac:dyDescent="0.2">
      <c r="A181" s="311">
        <v>167</v>
      </c>
      <c r="B181" s="311"/>
      <c r="C181" s="292"/>
      <c r="D181" s="294">
        <v>43375</v>
      </c>
      <c r="E181" s="288"/>
      <c r="F181" s="1" t="s">
        <v>575</v>
      </c>
      <c r="G181" s="286"/>
      <c r="H181" s="286"/>
      <c r="I181" s="289" t="s">
        <v>563</v>
      </c>
      <c r="J181" s="92" t="s">
        <v>399</v>
      </c>
      <c r="K181" s="73"/>
    </row>
    <row r="182" spans="1:11" ht="18.75" customHeight="1" x14ac:dyDescent="0.2">
      <c r="A182" s="311">
        <v>168</v>
      </c>
      <c r="B182" s="311"/>
      <c r="C182" s="292"/>
      <c r="D182" s="294">
        <v>43376</v>
      </c>
      <c r="E182" s="288"/>
      <c r="F182" s="1" t="s">
        <v>501</v>
      </c>
      <c r="G182" s="286"/>
      <c r="H182" s="286"/>
      <c r="I182" s="317" t="s">
        <v>577</v>
      </c>
      <c r="J182" s="92" t="s">
        <v>399</v>
      </c>
      <c r="K182" s="73"/>
    </row>
    <row r="183" spans="1:11" ht="18.75" customHeight="1" x14ac:dyDescent="0.2">
      <c r="A183" s="311">
        <v>169</v>
      </c>
      <c r="B183" s="311"/>
      <c r="C183" s="292"/>
      <c r="D183" s="294">
        <v>43376</v>
      </c>
      <c r="E183" s="288"/>
      <c r="F183" s="1" t="s">
        <v>501</v>
      </c>
      <c r="G183" s="286"/>
      <c r="H183" s="286"/>
      <c r="I183" s="289" t="s">
        <v>564</v>
      </c>
      <c r="J183" s="92" t="s">
        <v>399</v>
      </c>
      <c r="K183" s="73"/>
    </row>
    <row r="184" spans="1:11" ht="18.75" customHeight="1" x14ac:dyDescent="0.2">
      <c r="A184" s="311">
        <v>170</v>
      </c>
      <c r="B184" s="311"/>
      <c r="C184" s="292"/>
      <c r="D184" s="294">
        <v>43376</v>
      </c>
      <c r="E184" s="288"/>
      <c r="F184" s="1" t="s">
        <v>578</v>
      </c>
      <c r="G184" s="286"/>
      <c r="H184" s="286"/>
      <c r="I184" s="289" t="s">
        <v>541</v>
      </c>
      <c r="J184" s="92" t="s">
        <v>408</v>
      </c>
      <c r="K184" s="73"/>
    </row>
    <row r="185" spans="1:11" ht="18.75" customHeight="1" x14ac:dyDescent="0.2">
      <c r="A185" s="311">
        <v>171</v>
      </c>
      <c r="B185" s="311"/>
      <c r="C185" s="292"/>
      <c r="D185" s="294">
        <v>43376</v>
      </c>
      <c r="E185" s="288"/>
      <c r="F185" s="1" t="s">
        <v>578</v>
      </c>
      <c r="G185" s="286"/>
      <c r="H185" s="286"/>
      <c r="I185" s="289" t="s">
        <v>565</v>
      </c>
      <c r="J185" s="92" t="s">
        <v>399</v>
      </c>
      <c r="K185" s="73"/>
    </row>
    <row r="186" spans="1:11" ht="18.75" customHeight="1" x14ac:dyDescent="0.2">
      <c r="A186" s="311">
        <v>172</v>
      </c>
      <c r="B186" s="311"/>
      <c r="C186" s="292"/>
      <c r="D186" s="294">
        <v>43377</v>
      </c>
      <c r="E186" s="288"/>
      <c r="F186" s="1" t="s">
        <v>578</v>
      </c>
      <c r="G186" s="286"/>
      <c r="H186" s="286"/>
      <c r="I186" s="289" t="s">
        <v>549</v>
      </c>
      <c r="J186" s="92" t="s">
        <v>399</v>
      </c>
      <c r="K186" s="73"/>
    </row>
    <row r="187" spans="1:11" ht="18.75" customHeight="1" x14ac:dyDescent="0.2">
      <c r="A187" s="311">
        <v>173</v>
      </c>
      <c r="B187" s="311"/>
      <c r="C187" s="292"/>
      <c r="D187" s="294">
        <v>43377</v>
      </c>
      <c r="E187" s="288"/>
      <c r="F187" s="1" t="s">
        <v>501</v>
      </c>
      <c r="G187" s="286"/>
      <c r="H187" s="286"/>
      <c r="I187" s="289" t="s">
        <v>588</v>
      </c>
      <c r="J187" s="92" t="s">
        <v>399</v>
      </c>
      <c r="K187" s="73"/>
    </row>
    <row r="188" spans="1:11" ht="18.75" customHeight="1" x14ac:dyDescent="0.2">
      <c r="A188" s="311">
        <v>174</v>
      </c>
      <c r="C188" s="292"/>
      <c r="D188" s="294">
        <v>43377</v>
      </c>
      <c r="E188" s="288"/>
      <c r="F188" s="1" t="s">
        <v>579</v>
      </c>
      <c r="G188" s="286"/>
      <c r="H188" s="286"/>
      <c r="I188" s="289" t="s">
        <v>542</v>
      </c>
      <c r="J188" s="92" t="s">
        <v>409</v>
      </c>
      <c r="K188" s="73" t="s">
        <v>418</v>
      </c>
    </row>
    <row r="189" spans="1:11" ht="18.75" customHeight="1" x14ac:dyDescent="0.2">
      <c r="A189" s="311">
        <v>175</v>
      </c>
      <c r="C189" s="292"/>
      <c r="D189" s="294">
        <v>43378</v>
      </c>
      <c r="E189" s="288"/>
      <c r="F189" s="1" t="s">
        <v>557</v>
      </c>
      <c r="G189" s="286"/>
      <c r="H189" s="286"/>
      <c r="I189" s="289" t="s">
        <v>567</v>
      </c>
      <c r="J189" s="303" t="s">
        <v>405</v>
      </c>
      <c r="K189" s="73" t="s">
        <v>422</v>
      </c>
    </row>
    <row r="190" spans="1:11" ht="18.75" customHeight="1" x14ac:dyDescent="0.2">
      <c r="A190" s="311">
        <v>176</v>
      </c>
      <c r="B190" s="311"/>
      <c r="C190" s="292"/>
      <c r="D190" s="294">
        <v>43378</v>
      </c>
      <c r="E190" s="288"/>
      <c r="F190" s="1" t="s">
        <v>501</v>
      </c>
      <c r="G190" s="286"/>
      <c r="H190" s="286"/>
      <c r="I190" s="289" t="s">
        <v>568</v>
      </c>
      <c r="J190" s="303" t="s">
        <v>405</v>
      </c>
      <c r="K190" s="73"/>
    </row>
    <row r="191" spans="1:11" ht="18.75" customHeight="1" x14ac:dyDescent="0.2">
      <c r="A191" s="314">
        <v>177</v>
      </c>
      <c r="B191" s="314"/>
      <c r="C191" s="292"/>
      <c r="D191" s="294">
        <v>43378</v>
      </c>
      <c r="E191" s="288"/>
      <c r="F191" s="1" t="s">
        <v>501</v>
      </c>
      <c r="G191" s="286"/>
      <c r="H191" s="286"/>
      <c r="I191" s="291" t="s">
        <v>589</v>
      </c>
      <c r="J191" s="301" t="s">
        <v>405</v>
      </c>
      <c r="K191" s="73"/>
    </row>
    <row r="192" spans="1:11" ht="18.75" customHeight="1" x14ac:dyDescent="0.2">
      <c r="A192" s="314">
        <v>178</v>
      </c>
      <c r="B192" s="314"/>
      <c r="C192" s="920" t="s">
        <v>431</v>
      </c>
      <c r="D192" s="921"/>
      <c r="E192" s="921"/>
      <c r="F192" s="921"/>
      <c r="G192" s="921"/>
      <c r="H192" s="921"/>
      <c r="I192" s="921"/>
      <c r="J192" s="921"/>
      <c r="K192" s="922"/>
    </row>
    <row r="193" spans="1:11" ht="18.75" customHeight="1" x14ac:dyDescent="0.2">
      <c r="A193" s="311">
        <v>179</v>
      </c>
      <c r="C193" s="292"/>
      <c r="D193" s="294">
        <v>43376</v>
      </c>
      <c r="E193" s="288"/>
      <c r="F193" s="1" t="s">
        <v>501</v>
      </c>
      <c r="G193" s="286"/>
      <c r="H193" s="286"/>
      <c r="I193" s="289" t="s">
        <v>385</v>
      </c>
      <c r="J193" s="300" t="s">
        <v>403</v>
      </c>
      <c r="K193" s="73"/>
    </row>
    <row r="194" spans="1:11" ht="18.75" customHeight="1" x14ac:dyDescent="0.2">
      <c r="A194" s="311">
        <v>180</v>
      </c>
      <c r="C194" s="292"/>
      <c r="D194" s="294">
        <v>43377</v>
      </c>
      <c r="E194" s="288"/>
      <c r="F194" s="1" t="s">
        <v>501</v>
      </c>
      <c r="G194" s="286"/>
      <c r="H194" s="286"/>
      <c r="I194" s="289" t="s">
        <v>386</v>
      </c>
      <c r="J194" s="92" t="s">
        <v>408</v>
      </c>
      <c r="K194" s="73"/>
    </row>
    <row r="195" spans="1:11" ht="18.75" customHeight="1" x14ac:dyDescent="0.2">
      <c r="A195" s="311">
        <v>181</v>
      </c>
      <c r="C195" s="292"/>
      <c r="D195" s="294">
        <v>43377</v>
      </c>
      <c r="E195" s="288"/>
      <c r="F195" s="1" t="s">
        <v>538</v>
      </c>
      <c r="G195" s="286"/>
      <c r="H195" s="286"/>
      <c r="I195" s="289" t="s">
        <v>387</v>
      </c>
      <c r="J195" s="92" t="s">
        <v>409</v>
      </c>
      <c r="K195" s="73"/>
    </row>
    <row r="196" spans="1:11" ht="18.75" customHeight="1" x14ac:dyDescent="0.2">
      <c r="A196" s="314">
        <v>182</v>
      </c>
      <c r="B196" s="348"/>
      <c r="C196" s="292"/>
      <c r="D196" s="294">
        <v>43378</v>
      </c>
      <c r="E196" s="288"/>
      <c r="F196" s="1" t="s">
        <v>538</v>
      </c>
      <c r="G196" s="286"/>
      <c r="H196" s="286"/>
      <c r="I196" s="291" t="s">
        <v>388</v>
      </c>
      <c r="J196" s="304" t="s">
        <v>399</v>
      </c>
      <c r="K196" s="73"/>
    </row>
    <row r="197" spans="1:11" ht="18.75" customHeight="1" x14ac:dyDescent="0.2">
      <c r="A197" s="313">
        <v>183</v>
      </c>
      <c r="B197" s="313"/>
      <c r="C197" s="907" t="s">
        <v>590</v>
      </c>
      <c r="D197" s="908"/>
      <c r="E197" s="908"/>
      <c r="F197" s="908"/>
      <c r="G197" s="908"/>
      <c r="H197" s="908" t="str">
        <f>IF(ISBLANK(D197),"",CHOOSE(MATCH(MONTH(D197)-2,{1;2;3;4;5;6;7;8;9;10;-1;0},0),"janvier","février","mars","avril","mai","juin","juillet","août","septembre","octobre","novembre","décembre"))</f>
        <v/>
      </c>
      <c r="I197" s="908"/>
      <c r="J197" s="908"/>
      <c r="K197" s="909" t="s">
        <v>421</v>
      </c>
    </row>
    <row r="198" spans="1:11" ht="18.75" customHeight="1" x14ac:dyDescent="0.2">
      <c r="A198" s="313">
        <v>184</v>
      </c>
      <c r="B198" s="313"/>
      <c r="C198" s="292"/>
      <c r="D198" s="294">
        <v>43374</v>
      </c>
      <c r="E198" s="288"/>
      <c r="F198" s="1" t="s">
        <v>279</v>
      </c>
      <c r="G198" s="286"/>
      <c r="H198" s="286"/>
      <c r="I198" s="317" t="s">
        <v>581</v>
      </c>
      <c r="J198" s="92" t="s">
        <v>409</v>
      </c>
      <c r="K198" s="73"/>
    </row>
    <row r="199" spans="1:11" ht="18.75" customHeight="1" x14ac:dyDescent="0.2">
      <c r="A199" s="313">
        <v>185</v>
      </c>
      <c r="B199" s="349"/>
      <c r="C199" s="910" t="s">
        <v>390</v>
      </c>
      <c r="D199" s="875"/>
      <c r="E199" s="875"/>
      <c r="F199" s="875"/>
      <c r="G199" s="875"/>
      <c r="H199" s="875"/>
      <c r="I199" s="875"/>
      <c r="J199" s="875"/>
      <c r="K199" s="876"/>
    </row>
    <row r="200" spans="1:11" ht="18.75" customHeight="1" x14ac:dyDescent="0.2">
      <c r="A200" s="311">
        <v>186</v>
      </c>
      <c r="C200" s="292"/>
      <c r="D200" s="294">
        <v>43364</v>
      </c>
      <c r="E200" s="288"/>
      <c r="F200" s="1" t="s">
        <v>501</v>
      </c>
      <c r="G200" s="286"/>
      <c r="H200" s="286"/>
      <c r="I200" s="289" t="s">
        <v>391</v>
      </c>
      <c r="J200" s="305" t="s">
        <v>403</v>
      </c>
      <c r="K200" s="73"/>
    </row>
    <row r="201" spans="1:11" ht="18.75" customHeight="1" x14ac:dyDescent="0.2">
      <c r="A201" s="311">
        <v>187</v>
      </c>
      <c r="C201" s="292"/>
      <c r="D201" s="294">
        <v>43364</v>
      </c>
      <c r="E201" s="288"/>
      <c r="F201" s="1" t="s">
        <v>99</v>
      </c>
      <c r="G201" s="286"/>
      <c r="H201" s="286"/>
      <c r="I201" s="289" t="s">
        <v>392</v>
      </c>
      <c r="J201" s="92" t="s">
        <v>408</v>
      </c>
      <c r="K201" s="73"/>
    </row>
    <row r="202" spans="1:11" ht="18.75" customHeight="1" x14ac:dyDescent="0.2">
      <c r="A202" s="311">
        <v>188</v>
      </c>
      <c r="C202" s="292"/>
      <c r="D202" s="294">
        <v>43368</v>
      </c>
      <c r="E202" s="288"/>
      <c r="F202" s="1" t="s">
        <v>215</v>
      </c>
      <c r="G202" s="286"/>
      <c r="H202" s="286"/>
      <c r="I202" s="289" t="s">
        <v>393</v>
      </c>
      <c r="J202" s="92" t="s">
        <v>412</v>
      </c>
      <c r="K202" s="73"/>
    </row>
    <row r="203" spans="1:11" ht="18.75" customHeight="1" x14ac:dyDescent="0.2">
      <c r="A203" s="311">
        <v>189</v>
      </c>
      <c r="C203" s="292"/>
      <c r="D203" s="294">
        <v>43369</v>
      </c>
      <c r="E203" s="288"/>
      <c r="F203" s="1" t="s">
        <v>215</v>
      </c>
      <c r="G203" s="286"/>
      <c r="H203" s="286"/>
      <c r="I203" s="289" t="s">
        <v>394</v>
      </c>
      <c r="J203" s="92" t="s">
        <v>413</v>
      </c>
      <c r="K203" s="73"/>
    </row>
    <row r="204" spans="1:11" ht="18.75" customHeight="1" x14ac:dyDescent="0.2">
      <c r="A204" s="311">
        <v>190</v>
      </c>
      <c r="C204" s="292"/>
      <c r="D204" s="294">
        <v>43369</v>
      </c>
      <c r="E204" s="288"/>
      <c r="F204" s="1" t="s">
        <v>213</v>
      </c>
      <c r="G204" s="286"/>
      <c r="H204" s="286"/>
      <c r="I204" s="289" t="s">
        <v>395</v>
      </c>
      <c r="J204" s="92" t="s">
        <v>399</v>
      </c>
      <c r="K204" s="73" t="s">
        <v>433</v>
      </c>
    </row>
    <row r="205" spans="1:11" ht="18.75" customHeight="1" x14ac:dyDescent="0.2">
      <c r="A205" s="311">
        <v>191</v>
      </c>
      <c r="C205" s="292"/>
      <c r="D205" s="294">
        <v>43371</v>
      </c>
      <c r="E205" s="288"/>
      <c r="F205" s="1" t="s">
        <v>127</v>
      </c>
      <c r="G205" s="286"/>
      <c r="H205" s="286"/>
      <c r="I205" s="307" t="s">
        <v>425</v>
      </c>
      <c r="J205" s="92" t="s">
        <v>399</v>
      </c>
      <c r="K205" s="76" t="s">
        <v>426</v>
      </c>
    </row>
    <row r="206" spans="1:11" ht="18.75" customHeight="1" x14ac:dyDescent="0.2">
      <c r="A206" s="311">
        <v>192</v>
      </c>
      <c r="C206" s="292"/>
      <c r="D206" s="294">
        <v>43371</v>
      </c>
      <c r="E206" s="288"/>
      <c r="F206" s="1" t="s">
        <v>215</v>
      </c>
      <c r="G206" s="286"/>
      <c r="H206" s="286"/>
      <c r="I206" s="289" t="s">
        <v>396</v>
      </c>
      <c r="J206" s="92" t="s">
        <v>399</v>
      </c>
      <c r="K206" s="73" t="s">
        <v>424</v>
      </c>
    </row>
    <row r="207" spans="1:11" ht="18.75" customHeight="1" x14ac:dyDescent="0.2">
      <c r="A207" s="311">
        <v>193</v>
      </c>
      <c r="C207" s="292"/>
      <c r="D207" s="294">
        <v>43371</v>
      </c>
      <c r="E207" s="288"/>
      <c r="F207" s="1" t="s">
        <v>215</v>
      </c>
      <c r="G207" s="286"/>
      <c r="H207" s="286"/>
      <c r="I207" s="289" t="s">
        <v>397</v>
      </c>
      <c r="J207" s="92" t="s">
        <v>399</v>
      </c>
      <c r="K207" s="73"/>
    </row>
    <row r="208" spans="1:11" ht="18.75" customHeight="1" x14ac:dyDescent="0.2">
      <c r="A208" s="311">
        <v>194</v>
      </c>
      <c r="C208" s="292"/>
      <c r="D208" s="294">
        <v>43371</v>
      </c>
      <c r="E208" s="288"/>
      <c r="F208" s="1" t="s">
        <v>99</v>
      </c>
      <c r="G208" s="286"/>
      <c r="H208" s="286"/>
      <c r="I208" s="289" t="s">
        <v>429</v>
      </c>
      <c r="J208" s="92" t="s">
        <v>399</v>
      </c>
      <c r="K208" s="73"/>
    </row>
    <row r="209" spans="1:11" ht="18.75" customHeight="1" x14ac:dyDescent="0.2">
      <c r="A209" s="314">
        <v>195</v>
      </c>
      <c r="B209" s="348"/>
      <c r="C209" s="292"/>
      <c r="D209" s="294">
        <v>43375</v>
      </c>
      <c r="E209" s="288"/>
      <c r="F209" s="1" t="s">
        <v>215</v>
      </c>
      <c r="G209" s="286"/>
      <c r="H209" s="286"/>
      <c r="I209" s="289" t="s">
        <v>591</v>
      </c>
      <c r="J209" s="5" t="s">
        <v>414</v>
      </c>
      <c r="K209" s="73" t="s">
        <v>423</v>
      </c>
    </row>
    <row r="210" spans="1:11" ht="18.75" customHeight="1" x14ac:dyDescent="0.2">
      <c r="A210" s="311">
        <v>196</v>
      </c>
      <c r="C210" s="899" t="s">
        <v>371</v>
      </c>
      <c r="D210" s="900"/>
      <c r="E210" s="900"/>
      <c r="F210" s="900"/>
      <c r="G210" s="900"/>
      <c r="H210" s="900"/>
      <c r="I210" s="900"/>
      <c r="J210" s="900"/>
      <c r="K210" s="901"/>
    </row>
  </sheetData>
  <mergeCells count="37">
    <mergeCell ref="C192:K192"/>
    <mergeCell ref="C153:K153"/>
    <mergeCell ref="C197:K197"/>
    <mergeCell ref="A5:A14"/>
    <mergeCell ref="C101:K101"/>
    <mergeCell ref="C114:K114"/>
    <mergeCell ref="C131:K131"/>
    <mergeCell ref="C155:K155"/>
    <mergeCell ref="C175:K175"/>
    <mergeCell ref="C148:K148"/>
    <mergeCell ref="C170:K170"/>
    <mergeCell ref="C61:K61"/>
    <mergeCell ref="C74:K74"/>
    <mergeCell ref="C87:K87"/>
    <mergeCell ref="C91:K91"/>
    <mergeCell ref="C97:K97"/>
    <mergeCell ref="B5:B14"/>
    <mergeCell ref="C100:K100"/>
    <mergeCell ref="C199:K199"/>
    <mergeCell ref="C210:K210"/>
    <mergeCell ref="C26:K26"/>
    <mergeCell ref="C24:K24"/>
    <mergeCell ref="G9:I9"/>
    <mergeCell ref="G10:I10"/>
    <mergeCell ref="G11:I11"/>
    <mergeCell ref="G12:I12"/>
    <mergeCell ref="G13:I13"/>
    <mergeCell ref="C18:K18"/>
    <mergeCell ref="C30:K30"/>
    <mergeCell ref="C39:K39"/>
    <mergeCell ref="C48:K48"/>
    <mergeCell ref="C51:K51"/>
    <mergeCell ref="D2:G3"/>
    <mergeCell ref="G5:I5"/>
    <mergeCell ref="G6:I6"/>
    <mergeCell ref="G7:I7"/>
    <mergeCell ref="G8:I8"/>
  </mergeCells>
  <pageMargins left="0.70866141732283472" right="0.70866141732283472" top="0.74803149606299213" bottom="0.74803149606299213" header="0.31496062992125984" footer="0.31496062992125984"/>
  <pageSetup paperSize="8" scale="53" fitToHeight="0" orientation="landscape" r:id="rId1"/>
  <headerFooter>
    <oddHeader>&amp;L&amp;G&amp;C&amp;"Century Gothic,Normal"Renouvellement BT Electre Poste Source 63 kV - DENAIN&amp;R&amp;D
Indice A</oddHeader>
    <oddFooter>&amp;C&amp;"Century Gothic,Normal"&amp;G BECS - 15E Rue du Plouvier - 59175 TEMPLEMARS</oddFooter>
  </headerFooter>
  <rowBreaks count="4" manualBreakCount="4">
    <brk id="60" max="10" man="1"/>
    <brk id="113" max="10" man="1"/>
    <brk id="154" max="10" man="1"/>
    <brk id="198" max="10" man="1"/>
  </rowBreaks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zoomScale="85" zoomScaleNormal="85" workbookViewId="0">
      <selection activeCell="G33" sqref="G33"/>
    </sheetView>
  </sheetViews>
  <sheetFormatPr baseColWidth="10" defaultRowHeight="12.75" x14ac:dyDescent="0.2"/>
  <cols>
    <col min="3" max="3" width="28.5703125" customWidth="1"/>
    <col min="4" max="4" width="20.28515625" customWidth="1"/>
    <col min="5" max="5" width="20" customWidth="1"/>
    <col min="6" max="6" width="31.140625" customWidth="1"/>
    <col min="7" max="7" width="105.85546875" customWidth="1"/>
    <col min="8" max="8" width="54" customWidth="1"/>
    <col min="9" max="9" width="50" customWidth="1"/>
  </cols>
  <sheetData>
    <row r="2" spans="1:9" ht="15.75" x14ac:dyDescent="0.25">
      <c r="A2" s="52"/>
      <c r="B2" s="893" t="s">
        <v>609</v>
      </c>
      <c r="C2" s="894"/>
      <c r="D2" s="894"/>
      <c r="E2" s="894"/>
      <c r="F2" s="54"/>
      <c r="G2" s="55"/>
      <c r="H2" s="56"/>
      <c r="I2" s="57"/>
    </row>
    <row r="3" spans="1:9" ht="27.75" customHeight="1" x14ac:dyDescent="0.25">
      <c r="A3" s="52"/>
      <c r="B3" s="894"/>
      <c r="C3" s="894"/>
      <c r="D3" s="894"/>
      <c r="E3" s="894"/>
      <c r="F3" s="54"/>
      <c r="G3" s="55"/>
      <c r="H3" s="56"/>
      <c r="I3" s="57"/>
    </row>
    <row r="4" spans="1:9" ht="15.75" x14ac:dyDescent="0.25">
      <c r="A4" s="58"/>
      <c r="B4" s="58"/>
      <c r="C4" s="59"/>
      <c r="D4" s="53"/>
      <c r="E4" s="60"/>
      <c r="F4" s="60"/>
      <c r="G4" s="61"/>
      <c r="H4" s="56"/>
      <c r="I4" s="57"/>
    </row>
    <row r="5" spans="1:9" ht="15.75" x14ac:dyDescent="0.25">
      <c r="A5" s="356" t="s">
        <v>0</v>
      </c>
      <c r="B5" s="356" t="s">
        <v>12</v>
      </c>
      <c r="C5" s="356" t="s">
        <v>1</v>
      </c>
      <c r="D5" s="356" t="s">
        <v>2</v>
      </c>
      <c r="E5" s="858" t="s">
        <v>3</v>
      </c>
      <c r="F5" s="858"/>
      <c r="G5" s="858"/>
      <c r="H5" s="62"/>
      <c r="I5" s="57"/>
    </row>
    <row r="6" spans="1:9" ht="15" x14ac:dyDescent="0.2">
      <c r="A6" s="63">
        <v>0</v>
      </c>
      <c r="B6" s="309" t="s">
        <v>610</v>
      </c>
      <c r="C6" s="309">
        <v>43131</v>
      </c>
      <c r="D6" s="309" t="s">
        <v>611</v>
      </c>
      <c r="E6" s="903" t="s">
        <v>4</v>
      </c>
      <c r="F6" s="927"/>
      <c r="G6" s="928"/>
      <c r="H6" s="284"/>
      <c r="I6" s="358"/>
    </row>
    <row r="7" spans="1:9" ht="15" x14ac:dyDescent="0.2">
      <c r="A7" s="63">
        <v>1</v>
      </c>
      <c r="B7" s="309"/>
      <c r="C7" s="309"/>
      <c r="D7" s="309"/>
      <c r="E7" s="903"/>
      <c r="F7" s="927"/>
      <c r="G7" s="928"/>
      <c r="H7" s="284"/>
      <c r="I7" s="358"/>
    </row>
    <row r="8" spans="1:9" ht="15" x14ac:dyDescent="0.2">
      <c r="A8" s="63">
        <v>2</v>
      </c>
      <c r="B8" s="309"/>
      <c r="C8" s="309"/>
      <c r="D8" s="309"/>
      <c r="E8" s="903"/>
      <c r="F8" s="927"/>
      <c r="G8" s="928"/>
      <c r="H8" s="284"/>
      <c r="I8" s="358"/>
    </row>
    <row r="9" spans="1:9" ht="15" x14ac:dyDescent="0.2">
      <c r="A9" s="63">
        <v>3</v>
      </c>
      <c r="B9" s="309"/>
      <c r="C9" s="309"/>
      <c r="D9" s="359"/>
      <c r="E9" s="903"/>
      <c r="F9" s="927"/>
      <c r="G9" s="928"/>
      <c r="H9" s="284"/>
      <c r="I9" s="358"/>
    </row>
    <row r="10" spans="1:9" ht="15" x14ac:dyDescent="0.2">
      <c r="A10" s="63">
        <v>4</v>
      </c>
      <c r="B10" s="309"/>
      <c r="C10" s="309"/>
      <c r="D10" s="309"/>
      <c r="E10" s="903"/>
      <c r="F10" s="927"/>
      <c r="G10" s="928"/>
      <c r="H10" s="284"/>
      <c r="I10" s="358"/>
    </row>
    <row r="11" spans="1:9" ht="15" x14ac:dyDescent="0.2">
      <c r="A11" s="63">
        <v>5</v>
      </c>
      <c r="B11" s="309"/>
      <c r="C11" s="309"/>
      <c r="D11" s="309"/>
      <c r="E11" s="903"/>
      <c r="F11" s="927"/>
      <c r="G11" s="928"/>
      <c r="H11" s="284"/>
      <c r="I11" s="358"/>
    </row>
    <row r="12" spans="1:9" ht="15" x14ac:dyDescent="0.2">
      <c r="A12" s="63">
        <v>6</v>
      </c>
      <c r="B12" s="309"/>
      <c r="C12" s="309"/>
      <c r="D12" s="309"/>
      <c r="E12" s="903"/>
      <c r="F12" s="927"/>
      <c r="G12" s="928"/>
      <c r="H12" s="284"/>
      <c r="I12" s="358"/>
    </row>
    <row r="13" spans="1:9" x14ac:dyDescent="0.2">
      <c r="A13" s="226"/>
      <c r="B13" s="360"/>
      <c r="C13" s="360"/>
      <c r="D13" s="360"/>
      <c r="E13" s="929"/>
      <c r="F13" s="930"/>
      <c r="G13" s="931"/>
      <c r="H13" s="285"/>
      <c r="I13" s="358"/>
    </row>
    <row r="14" spans="1:9" ht="34.5" x14ac:dyDescent="0.2">
      <c r="A14" s="356" t="s">
        <v>5</v>
      </c>
      <c r="B14" s="356" t="s">
        <v>97</v>
      </c>
      <c r="C14" s="67" t="s">
        <v>6</v>
      </c>
      <c r="D14" s="355" t="s">
        <v>98</v>
      </c>
      <c r="E14" s="356" t="s">
        <v>7</v>
      </c>
      <c r="F14" s="228" t="s">
        <v>358</v>
      </c>
      <c r="G14" s="229" t="s">
        <v>8</v>
      </c>
      <c r="H14" s="69" t="s">
        <v>9</v>
      </c>
      <c r="I14" s="70" t="s">
        <v>10</v>
      </c>
    </row>
    <row r="15" spans="1:9" ht="23.25" x14ac:dyDescent="0.2">
      <c r="A15" s="868" t="s">
        <v>612</v>
      </c>
      <c r="B15" s="869"/>
      <c r="C15" s="869"/>
      <c r="D15" s="869"/>
      <c r="E15" s="869"/>
      <c r="F15" s="869"/>
      <c r="G15" s="869"/>
      <c r="H15" s="869"/>
      <c r="I15" s="870"/>
    </row>
    <row r="16" spans="1:9" ht="15.75" x14ac:dyDescent="0.2">
      <c r="A16" s="871" t="s">
        <v>613</v>
      </c>
      <c r="B16" s="871"/>
      <c r="C16" s="871"/>
      <c r="D16" s="871"/>
      <c r="E16" s="871"/>
      <c r="F16" s="871"/>
      <c r="G16" s="871"/>
      <c r="H16" s="926"/>
      <c r="I16" s="926"/>
    </row>
    <row r="17" spans="1:9" ht="15.75" x14ac:dyDescent="0.2">
      <c r="A17" s="932" t="s">
        <v>614</v>
      </c>
      <c r="B17" s="14" t="s">
        <v>615</v>
      </c>
      <c r="C17" s="288"/>
      <c r="D17" s="6" t="s">
        <v>616</v>
      </c>
      <c r="E17" s="286" t="e">
        <f>IF(ISBLANK(A17),"",CHOOSE(MATCH(MONTH(A17)-2,{1;2;3;4;5;6;7;8;9;10;-1;0},0),"janvier","février","mars","avril","mai","juin","juillet","août","septembre","octobre","novembre","décembre"))</f>
        <v>#VALUE!</v>
      </c>
      <c r="F17" s="286" t="e">
        <f>IF(ISBLANK(B17),"",CHOOSE(MATCH(MONTH(B17)-2,{1;2;3;4;5;6;7;8;9;10;-1;0},0),"janvier","février","mars","avril","mai","juin","juillet","août","septembre","octobre","novembre","décembre"))</f>
        <v>#VALUE!</v>
      </c>
      <c r="G17" s="361" t="s">
        <v>617</v>
      </c>
      <c r="H17" s="362" t="s">
        <v>618</v>
      </c>
      <c r="I17" s="203" t="s">
        <v>619</v>
      </c>
    </row>
    <row r="18" spans="1:9" ht="15.75" x14ac:dyDescent="0.2">
      <c r="A18" s="873"/>
      <c r="B18" s="14" t="s">
        <v>620</v>
      </c>
      <c r="C18" s="3"/>
      <c r="D18" s="3" t="s">
        <v>621</v>
      </c>
      <c r="E18" s="286" t="str">
        <f>IF(ISBLANK(A18),"",CHOOSE(MATCH(MONTH(A18)-2,{1;2;3;4;5;6;7;8;9;10;-1;0},0),"janvier","février","mars","avril","mai","juin","juillet","août","septembre","octobre","novembre","décembre"))</f>
        <v/>
      </c>
      <c r="F18" s="286" t="e">
        <f>IF(ISBLANK(B18),"",CHOOSE(MATCH(MONTH(B18)-2,{1;2;3;4;5;6;7;8;9;10;-1;0},0),"janvier","février","mars","avril","mai","juin","juillet","août","septembre","octobre","novembre","décembre"))</f>
        <v>#VALUE!</v>
      </c>
      <c r="G18" s="363" t="s">
        <v>622</v>
      </c>
      <c r="H18" s="364" t="s">
        <v>618</v>
      </c>
      <c r="I18" s="131" t="s">
        <v>623</v>
      </c>
    </row>
    <row r="19" spans="1:9" ht="15.75" x14ac:dyDescent="0.2">
      <c r="A19" s="873"/>
      <c r="B19" s="14" t="s">
        <v>624</v>
      </c>
      <c r="C19" s="3"/>
      <c r="D19" s="3" t="s">
        <v>616</v>
      </c>
      <c r="E19" s="286" t="str">
        <f>IF(ISBLANK(A19),"",CHOOSE(MATCH(MONTH(A19)-2,{1;2;3;4;5;6;7;8;9;10;-1;0},0),"janvier","février","mars","avril","mai","juin","juillet","août","septembre","octobre","novembre","décembre"))</f>
        <v/>
      </c>
      <c r="F19" s="286" t="e">
        <f>IF(ISBLANK(B19),"",CHOOSE(MATCH(MONTH(B19)-2,{1;2;3;4;5;6;7;8;9;10;-1;0},0),"janvier","février","mars","avril","mai","juin","juillet","août","septembre","octobre","novembre","décembre"))</f>
        <v>#VALUE!</v>
      </c>
      <c r="G19" s="363" t="s">
        <v>625</v>
      </c>
      <c r="H19" s="364" t="s">
        <v>626</v>
      </c>
      <c r="I19" s="365"/>
    </row>
    <row r="20" spans="1:9" ht="15.75" x14ac:dyDescent="0.2">
      <c r="A20" s="873"/>
      <c r="B20" s="14" t="s">
        <v>627</v>
      </c>
      <c r="C20" s="357"/>
      <c r="D20" s="3" t="s">
        <v>628</v>
      </c>
      <c r="E20" s="286" t="str">
        <f>IF(ISBLANK(A20),"",CHOOSE(MATCH(MONTH(A20)-2,{1;2;3;4;5;6;7;8;9;10;-1;0},0),"janvier","février","mars","avril","mai","juin","juillet","août","septembre","octobre","novembre","décembre"))</f>
        <v/>
      </c>
      <c r="F20" s="286" t="e">
        <f>IF(ISBLANK(B20),"",CHOOSE(MATCH(MONTH(B20)-2,{1;2;3;4;5;6;7;8;9;10;-1;0},0),"janvier","février","mars","avril","mai","juin","juillet","août","septembre","octobre","novembre","décembre"))</f>
        <v>#VALUE!</v>
      </c>
      <c r="G20" s="363" t="s">
        <v>629</v>
      </c>
      <c r="H20" s="364" t="s">
        <v>630</v>
      </c>
      <c r="I20" s="131" t="s">
        <v>631</v>
      </c>
    </row>
    <row r="21" spans="1:9" ht="15.75" x14ac:dyDescent="0.2">
      <c r="A21" s="873"/>
      <c r="B21" s="14" t="s">
        <v>632</v>
      </c>
      <c r="C21" s="357"/>
      <c r="D21" s="3" t="s">
        <v>633</v>
      </c>
      <c r="E21" s="286" t="str">
        <f>IF(ISBLANK(A21),"",CHOOSE(MATCH(MONTH(A21)-2,{1;2;3;4;5;6;7;8;9;10;-1;0},0),"janvier","février","mars","avril","mai","juin","juillet","août","septembre","octobre","novembre","décembre"))</f>
        <v/>
      </c>
      <c r="F21" s="286" t="e">
        <f>IF(ISBLANK(B21),"",CHOOSE(MATCH(MONTH(B21)-2,{1;2;3;4;5;6;7;8;9;10;-1;0},0),"janvier","février","mars","avril","mai","juin","juillet","août","septembre","octobre","novembre","décembre"))</f>
        <v>#VALUE!</v>
      </c>
      <c r="G21" s="363" t="s">
        <v>634</v>
      </c>
      <c r="H21" s="364" t="s">
        <v>626</v>
      </c>
      <c r="I21" s="131"/>
    </row>
    <row r="22" spans="1:9" ht="15.75" x14ac:dyDescent="0.2">
      <c r="A22" s="873"/>
      <c r="B22" s="14" t="s">
        <v>635</v>
      </c>
      <c r="C22" s="357"/>
      <c r="D22" s="3"/>
      <c r="E22" s="286" t="str">
        <f>IF(ISBLANK(A22),"",CHOOSE(MATCH(MONTH(A22)-2,{1;2;3;4;5;6;7;8;9;10;-1;0},0),"janvier","février","mars","avril","mai","juin","juillet","août","septembre","octobre","novembre","décembre"))</f>
        <v/>
      </c>
      <c r="F22" s="286" t="e">
        <f>IF(ISBLANK(B22),"",CHOOSE(MATCH(MONTH(B22)-2,{1;2;3;4;5;6;7;8;9;10;-1;0},0),"janvier","février","mars","avril","mai","juin","juillet","août","septembre","octobre","novembre","décembre"))</f>
        <v>#VALUE!</v>
      </c>
      <c r="G22" s="363" t="s">
        <v>636</v>
      </c>
      <c r="H22" s="364" t="s">
        <v>637</v>
      </c>
      <c r="I22" s="131"/>
    </row>
    <row r="23" spans="1:9" ht="15.75" x14ac:dyDescent="0.2">
      <c r="A23" s="873"/>
      <c r="B23" s="14" t="s">
        <v>638</v>
      </c>
      <c r="C23" s="357"/>
      <c r="D23" s="3" t="s">
        <v>639</v>
      </c>
      <c r="E23" s="286" t="str">
        <f>IF(ISBLANK(A23),"",CHOOSE(MATCH(MONTH(A23)-2,{1;2;3;4;5;6;7;8;9;10;-1;0},0),"janvier","février","mars","avril","mai","juin","juillet","août","septembre","octobre","novembre","décembre"))</f>
        <v/>
      </c>
      <c r="F23" s="286" t="e">
        <f>IF(ISBLANK(B23),"",CHOOSE(MATCH(MONTH(B23)-2,{1;2;3;4;5;6;7;8;9;10;-1;0},0),"janvier","février","mars","avril","mai","juin","juillet","août","septembre","octobre","novembre","décembre"))</f>
        <v>#VALUE!</v>
      </c>
      <c r="G23" s="366" t="s">
        <v>640</v>
      </c>
      <c r="H23" s="367" t="s">
        <v>626</v>
      </c>
      <c r="I23" s="368"/>
    </row>
    <row r="24" spans="1:9" ht="15.75" x14ac:dyDescent="0.2">
      <c r="A24" s="871" t="s">
        <v>641</v>
      </c>
      <c r="B24" s="875"/>
      <c r="C24" s="875"/>
      <c r="D24" s="875"/>
      <c r="E24" s="875"/>
      <c r="F24" s="875"/>
      <c r="G24" s="933"/>
      <c r="H24" s="934"/>
      <c r="I24" s="935"/>
    </row>
    <row r="25" spans="1:9" ht="15.75" x14ac:dyDescent="0.2">
      <c r="A25" s="932" t="s">
        <v>106</v>
      </c>
      <c r="B25" s="14" t="s">
        <v>642</v>
      </c>
      <c r="C25" s="288"/>
      <c r="D25" s="6" t="s">
        <v>616</v>
      </c>
      <c r="E25" s="286" t="e">
        <f>IF(ISBLANK(A25),"",CHOOSE(MATCH(MONTH(A25)-2,{1;2;3;4;5;6;7;8;9;10;-1;0},0),"janvier","février","mars","avril","mai","juin","juillet","août","septembre","octobre","novembre","décembre"))</f>
        <v>#VALUE!</v>
      </c>
      <c r="F25" s="369" t="e">
        <f>IF(ISBLANK(B25),"",CHOOSE(MATCH(MONTH(B25)-2,{1;2;3;4;5;6;7;8;9;10;-1;0},0),"janvier","février","mars","avril","mai","juin","juillet","août","septembre","octobre","novembre","décembre"))</f>
        <v>#VALUE!</v>
      </c>
      <c r="G25" s="370" t="s">
        <v>643</v>
      </c>
      <c r="H25" s="362" t="s">
        <v>644</v>
      </c>
      <c r="I25" s="203" t="s">
        <v>619</v>
      </c>
    </row>
    <row r="26" spans="1:9" ht="15.75" x14ac:dyDescent="0.2">
      <c r="A26" s="936"/>
      <c r="B26" s="14" t="s">
        <v>642</v>
      </c>
      <c r="C26" s="371"/>
      <c r="D26" s="83" t="s">
        <v>616</v>
      </c>
      <c r="E26" s="286"/>
      <c r="F26" s="369"/>
      <c r="G26" s="129" t="s">
        <v>645</v>
      </c>
      <c r="H26" s="364" t="s">
        <v>644</v>
      </c>
      <c r="I26" s="131"/>
    </row>
    <row r="27" spans="1:9" ht="15.75" x14ac:dyDescent="0.2">
      <c r="A27" s="873"/>
      <c r="B27" s="14" t="s">
        <v>646</v>
      </c>
      <c r="C27" s="357"/>
      <c r="D27" s="3" t="s">
        <v>616</v>
      </c>
      <c r="E27" s="286" t="str">
        <f>IF(ISBLANK(A27),"",CHOOSE(MATCH(MONTH(A27)-2,{1;2;3;4;5;6;7;8;9;10;-1;0},0),"janvier","février","mars","avril","mai","juin","juillet","août","septembre","octobre","novembre","décembre"))</f>
        <v/>
      </c>
      <c r="F27" s="369" t="e">
        <f>IF(ISBLANK(B27),"",CHOOSE(MATCH(MONTH(B27)-2,{1;2;3;4;5;6;7;8;9;10;-1;0},0),"janvier","février","mars","avril","mai","juin","juillet","août","septembre","octobre","novembre","décembre"))</f>
        <v>#VALUE!</v>
      </c>
      <c r="G27" s="129" t="s">
        <v>647</v>
      </c>
      <c r="H27" s="364" t="s">
        <v>648</v>
      </c>
      <c r="I27" s="131"/>
    </row>
    <row r="28" spans="1:9" ht="15.75" x14ac:dyDescent="0.2">
      <c r="A28" s="873"/>
      <c r="B28" s="14" t="s">
        <v>646</v>
      </c>
      <c r="C28" s="357"/>
      <c r="D28" s="3" t="s">
        <v>616</v>
      </c>
      <c r="E28" s="286" t="str">
        <f>IF(ISBLANK(A28),"",CHOOSE(MATCH(MONTH(A28)-2,{1;2;3;4;5;6;7;8;9;10;-1;0},0),"janvier","février","mars","avril","mai","juin","juillet","août","septembre","octobre","novembre","décembre"))</f>
        <v/>
      </c>
      <c r="F28" s="369"/>
      <c r="G28" s="129" t="s">
        <v>649</v>
      </c>
      <c r="H28" s="364" t="s">
        <v>650</v>
      </c>
      <c r="I28" s="131"/>
    </row>
    <row r="29" spans="1:9" ht="15.75" x14ac:dyDescent="0.2">
      <c r="A29" s="873"/>
      <c r="B29" s="14"/>
      <c r="C29" s="3"/>
      <c r="D29" s="3"/>
      <c r="E29" s="286" t="str">
        <f>IF(ISBLANK(A29),"",CHOOSE(MATCH(MONTH(A29)-2,{1;2;3;4;5;6;7;8;9;10;-1;0},0),"janvier","février","mars","avril","mai","juin","juillet","août","septembre","octobre","novembre","décembre"))</f>
        <v/>
      </c>
      <c r="F29" s="369" t="str">
        <f>IF(ISBLANK(B29),"",CHOOSE(MATCH(MONTH(B29)-2,{1;2;3;4;5;6;7;8;9;10;-1;0},0),"janvier","février","mars","avril","mai","juin","juillet","août","septembre","octobre","novembre","décembre"))</f>
        <v/>
      </c>
      <c r="G29" s="129"/>
      <c r="H29" s="365"/>
      <c r="I29" s="365"/>
    </row>
    <row r="30" spans="1:9" ht="15.75" x14ac:dyDescent="0.2">
      <c r="A30" s="874"/>
      <c r="B30" s="14"/>
      <c r="C30" s="3"/>
      <c r="D30" s="3"/>
      <c r="E30" s="286" t="str">
        <f>IF(ISBLANK(A30),"",CHOOSE(MATCH(MONTH(A30)-2,{1;2;3;4;5;6;7;8;9;10;-1;0},0),"janvier","février","mars","avril","mai","juin","juillet","août","septembre","octobre","novembre","décembre"))</f>
        <v/>
      </c>
      <c r="F30" s="369" t="str">
        <f>IF(ISBLANK(B30),"",CHOOSE(MATCH(MONTH(B30)-2,{1;2;3;4;5;6;7;8;9;10;-1;0},0),"janvier","février","mars","avril","mai","juin","juillet","août","septembre","octobre","novembre","décembre"))</f>
        <v/>
      </c>
      <c r="G30" s="372"/>
      <c r="H30" s="373"/>
      <c r="I30" s="373"/>
    </row>
    <row r="31" spans="1:9" ht="15.75" x14ac:dyDescent="0.2">
      <c r="A31" s="926" t="s">
        <v>651</v>
      </c>
      <c r="B31" s="933"/>
      <c r="C31" s="933"/>
      <c r="D31" s="933"/>
      <c r="E31" s="933"/>
      <c r="F31" s="933"/>
      <c r="G31" s="934"/>
      <c r="H31" s="934"/>
      <c r="I31" s="935"/>
    </row>
    <row r="32" spans="1:9" ht="15.75" x14ac:dyDescent="0.2">
      <c r="A32" s="937" t="s">
        <v>652</v>
      </c>
      <c r="B32" s="374" t="s">
        <v>653</v>
      </c>
      <c r="C32" s="375"/>
      <c r="D32" s="376" t="s">
        <v>616</v>
      </c>
      <c r="E32" s="377" t="e">
        <f>IF(ISBLANK(A32),"",CHOOSE(MATCH(MONTH(A32)-2,{1;2;3;4;5;6;7;8;9;10;-1;0},0),"janvier","février","mars","avril","mai","juin","juillet","août","septembre","octobre","novembre","décembre"))</f>
        <v>#VALUE!</v>
      </c>
      <c r="F32" s="377" t="e">
        <f>IF(ISBLANK(B32),"",CHOOSE(MATCH(MONTH(B32)-2,{1;2;3;4;5;6;7;8;9;10;-1;0},0),"janvier","février","mars","avril","mai","juin","juillet","août","septembre","octobre","novembre","décembre"))</f>
        <v>#VALUE!</v>
      </c>
      <c r="G32" s="370" t="s">
        <v>654</v>
      </c>
      <c r="H32" s="362" t="s">
        <v>445</v>
      </c>
      <c r="I32" s="203"/>
    </row>
    <row r="33" spans="1:9" ht="15.75" x14ac:dyDescent="0.2">
      <c r="A33" s="938"/>
      <c r="B33" s="193" t="s">
        <v>655</v>
      </c>
      <c r="C33" s="378"/>
      <c r="D33" s="373" t="s">
        <v>279</v>
      </c>
      <c r="E33" s="379" t="str">
        <f>IF(ISBLANK(A33),"",CHOOSE(MATCH(MONTH(A33)-2,{1;2;3;4;5;6;7;8;9;10;-1;0},0),"janvier","février","mars","avril","mai","juin","juillet","août","septembre","octobre","novembre","décembre"))</f>
        <v/>
      </c>
      <c r="F33" s="379" t="e">
        <f>IF(ISBLANK(B33),"",CHOOSE(MATCH(MONTH(B33)-2,{1;2;3;4;5;6;7;8;9;10;-1;0},0),"janvier","février","mars","avril","mai","juin","juillet","août","septembre","octobre","novembre","décembre"))</f>
        <v>#VALUE!</v>
      </c>
      <c r="G33" s="372" t="s">
        <v>656</v>
      </c>
      <c r="H33" s="362" t="s">
        <v>445</v>
      </c>
      <c r="I33" s="368"/>
    </row>
    <row r="34" spans="1:9" ht="15.75" x14ac:dyDescent="0.2">
      <c r="A34" s="871" t="s">
        <v>657</v>
      </c>
      <c r="B34" s="939"/>
      <c r="C34" s="939"/>
      <c r="D34" s="939"/>
      <c r="E34" s="939"/>
      <c r="F34" s="939"/>
      <c r="G34" s="939"/>
      <c r="H34" s="939"/>
      <c r="I34" s="940"/>
    </row>
    <row r="35" spans="1:9" ht="15.75" x14ac:dyDescent="0.2">
      <c r="A35" s="380" t="s">
        <v>106</v>
      </c>
      <c r="B35" s="381"/>
      <c r="C35" s="382"/>
      <c r="D35" s="1" t="s">
        <v>616</v>
      </c>
      <c r="E35" s="383" t="e">
        <f>IF(ISBLANK(A35),"",CHOOSE(MATCH(MONTH(A35)-2,{1;2;3;4;5;6;7;8;9;10;-1;0},0),"janvier","février","mars","avril","mai","juin","juillet","août","septembre","octobre","novembre","décembre"))</f>
        <v>#VALUE!</v>
      </c>
      <c r="F35" s="383" t="str">
        <f>IF(ISBLANK(B35),"",CHOOSE(MATCH(MONTH(B35)-2,{1;2;3;4;5;6;7;8;9;10;-1;0},0),"janvier","février","mars","avril","mai","juin","juillet","août","septembre","octobre","novembre","décembre"))</f>
        <v/>
      </c>
      <c r="G35" s="134" t="s">
        <v>658</v>
      </c>
      <c r="H35" s="168" t="s">
        <v>659</v>
      </c>
      <c r="I35" s="384"/>
    </row>
    <row r="36" spans="1:9" ht="15.75" x14ac:dyDescent="0.2">
      <c r="A36" s="385" t="s">
        <v>660</v>
      </c>
      <c r="B36" s="381"/>
      <c r="C36" s="382"/>
      <c r="D36" s="1" t="s">
        <v>616</v>
      </c>
      <c r="E36" s="383" t="e">
        <f>IF(ISBLANK(A36),"",CHOOSE(MATCH(MONTH(A36)-2,{1;2;3;4;5;6;7;8;9;10;-1;0},0),"janvier","février","mars","avril","mai","juin","juillet","août","septembre","octobre","novembre","décembre"))</f>
        <v>#VALUE!</v>
      </c>
      <c r="F36" s="383" t="str">
        <f>IF(ISBLANK(B36),"",CHOOSE(MATCH(MONTH(B36)-2,{1;2;3;4;5;6;7;8;9;10;-1;0},0),"janvier","février","mars","avril","mai","juin","juillet","août","septembre","octobre","novembre","décembre"))</f>
        <v/>
      </c>
      <c r="G36" s="134" t="s">
        <v>661</v>
      </c>
      <c r="H36" s="168" t="s">
        <v>659</v>
      </c>
      <c r="I36" s="384"/>
    </row>
    <row r="37" spans="1:9" ht="15.75" x14ac:dyDescent="0.2">
      <c r="A37" s="385" t="s">
        <v>662</v>
      </c>
      <c r="B37" s="381"/>
      <c r="C37" s="192"/>
      <c r="D37" s="1" t="s">
        <v>616</v>
      </c>
      <c r="E37" s="383" t="e">
        <f>IF(ISBLANK(A37),"",CHOOSE(MATCH(MONTH(A37)-2,{1;2;3;4;5;6;7;8;9;10;-1;0},0),"janvier","février","mars","avril","mai","juin","juillet","août","septembre","octobre","novembre","décembre"))</f>
        <v>#VALUE!</v>
      </c>
      <c r="F37" s="383" t="str">
        <f>IF(ISBLANK(B37),"",CHOOSE(MATCH(MONTH(B37)-2,{1;2;3;4;5;6;7;8;9;10;-1;0},0),"janvier","février","mars","avril","mai","juin","juillet","août","septembre","octobre","novembre","décembre"))</f>
        <v/>
      </c>
      <c r="G37" s="134" t="s">
        <v>663</v>
      </c>
      <c r="H37" s="168" t="s">
        <v>659</v>
      </c>
      <c r="I37" s="384"/>
    </row>
    <row r="38" spans="1:9" ht="15.75" x14ac:dyDescent="0.2">
      <c r="A38" s="385" t="s">
        <v>662</v>
      </c>
      <c r="B38" s="381"/>
      <c r="C38" s="192"/>
      <c r="D38" s="1" t="s">
        <v>616</v>
      </c>
      <c r="E38" s="383"/>
      <c r="F38" s="383"/>
      <c r="G38" s="134" t="s">
        <v>664</v>
      </c>
      <c r="H38" s="168" t="s">
        <v>659</v>
      </c>
      <c r="I38" s="384"/>
    </row>
    <row r="39" spans="1:9" ht="15.75" x14ac:dyDescent="0.2">
      <c r="A39" s="385" t="s">
        <v>199</v>
      </c>
      <c r="B39" s="381"/>
      <c r="C39" s="192"/>
      <c r="D39" s="1" t="s">
        <v>665</v>
      </c>
      <c r="E39" s="383"/>
      <c r="F39" s="383"/>
      <c r="G39" s="134" t="s">
        <v>666</v>
      </c>
      <c r="H39" s="168" t="s">
        <v>659</v>
      </c>
      <c r="I39" s="384"/>
    </row>
    <row r="40" spans="1:9" ht="15.75" x14ac:dyDescent="0.2">
      <c r="A40" s="899" t="s">
        <v>371</v>
      </c>
      <c r="B40" s="900"/>
      <c r="C40" s="900"/>
      <c r="D40" s="900"/>
      <c r="E40" s="900"/>
      <c r="F40" s="900"/>
      <c r="G40" s="900"/>
      <c r="H40" s="900"/>
      <c r="I40" s="901"/>
    </row>
  </sheetData>
  <mergeCells count="19">
    <mergeCell ref="A40:I40"/>
    <mergeCell ref="A17:A23"/>
    <mergeCell ref="A24:I24"/>
    <mergeCell ref="A25:A30"/>
    <mergeCell ref="A31:I31"/>
    <mergeCell ref="A32:A33"/>
    <mergeCell ref="A34:I34"/>
    <mergeCell ref="A16:I16"/>
    <mergeCell ref="B2:E3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A15:I15"/>
  </mergeCells>
  <pageMargins left="0.70866141732283472" right="0.70866141732283472" top="0.74803149606299213" bottom="0.74803149606299213" header="0.31496062992125984" footer="0.31496062992125984"/>
  <pageSetup paperSize="8" scale="59" fitToHeight="0" orientation="landscape" r:id="rId1"/>
  <headerFooter>
    <oddHeader>&amp;L&amp;G&amp;C&amp;"Century Gothic,Normal"Renouvellement BT Electre Poste Source 63 kV - DENAIN&amp;R&amp;D
Indice A</oddHeader>
    <oddFooter>&amp;C&amp;"Century Gothic,Normal"&amp;G BECS - 15E Rue du Plouvier - 59175 TEMPLEMARS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18</vt:i4>
      </vt:variant>
    </vt:vector>
  </HeadingPairs>
  <TitlesOfParts>
    <vt:vector size="32" baseType="lpstr">
      <vt:lpstr>PGO</vt:lpstr>
      <vt:lpstr>AVRIL</vt:lpstr>
      <vt:lpstr>MAI</vt:lpstr>
      <vt:lpstr>JUIN</vt:lpstr>
      <vt:lpstr>JUILLET</vt:lpstr>
      <vt:lpstr>AOUT</vt:lpstr>
      <vt:lpstr>SEPTEMBRE</vt:lpstr>
      <vt:lpstr>OCTOBRE</vt:lpstr>
      <vt:lpstr>GANTT</vt:lpstr>
      <vt:lpstr>LISTE ENTREPRISE</vt:lpstr>
      <vt:lpstr>Mode d'emploi PTC type</vt:lpstr>
      <vt:lpstr>JOUR FERIE</vt:lpstr>
      <vt:lpstr>PTC ELECTRE PS</vt:lpstr>
      <vt:lpstr>PTC FHP</vt:lpstr>
      <vt:lpstr>ENTREPRISE</vt:lpstr>
      <vt:lpstr>'Mode d''emploi PTC type'!Impression_des_titres</vt:lpstr>
      <vt:lpstr>'PTC ELECTRE PS'!Impression_des_titres</vt:lpstr>
      <vt:lpstr>JOURS_FERIES</vt:lpstr>
      <vt:lpstr>AOUT!Zone_d_impression</vt:lpstr>
      <vt:lpstr>AVRIL!Zone_d_impression</vt:lpstr>
      <vt:lpstr>GANTT!Zone_d_impression</vt:lpstr>
      <vt:lpstr>'JOUR FERIE'!Zone_d_impression</vt:lpstr>
      <vt:lpstr>JUILLET!Zone_d_impression</vt:lpstr>
      <vt:lpstr>JUIN!Zone_d_impression</vt:lpstr>
      <vt:lpstr>'LISTE ENTREPRISE'!Zone_d_impression</vt:lpstr>
      <vt:lpstr>MAI!Zone_d_impression</vt:lpstr>
      <vt:lpstr>'Mode d''emploi PTC type'!Zone_d_impression</vt:lpstr>
      <vt:lpstr>OCTOBRE!Zone_d_impression</vt:lpstr>
      <vt:lpstr>PGO!Zone_d_impression</vt:lpstr>
      <vt:lpstr>'PTC ELECTRE PS'!Zone_d_impression</vt:lpstr>
      <vt:lpstr>'PTC FHP'!Zone_d_impression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5020DVTD</dc:creator>
  <cp:keywords/>
  <dc:description/>
  <cp:lastModifiedBy>BOCQUILLON Dorothée</cp:lastModifiedBy>
  <cp:lastPrinted>2018-03-23T10:44:59Z</cp:lastPrinted>
  <dcterms:created xsi:type="dcterms:W3CDTF">2005-03-15T15:26:16Z</dcterms:created>
  <dcterms:modified xsi:type="dcterms:W3CDTF">2018-03-27T08:10:24Z</dcterms:modified>
</cp:coreProperties>
</file>