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e\Downloads\"/>
    </mc:Choice>
  </mc:AlternateContent>
  <bookViews>
    <workbookView xWindow="0" yWindow="0" windowWidth="28800" windowHeight="11535" firstSheet="1" activeTab="3"/>
  </bookViews>
  <sheets>
    <sheet name="procédure" sheetId="6" r:id="rId1"/>
    <sheet name="fichier" sheetId="3" r:id="rId2"/>
    <sheet name="SAISIE" sheetId="1" r:id="rId3"/>
    <sheet name="TEST" sheetId="7" r:id="rId4"/>
    <sheet name="PARAM" sheetId="8" r:id="rId5"/>
    <sheet name="INTEGRATION" sheetId="2" r:id="rId6"/>
  </sheets>
  <functionGroups builtInGroupCount="18"/>
  <definedNames>
    <definedName name="_xlnm._FilterDatabase" localSheetId="1" hidden="1">fichier!$A$1:$AK$797</definedName>
    <definedName name="_xlnm._FilterDatabase" localSheetId="2" hidden="1">SAISIE!$A$1:$X$806</definedName>
  </definedNames>
  <calcPr calcId="152511" calcOnSave="0"/>
</workbook>
</file>

<file path=xl/calcChain.xml><?xml version="1.0" encoding="utf-8"?>
<calcChain xmlns="http://schemas.openxmlformats.org/spreadsheetml/2006/main">
  <c r="AJ4" i="8" l="1"/>
  <c r="AK4" i="8"/>
  <c r="AL4" i="8"/>
  <c r="AF4" i="8"/>
  <c r="AG4" i="8"/>
  <c r="AH4" i="8"/>
  <c r="AI4" i="8"/>
  <c r="AB4" i="8"/>
  <c r="AC4" i="8"/>
  <c r="AD4" i="8"/>
  <c r="AE4" i="8"/>
  <c r="Y4" i="8"/>
  <c r="Z4" i="8"/>
  <c r="AA4" i="8"/>
  <c r="U4" i="8"/>
  <c r="V4" i="8"/>
  <c r="W4" i="8"/>
  <c r="X4" i="8"/>
  <c r="C4" i="8"/>
  <c r="D4" i="8"/>
  <c r="E4" i="8"/>
  <c r="F4" i="8"/>
  <c r="G4" i="8"/>
  <c r="H4" i="8"/>
  <c r="I4" i="8"/>
  <c r="J4" i="8"/>
  <c r="K4" i="8"/>
  <c r="L4" i="8"/>
  <c r="M4" i="8"/>
  <c r="N4" i="8"/>
  <c r="O4" i="8"/>
  <c r="P4" i="8"/>
  <c r="Q4" i="8"/>
  <c r="R4" i="8"/>
  <c r="S4" i="8"/>
  <c r="T4" i="8"/>
  <c r="B4" i="8"/>
  <c r="C13" i="8"/>
  <c r="K13" i="8"/>
  <c r="M13" i="8"/>
  <c r="F13" i="8"/>
  <c r="H13" i="8"/>
  <c r="Q13" i="8"/>
  <c r="D13" i="8"/>
  <c r="L13" i="8"/>
  <c r="N13" i="8"/>
  <c r="O13" i="8"/>
  <c r="P13" i="8"/>
  <c r="I13" i="8"/>
  <c r="E13" i="8"/>
  <c r="G13" i="8"/>
  <c r="J13" i="8"/>
  <c r="B13" i="8"/>
  <c r="P12" i="8"/>
  <c r="Q12" i="8"/>
  <c r="C12" i="8"/>
  <c r="K12" i="8"/>
  <c r="M12" i="8"/>
  <c r="H12" i="8"/>
  <c r="D12" i="8"/>
  <c r="L12" i="8"/>
  <c r="E12" i="8"/>
  <c r="N12" i="8"/>
  <c r="I12" i="8"/>
  <c r="J12" i="8"/>
  <c r="F12" i="8"/>
  <c r="G12" i="8"/>
  <c r="O12" i="8"/>
  <c r="B12" i="8"/>
  <c r="B3" i="8"/>
  <c r="C3" i="8"/>
  <c r="K3" i="8"/>
  <c r="S3" i="8"/>
  <c r="AA3" i="8"/>
  <c r="AI3" i="8"/>
  <c r="U3" i="8"/>
  <c r="AC3" i="8"/>
  <c r="V3" i="8"/>
  <c r="AL3" i="8"/>
  <c r="W3" i="8"/>
  <c r="X3" i="8"/>
  <c r="Q3" i="8"/>
  <c r="Z3" i="8"/>
  <c r="D3" i="8"/>
  <c r="L3" i="8"/>
  <c r="T3" i="8"/>
  <c r="AB3" i="8"/>
  <c r="AJ3" i="8"/>
  <c r="M3" i="8"/>
  <c r="AK3" i="8"/>
  <c r="N3" i="8"/>
  <c r="AD3" i="8"/>
  <c r="O3" i="8"/>
  <c r="AE3" i="8"/>
  <c r="AF3" i="8"/>
  <c r="I3" i="8"/>
  <c r="AH3" i="8"/>
  <c r="E3" i="8"/>
  <c r="P3" i="8"/>
  <c r="J3" i="8"/>
  <c r="F3" i="8"/>
  <c r="G3" i="8"/>
  <c r="Y3" i="8"/>
  <c r="R3" i="8"/>
  <c r="H3" i="8"/>
  <c r="AG3" i="8"/>
  <c r="M2" i="7" l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B797" i="1"/>
  <c r="C797" i="1"/>
  <c r="D797" i="1"/>
  <c r="E797" i="1"/>
  <c r="F797" i="1"/>
  <c r="G797" i="1"/>
  <c r="AA797" i="1"/>
  <c r="AB797" i="1"/>
  <c r="AC797" i="1"/>
  <c r="B798" i="1"/>
  <c r="C798" i="1"/>
  <c r="D798" i="1"/>
  <c r="E798" i="1"/>
  <c r="F798" i="1"/>
  <c r="G798" i="1"/>
  <c r="AA798" i="1"/>
  <c r="AB798" i="1"/>
  <c r="AC798" i="1"/>
  <c r="B799" i="1"/>
  <c r="C799" i="1"/>
  <c r="D799" i="1"/>
  <c r="E799" i="1"/>
  <c r="F799" i="1"/>
  <c r="G799" i="1"/>
  <c r="AA799" i="1"/>
  <c r="AB799" i="1"/>
  <c r="AC799" i="1"/>
  <c r="B800" i="1"/>
  <c r="C800" i="1"/>
  <c r="D800" i="1"/>
  <c r="E800" i="1"/>
  <c r="F800" i="1"/>
  <c r="G800" i="1"/>
  <c r="AA800" i="1"/>
  <c r="AB800" i="1"/>
  <c r="AC800" i="1"/>
  <c r="B801" i="1"/>
  <c r="C801" i="1"/>
  <c r="D801" i="1"/>
  <c r="E801" i="1"/>
  <c r="F801" i="1"/>
  <c r="G801" i="1"/>
  <c r="AA801" i="1"/>
  <c r="AB801" i="1"/>
  <c r="AC801" i="1"/>
  <c r="B802" i="1"/>
  <c r="C802" i="1"/>
  <c r="D802" i="1"/>
  <c r="E802" i="1"/>
  <c r="F802" i="1"/>
  <c r="G802" i="1"/>
  <c r="AA802" i="1"/>
  <c r="AB802" i="1"/>
  <c r="AC802" i="1"/>
  <c r="B803" i="1"/>
  <c r="C803" i="1"/>
  <c r="D803" i="1"/>
  <c r="E803" i="1"/>
  <c r="F803" i="1"/>
  <c r="G803" i="1"/>
  <c r="AA803" i="1"/>
  <c r="AB803" i="1"/>
  <c r="AC803" i="1"/>
  <c r="B804" i="1"/>
  <c r="C804" i="1"/>
  <c r="D804" i="1"/>
  <c r="E804" i="1"/>
  <c r="F804" i="1"/>
  <c r="G804" i="1"/>
  <c r="Z804" i="1"/>
  <c r="AA804" i="1"/>
  <c r="AB804" i="1"/>
  <c r="AC804" i="1"/>
  <c r="B805" i="1"/>
  <c r="C805" i="1"/>
  <c r="D805" i="1"/>
  <c r="E805" i="1"/>
  <c r="F805" i="1"/>
  <c r="G805" i="1"/>
  <c r="AA805" i="1"/>
  <c r="AB805" i="1"/>
  <c r="AC805" i="1"/>
  <c r="Q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Z123" i="1" s="1"/>
  <c r="G124" i="1"/>
  <c r="G125" i="1"/>
  <c r="G126" i="1"/>
  <c r="G127" i="1"/>
  <c r="G128" i="1"/>
  <c r="G129" i="1"/>
  <c r="G130" i="1"/>
  <c r="G131" i="1"/>
  <c r="Z131" i="1" s="1"/>
  <c r="G132" i="1"/>
  <c r="G133" i="1"/>
  <c r="G134" i="1"/>
  <c r="G135" i="1"/>
  <c r="G136" i="1"/>
  <c r="G137" i="1"/>
  <c r="G138" i="1"/>
  <c r="G139" i="1"/>
  <c r="Z139" i="1" s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Z163" i="1" s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Z187" i="1" s="1"/>
  <c r="G188" i="1"/>
  <c r="G189" i="1"/>
  <c r="G190" i="1"/>
  <c r="G191" i="1"/>
  <c r="G192" i="1"/>
  <c r="G193" i="1"/>
  <c r="G194" i="1"/>
  <c r="G195" i="1"/>
  <c r="Z195" i="1" s="1"/>
  <c r="G196" i="1"/>
  <c r="G197" i="1"/>
  <c r="G198" i="1"/>
  <c r="G199" i="1"/>
  <c r="G200" i="1"/>
  <c r="G201" i="1"/>
  <c r="G202" i="1"/>
  <c r="G203" i="1"/>
  <c r="Z203" i="1" s="1"/>
  <c r="G204" i="1"/>
  <c r="G205" i="1"/>
  <c r="G206" i="1"/>
  <c r="G207" i="1"/>
  <c r="G208" i="1"/>
  <c r="G209" i="1"/>
  <c r="G210" i="1"/>
  <c r="G211" i="1"/>
  <c r="Z211" i="1" s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Z275" i="1" s="1"/>
  <c r="G276" i="1"/>
  <c r="G277" i="1"/>
  <c r="G278" i="1"/>
  <c r="G279" i="1"/>
  <c r="G280" i="1"/>
  <c r="G281" i="1"/>
  <c r="G282" i="1"/>
  <c r="G283" i="1"/>
  <c r="Z283" i="1" s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Z299" i="1" s="1"/>
  <c r="G300" i="1"/>
  <c r="G301" i="1"/>
  <c r="G302" i="1"/>
  <c r="G303" i="1"/>
  <c r="G304" i="1"/>
  <c r="G305" i="1"/>
  <c r="G306" i="1"/>
  <c r="G307" i="1"/>
  <c r="Z307" i="1" s="1"/>
  <c r="G308" i="1"/>
  <c r="G309" i="1"/>
  <c r="G310" i="1"/>
  <c r="G311" i="1"/>
  <c r="G312" i="1"/>
  <c r="G313" i="1"/>
  <c r="G314" i="1"/>
  <c r="G315" i="1"/>
  <c r="Z315" i="1" s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Z355" i="1" s="1"/>
  <c r="G356" i="1"/>
  <c r="G357" i="1"/>
  <c r="G358" i="1"/>
  <c r="G359" i="1"/>
  <c r="G360" i="1"/>
  <c r="G361" i="1"/>
  <c r="G362" i="1"/>
  <c r="G363" i="1"/>
  <c r="Z363" i="1" s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Z379" i="1" s="1"/>
  <c r="G380" i="1"/>
  <c r="G381" i="1"/>
  <c r="G382" i="1"/>
  <c r="G383" i="1"/>
  <c r="G384" i="1"/>
  <c r="G385" i="1"/>
  <c r="G386" i="1"/>
  <c r="G387" i="1"/>
  <c r="Z387" i="1" s="1"/>
  <c r="G388" i="1"/>
  <c r="G389" i="1"/>
  <c r="G390" i="1"/>
  <c r="G391" i="1"/>
  <c r="G392" i="1"/>
  <c r="G393" i="1"/>
  <c r="G394" i="1"/>
  <c r="G395" i="1"/>
  <c r="Z395" i="1" s="1"/>
  <c r="G396" i="1"/>
  <c r="G397" i="1"/>
  <c r="G398" i="1"/>
  <c r="G399" i="1"/>
  <c r="G400" i="1"/>
  <c r="G401" i="1"/>
  <c r="G402" i="1"/>
  <c r="G403" i="1"/>
  <c r="Z403" i="1" s="1"/>
  <c r="G404" i="1"/>
  <c r="G405" i="1"/>
  <c r="G406" i="1"/>
  <c r="G407" i="1"/>
  <c r="G408" i="1"/>
  <c r="G409" i="1"/>
  <c r="G410" i="1"/>
  <c r="G411" i="1"/>
  <c r="Z411" i="1" s="1"/>
  <c r="G412" i="1"/>
  <c r="G413" i="1"/>
  <c r="G414" i="1"/>
  <c r="G415" i="1"/>
  <c r="G416" i="1"/>
  <c r="G417" i="1"/>
  <c r="G418" i="1"/>
  <c r="G419" i="1"/>
  <c r="Z419" i="1" s="1"/>
  <c r="G420" i="1"/>
  <c r="G421" i="1"/>
  <c r="G422" i="1"/>
  <c r="G423" i="1"/>
  <c r="G424" i="1"/>
  <c r="G425" i="1"/>
  <c r="G426" i="1"/>
  <c r="G427" i="1"/>
  <c r="Z427" i="1" s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Z467" i="1" s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Z483" i="1" s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Z499" i="1" s="1"/>
  <c r="G500" i="1"/>
  <c r="G501" i="1"/>
  <c r="G502" i="1"/>
  <c r="G503" i="1"/>
  <c r="G504" i="1"/>
  <c r="G505" i="1"/>
  <c r="G506" i="1"/>
  <c r="G507" i="1"/>
  <c r="Z507" i="1" s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Z539" i="1" s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Z587" i="1" s="1"/>
  <c r="G588" i="1"/>
  <c r="G589" i="1"/>
  <c r="G590" i="1"/>
  <c r="G591" i="1"/>
  <c r="G592" i="1"/>
  <c r="G593" i="1"/>
  <c r="G594" i="1"/>
  <c r="G595" i="1"/>
  <c r="Z595" i="1" s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Z611" i="1" s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Z627" i="1" s="1"/>
  <c r="G628" i="1"/>
  <c r="G629" i="1"/>
  <c r="G630" i="1"/>
  <c r="G631" i="1"/>
  <c r="G632" i="1"/>
  <c r="G633" i="1"/>
  <c r="G634" i="1"/>
  <c r="G635" i="1"/>
  <c r="Z635" i="1" s="1"/>
  <c r="G636" i="1"/>
  <c r="G637" i="1"/>
  <c r="G638" i="1"/>
  <c r="G639" i="1"/>
  <c r="G640" i="1"/>
  <c r="G641" i="1"/>
  <c r="G642" i="1"/>
  <c r="G643" i="1"/>
  <c r="Z643" i="1" s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Z659" i="1" s="1"/>
  <c r="G660" i="1"/>
  <c r="G661" i="1"/>
  <c r="G662" i="1"/>
  <c r="G663" i="1"/>
  <c r="G664" i="1"/>
  <c r="G665" i="1"/>
  <c r="G666" i="1"/>
  <c r="G667" i="1"/>
  <c r="Z667" i="1" s="1"/>
  <c r="G668" i="1"/>
  <c r="G669" i="1"/>
  <c r="G670" i="1"/>
  <c r="G671" i="1"/>
  <c r="G672" i="1"/>
  <c r="G673" i="1"/>
  <c r="G674" i="1"/>
  <c r="G675" i="1"/>
  <c r="Z675" i="1" s="1"/>
  <c r="G676" i="1"/>
  <c r="G677" i="1"/>
  <c r="G678" i="1"/>
  <c r="G679" i="1"/>
  <c r="G680" i="1"/>
  <c r="G681" i="1"/>
  <c r="G682" i="1"/>
  <c r="G683" i="1"/>
  <c r="Z683" i="1" s="1"/>
  <c r="G684" i="1"/>
  <c r="G685" i="1"/>
  <c r="G686" i="1"/>
  <c r="G687" i="1"/>
  <c r="G688" i="1"/>
  <c r="G689" i="1"/>
  <c r="G690" i="1"/>
  <c r="G691" i="1"/>
  <c r="Z691" i="1" s="1"/>
  <c r="G692" i="1"/>
  <c r="G693" i="1"/>
  <c r="G694" i="1"/>
  <c r="G695" i="1"/>
  <c r="G696" i="1"/>
  <c r="G697" i="1"/>
  <c r="G698" i="1"/>
  <c r="G699" i="1"/>
  <c r="Z699" i="1" s="1"/>
  <c r="G700" i="1"/>
  <c r="G701" i="1"/>
  <c r="G702" i="1"/>
  <c r="G703" i="1"/>
  <c r="G704" i="1"/>
  <c r="G705" i="1"/>
  <c r="G706" i="1"/>
  <c r="G707" i="1"/>
  <c r="Z707" i="1" s="1"/>
  <c r="G708" i="1"/>
  <c r="G709" i="1"/>
  <c r="G710" i="1"/>
  <c r="G711" i="1"/>
  <c r="G712" i="1"/>
  <c r="G713" i="1"/>
  <c r="G714" i="1"/>
  <c r="G715" i="1"/>
  <c r="Z715" i="1" s="1"/>
  <c r="G716" i="1"/>
  <c r="G717" i="1"/>
  <c r="G718" i="1"/>
  <c r="G719" i="1"/>
  <c r="G720" i="1"/>
  <c r="G721" i="1"/>
  <c r="G722" i="1"/>
  <c r="G723" i="1"/>
  <c r="Z723" i="1" s="1"/>
  <c r="G724" i="1"/>
  <c r="G725" i="1"/>
  <c r="G726" i="1"/>
  <c r="G727" i="1"/>
  <c r="G728" i="1"/>
  <c r="G729" i="1"/>
  <c r="G730" i="1"/>
  <c r="G731" i="1"/>
  <c r="Z731" i="1" s="1"/>
  <c r="G732" i="1"/>
  <c r="G733" i="1"/>
  <c r="G734" i="1"/>
  <c r="G735" i="1"/>
  <c r="G736" i="1"/>
  <c r="G737" i="1"/>
  <c r="G738" i="1"/>
  <c r="G739" i="1"/>
  <c r="Z739" i="1" s="1"/>
  <c r="G740" i="1"/>
  <c r="G741" i="1"/>
  <c r="G742" i="1"/>
  <c r="G743" i="1"/>
  <c r="G744" i="1"/>
  <c r="G745" i="1"/>
  <c r="G746" i="1"/>
  <c r="G747" i="1"/>
  <c r="Z747" i="1" s="1"/>
  <c r="G748" i="1"/>
  <c r="G749" i="1"/>
  <c r="G750" i="1"/>
  <c r="G751" i="1"/>
  <c r="G752" i="1"/>
  <c r="G753" i="1"/>
  <c r="G754" i="1"/>
  <c r="G755" i="1"/>
  <c r="Z755" i="1" s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Z771" i="1" s="1"/>
  <c r="G772" i="1"/>
  <c r="G773" i="1"/>
  <c r="G774" i="1"/>
  <c r="G775" i="1"/>
  <c r="G776" i="1"/>
  <c r="G777" i="1"/>
  <c r="G778" i="1"/>
  <c r="G779" i="1"/>
  <c r="Z779" i="1" s="1"/>
  <c r="G780" i="1"/>
  <c r="G781" i="1"/>
  <c r="G782" i="1"/>
  <c r="G783" i="1"/>
  <c r="G784" i="1"/>
  <c r="G785" i="1"/>
  <c r="G786" i="1"/>
  <c r="G787" i="1"/>
  <c r="Z787" i="1" s="1"/>
  <c r="G788" i="1"/>
  <c r="G789" i="1"/>
  <c r="G790" i="1"/>
  <c r="G791" i="1"/>
  <c r="G792" i="1"/>
  <c r="G793" i="1"/>
  <c r="G794" i="1"/>
  <c r="G795" i="1"/>
  <c r="Z795" i="1" s="1"/>
  <c r="G796" i="1"/>
  <c r="G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AD182" i="1" s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AD350" i="1" s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AD430" i="1" s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AD494" i="1" s="1"/>
  <c r="D495" i="1"/>
  <c r="D496" i="1"/>
  <c r="D497" i="1"/>
  <c r="D498" i="1"/>
  <c r="D499" i="1"/>
  <c r="D500" i="1"/>
  <c r="D501" i="1"/>
  <c r="D502" i="1"/>
  <c r="AD502" i="1" s="1"/>
  <c r="D503" i="1"/>
  <c r="D504" i="1"/>
  <c r="D505" i="1"/>
  <c r="D506" i="1"/>
  <c r="D507" i="1"/>
  <c r="D508" i="1"/>
  <c r="D509" i="1"/>
  <c r="D510" i="1"/>
  <c r="AD510" i="1" s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AD614" i="1" s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AD710" i="1" s="1"/>
  <c r="D711" i="1"/>
  <c r="D712" i="1"/>
  <c r="D713" i="1"/>
  <c r="D714" i="1"/>
  <c r="D715" i="1"/>
  <c r="D716" i="1"/>
  <c r="D717" i="1"/>
  <c r="D718" i="1"/>
  <c r="AD718" i="1" s="1"/>
  <c r="D719" i="1"/>
  <c r="D720" i="1"/>
  <c r="D721" i="1"/>
  <c r="D722" i="1"/>
  <c r="D723" i="1"/>
  <c r="D724" i="1"/>
  <c r="D725" i="1"/>
  <c r="D726" i="1"/>
  <c r="AD726" i="1" s="1"/>
  <c r="D727" i="1"/>
  <c r="D728" i="1"/>
  <c r="D729" i="1"/>
  <c r="D730" i="1"/>
  <c r="D731" i="1"/>
  <c r="D732" i="1"/>
  <c r="D733" i="1"/>
  <c r="D734" i="1"/>
  <c r="AD734" i="1" s="1"/>
  <c r="D735" i="1"/>
  <c r="D736" i="1"/>
  <c r="D737" i="1"/>
  <c r="D738" i="1"/>
  <c r="D739" i="1"/>
  <c r="D740" i="1"/>
  <c r="D741" i="1"/>
  <c r="D742" i="1"/>
  <c r="AD742" i="1" s="1"/>
  <c r="D743" i="1"/>
  <c r="D744" i="1"/>
  <c r="D745" i="1"/>
  <c r="D746" i="1"/>
  <c r="D747" i="1"/>
  <c r="D748" i="1"/>
  <c r="D749" i="1"/>
  <c r="D750" i="1"/>
  <c r="AD750" i="1" s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AE694" i="1" s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10" i="1"/>
  <c r="AA111" i="1"/>
  <c r="AB111" i="1"/>
  <c r="AC111" i="1"/>
  <c r="Z112" i="1"/>
  <c r="AA112" i="1"/>
  <c r="AB112" i="1"/>
  <c r="AC112" i="1"/>
  <c r="AA113" i="1"/>
  <c r="AB113" i="1"/>
  <c r="AC113" i="1"/>
  <c r="AA114" i="1"/>
  <c r="AB114" i="1"/>
  <c r="AC114" i="1"/>
  <c r="AA115" i="1"/>
  <c r="AB115" i="1"/>
  <c r="AC115" i="1"/>
  <c r="AA116" i="1"/>
  <c r="AB116" i="1"/>
  <c r="AC116" i="1"/>
  <c r="AA117" i="1"/>
  <c r="AB117" i="1"/>
  <c r="AC117" i="1"/>
  <c r="AA118" i="1"/>
  <c r="AB118" i="1"/>
  <c r="AC118" i="1"/>
  <c r="AA119" i="1"/>
  <c r="AB119" i="1"/>
  <c r="AC119" i="1"/>
  <c r="Z120" i="1"/>
  <c r="AA120" i="1"/>
  <c r="AB120" i="1"/>
  <c r="AC120" i="1"/>
  <c r="AA121" i="1"/>
  <c r="AB121" i="1"/>
  <c r="AC121" i="1"/>
  <c r="AA122" i="1"/>
  <c r="AB122" i="1"/>
  <c r="AC122" i="1"/>
  <c r="AA123" i="1"/>
  <c r="AB123" i="1"/>
  <c r="AC123" i="1"/>
  <c r="AE124" i="1"/>
  <c r="Z124" i="1"/>
  <c r="AA124" i="1"/>
  <c r="AB124" i="1"/>
  <c r="AC124" i="1"/>
  <c r="AA125" i="1"/>
  <c r="AB125" i="1"/>
  <c r="AC125" i="1"/>
  <c r="AA126" i="1"/>
  <c r="AB126" i="1"/>
  <c r="AC126" i="1"/>
  <c r="AA127" i="1"/>
  <c r="AB127" i="1"/>
  <c r="AC127" i="1"/>
  <c r="Z128" i="1"/>
  <c r="AA128" i="1"/>
  <c r="AB128" i="1"/>
  <c r="AC128" i="1"/>
  <c r="AA129" i="1"/>
  <c r="AB129" i="1"/>
  <c r="AC129" i="1"/>
  <c r="AA130" i="1"/>
  <c r="AB130" i="1"/>
  <c r="AC130" i="1"/>
  <c r="AA131" i="1"/>
  <c r="AB131" i="1"/>
  <c r="AC131" i="1"/>
  <c r="AA132" i="1"/>
  <c r="AB132" i="1"/>
  <c r="AC132" i="1"/>
  <c r="AA133" i="1"/>
  <c r="AB133" i="1"/>
  <c r="AC133" i="1"/>
  <c r="AA134" i="1"/>
  <c r="AB134" i="1"/>
  <c r="AC134" i="1"/>
  <c r="AA135" i="1"/>
  <c r="AB135" i="1"/>
  <c r="AC135" i="1"/>
  <c r="Z136" i="1"/>
  <c r="AA136" i="1"/>
  <c r="AB136" i="1"/>
  <c r="AC136" i="1"/>
  <c r="AA137" i="1"/>
  <c r="AB137" i="1"/>
  <c r="AC137" i="1"/>
  <c r="AA138" i="1"/>
  <c r="AB138" i="1"/>
  <c r="AC138" i="1"/>
  <c r="AA139" i="1"/>
  <c r="AB139" i="1"/>
  <c r="AC139" i="1"/>
  <c r="AD140" i="1"/>
  <c r="AA140" i="1"/>
  <c r="AB140" i="1"/>
  <c r="AC140" i="1"/>
  <c r="AA141" i="1"/>
  <c r="AB141" i="1"/>
  <c r="AC141" i="1"/>
  <c r="AA142" i="1"/>
  <c r="AB142" i="1"/>
  <c r="AC142" i="1"/>
  <c r="AA143" i="1"/>
  <c r="AB143" i="1"/>
  <c r="AC143" i="1"/>
  <c r="Z144" i="1"/>
  <c r="AA144" i="1"/>
  <c r="AB144" i="1"/>
  <c r="AC144" i="1"/>
  <c r="AA145" i="1"/>
  <c r="AB145" i="1"/>
  <c r="AC145" i="1"/>
  <c r="AA146" i="1"/>
  <c r="AB146" i="1"/>
  <c r="AC146" i="1"/>
  <c r="AA147" i="1"/>
  <c r="AB147" i="1"/>
  <c r="AC147" i="1"/>
  <c r="Z148" i="1"/>
  <c r="AA148" i="1"/>
  <c r="AB148" i="1"/>
  <c r="AC148" i="1"/>
  <c r="AA149" i="1"/>
  <c r="AB149" i="1"/>
  <c r="AC149" i="1"/>
  <c r="AA150" i="1"/>
  <c r="AB150" i="1"/>
  <c r="AC150" i="1"/>
  <c r="AA151" i="1"/>
  <c r="AB151" i="1"/>
  <c r="AC151" i="1"/>
  <c r="Z152" i="1"/>
  <c r="AA152" i="1"/>
  <c r="AB152" i="1"/>
  <c r="AC152" i="1"/>
  <c r="AA153" i="1"/>
  <c r="AB153" i="1"/>
  <c r="AC153" i="1"/>
  <c r="AA154" i="1"/>
  <c r="AB154" i="1"/>
  <c r="AC154" i="1"/>
  <c r="AA155" i="1"/>
  <c r="AB155" i="1"/>
  <c r="AC155" i="1"/>
  <c r="AA156" i="1"/>
  <c r="AB156" i="1"/>
  <c r="AC156" i="1"/>
  <c r="AA157" i="1"/>
  <c r="AB157" i="1"/>
  <c r="AC157" i="1"/>
  <c r="AA158" i="1"/>
  <c r="AB158" i="1"/>
  <c r="AC158" i="1"/>
  <c r="AA159" i="1"/>
  <c r="AB159" i="1"/>
  <c r="AC159" i="1"/>
  <c r="Z160" i="1"/>
  <c r="AA160" i="1"/>
  <c r="AB160" i="1"/>
  <c r="AC160" i="1"/>
  <c r="AA161" i="1"/>
  <c r="AB161" i="1"/>
  <c r="AC161" i="1"/>
  <c r="AA162" i="1"/>
  <c r="AB162" i="1"/>
  <c r="AC162" i="1"/>
  <c r="AA163" i="1"/>
  <c r="AB163" i="1"/>
  <c r="AC163" i="1"/>
  <c r="Z164" i="1"/>
  <c r="AA164" i="1"/>
  <c r="AB164" i="1"/>
  <c r="AC164" i="1"/>
  <c r="AA165" i="1"/>
  <c r="AB165" i="1"/>
  <c r="AC165" i="1"/>
  <c r="AA166" i="1"/>
  <c r="AB166" i="1"/>
  <c r="AC166" i="1"/>
  <c r="AA167" i="1"/>
  <c r="AB167" i="1"/>
  <c r="AC167" i="1"/>
  <c r="Z168" i="1"/>
  <c r="AA168" i="1"/>
  <c r="AB168" i="1"/>
  <c r="AC168" i="1"/>
  <c r="AA169" i="1"/>
  <c r="AB169" i="1"/>
  <c r="AC169" i="1"/>
  <c r="AA170" i="1"/>
  <c r="AB170" i="1"/>
  <c r="AC170" i="1"/>
  <c r="AA171" i="1"/>
  <c r="AB171" i="1"/>
  <c r="AC171" i="1"/>
  <c r="Z172" i="1"/>
  <c r="AA172" i="1"/>
  <c r="AB172" i="1"/>
  <c r="AC172" i="1"/>
  <c r="AA173" i="1"/>
  <c r="AB173" i="1"/>
  <c r="AC173" i="1"/>
  <c r="AA174" i="1"/>
  <c r="AB174" i="1"/>
  <c r="AC174" i="1"/>
  <c r="AA175" i="1"/>
  <c r="AB175" i="1"/>
  <c r="AC175" i="1"/>
  <c r="Z176" i="1"/>
  <c r="AA176" i="1"/>
  <c r="AB176" i="1"/>
  <c r="AC176" i="1"/>
  <c r="AA177" i="1"/>
  <c r="AB177" i="1"/>
  <c r="AC177" i="1"/>
  <c r="AA178" i="1"/>
  <c r="AB178" i="1"/>
  <c r="AC178" i="1"/>
  <c r="AA179" i="1"/>
  <c r="AB179" i="1"/>
  <c r="AC179" i="1"/>
  <c r="Z180" i="1"/>
  <c r="AA180" i="1"/>
  <c r="AB180" i="1"/>
  <c r="AC180" i="1"/>
  <c r="AA181" i="1"/>
  <c r="AB181" i="1"/>
  <c r="AC181" i="1"/>
  <c r="AA182" i="1"/>
  <c r="AB182" i="1"/>
  <c r="AC182" i="1"/>
  <c r="AA183" i="1"/>
  <c r="AB183" i="1"/>
  <c r="AC183" i="1"/>
  <c r="Z184" i="1"/>
  <c r="AA184" i="1"/>
  <c r="AB184" i="1"/>
  <c r="AC184" i="1"/>
  <c r="AA185" i="1"/>
  <c r="AB185" i="1"/>
  <c r="AC185" i="1"/>
  <c r="AA186" i="1"/>
  <c r="AB186" i="1"/>
  <c r="AC186" i="1"/>
  <c r="AA187" i="1"/>
  <c r="AB187" i="1"/>
  <c r="AC187" i="1"/>
  <c r="Z188" i="1"/>
  <c r="AA188" i="1"/>
  <c r="AB188" i="1"/>
  <c r="AC188" i="1"/>
  <c r="AA189" i="1"/>
  <c r="AB189" i="1"/>
  <c r="AC189" i="1"/>
  <c r="AD190" i="1"/>
  <c r="AA190" i="1"/>
  <c r="AB190" i="1"/>
  <c r="AC190" i="1"/>
  <c r="AA191" i="1"/>
  <c r="AB191" i="1"/>
  <c r="AC191" i="1"/>
  <c r="Z192" i="1"/>
  <c r="AA192" i="1"/>
  <c r="AB192" i="1"/>
  <c r="AC192" i="1"/>
  <c r="AA193" i="1"/>
  <c r="AB193" i="1"/>
  <c r="AC193" i="1"/>
  <c r="AA194" i="1"/>
  <c r="AB194" i="1"/>
  <c r="AC194" i="1"/>
  <c r="AA195" i="1"/>
  <c r="AB195" i="1"/>
  <c r="AC195" i="1"/>
  <c r="AD196" i="1"/>
  <c r="AA196" i="1"/>
  <c r="AB196" i="1"/>
  <c r="AC196" i="1"/>
  <c r="AA197" i="1"/>
  <c r="AB197" i="1"/>
  <c r="AC197" i="1"/>
  <c r="AA198" i="1"/>
  <c r="AB198" i="1"/>
  <c r="AC198" i="1"/>
  <c r="AA199" i="1"/>
  <c r="AB199" i="1"/>
  <c r="AC199" i="1"/>
  <c r="Z200" i="1"/>
  <c r="AA200" i="1"/>
  <c r="AB200" i="1"/>
  <c r="AC200" i="1"/>
  <c r="AA201" i="1"/>
  <c r="AB201" i="1"/>
  <c r="AC201" i="1"/>
  <c r="AA202" i="1"/>
  <c r="AB202" i="1"/>
  <c r="AC202" i="1"/>
  <c r="AA203" i="1"/>
  <c r="AB203" i="1"/>
  <c r="AC203" i="1"/>
  <c r="Z204" i="1"/>
  <c r="AA204" i="1"/>
  <c r="AB204" i="1"/>
  <c r="AC204" i="1"/>
  <c r="AA205" i="1"/>
  <c r="AB205" i="1"/>
  <c r="AC205" i="1"/>
  <c r="AA206" i="1"/>
  <c r="AB206" i="1"/>
  <c r="AC206" i="1"/>
  <c r="AA207" i="1"/>
  <c r="AB207" i="1"/>
  <c r="AC207" i="1"/>
  <c r="Z208" i="1"/>
  <c r="AA208" i="1"/>
  <c r="AB208" i="1"/>
  <c r="AC208" i="1"/>
  <c r="AA209" i="1"/>
  <c r="AB209" i="1"/>
  <c r="AC209" i="1"/>
  <c r="AA210" i="1"/>
  <c r="AB210" i="1"/>
  <c r="AC210" i="1"/>
  <c r="AA211" i="1"/>
  <c r="AB211" i="1"/>
  <c r="AC211" i="1"/>
  <c r="Z212" i="1"/>
  <c r="AA212" i="1"/>
  <c r="AB212" i="1"/>
  <c r="AC212" i="1"/>
  <c r="AA213" i="1"/>
  <c r="AB213" i="1"/>
  <c r="AC213" i="1"/>
  <c r="AA214" i="1"/>
  <c r="AB214" i="1"/>
  <c r="AC214" i="1"/>
  <c r="AA215" i="1"/>
  <c r="AB215" i="1"/>
  <c r="AC215" i="1"/>
  <c r="AA216" i="1"/>
  <c r="AB216" i="1"/>
  <c r="AC216" i="1"/>
  <c r="AA217" i="1"/>
  <c r="AB217" i="1"/>
  <c r="AC217" i="1"/>
  <c r="AA218" i="1"/>
  <c r="AB218" i="1"/>
  <c r="AC218" i="1"/>
  <c r="AA219" i="1"/>
  <c r="AB219" i="1"/>
  <c r="AC219" i="1"/>
  <c r="AE220" i="1"/>
  <c r="AA220" i="1"/>
  <c r="AB220" i="1"/>
  <c r="AC220" i="1"/>
  <c r="AA221" i="1"/>
  <c r="AB221" i="1"/>
  <c r="AC221" i="1"/>
  <c r="AA222" i="1"/>
  <c r="AB222" i="1"/>
  <c r="AC222" i="1"/>
  <c r="AA223" i="1"/>
  <c r="AB223" i="1"/>
  <c r="AC223" i="1"/>
  <c r="Z224" i="1"/>
  <c r="AA224" i="1"/>
  <c r="AB224" i="1"/>
  <c r="AC224" i="1"/>
  <c r="AA225" i="1"/>
  <c r="AB225" i="1"/>
  <c r="AC225" i="1"/>
  <c r="AA226" i="1"/>
  <c r="AB226" i="1"/>
  <c r="AC226" i="1"/>
  <c r="AA227" i="1"/>
  <c r="AB227" i="1"/>
  <c r="AC227" i="1"/>
  <c r="Z228" i="1"/>
  <c r="AA228" i="1"/>
  <c r="AB228" i="1"/>
  <c r="AC228" i="1"/>
  <c r="AA229" i="1"/>
  <c r="AB229" i="1"/>
  <c r="AC229" i="1"/>
  <c r="Z230" i="1"/>
  <c r="AA230" i="1"/>
  <c r="AB230" i="1"/>
  <c r="AC230" i="1"/>
  <c r="AA231" i="1"/>
  <c r="AB231" i="1"/>
  <c r="AC231" i="1"/>
  <c r="Z232" i="1"/>
  <c r="AA232" i="1"/>
  <c r="AB232" i="1"/>
  <c r="AC232" i="1"/>
  <c r="AA233" i="1"/>
  <c r="AB233" i="1"/>
  <c r="AC233" i="1"/>
  <c r="AA234" i="1"/>
  <c r="AB234" i="1"/>
  <c r="AC234" i="1"/>
  <c r="AA235" i="1"/>
  <c r="AB235" i="1"/>
  <c r="AC235" i="1"/>
  <c r="Z236" i="1"/>
  <c r="AA236" i="1"/>
  <c r="AB236" i="1"/>
  <c r="AC236" i="1"/>
  <c r="AA237" i="1"/>
  <c r="AB237" i="1"/>
  <c r="AC237" i="1"/>
  <c r="Z238" i="1"/>
  <c r="AA238" i="1"/>
  <c r="AB238" i="1"/>
  <c r="AC238" i="1"/>
  <c r="AA239" i="1"/>
  <c r="AB239" i="1"/>
  <c r="AC239" i="1"/>
  <c r="Z240" i="1"/>
  <c r="AA240" i="1"/>
  <c r="AB240" i="1"/>
  <c r="AC240" i="1"/>
  <c r="AA241" i="1"/>
  <c r="AB241" i="1"/>
  <c r="AC241" i="1"/>
  <c r="AA242" i="1"/>
  <c r="AB242" i="1"/>
  <c r="AC242" i="1"/>
  <c r="AA243" i="1"/>
  <c r="AB243" i="1"/>
  <c r="AC243" i="1"/>
  <c r="Z244" i="1"/>
  <c r="AA244" i="1"/>
  <c r="AB244" i="1"/>
  <c r="AC244" i="1"/>
  <c r="AA245" i="1"/>
  <c r="AB245" i="1"/>
  <c r="AC245" i="1"/>
  <c r="Z246" i="1"/>
  <c r="AA246" i="1"/>
  <c r="AB246" i="1"/>
  <c r="AC246" i="1"/>
  <c r="AA247" i="1"/>
  <c r="AB247" i="1"/>
  <c r="AC247" i="1"/>
  <c r="Z248" i="1"/>
  <c r="AA248" i="1"/>
  <c r="AB248" i="1"/>
  <c r="AC248" i="1"/>
  <c r="AA249" i="1"/>
  <c r="AB249" i="1"/>
  <c r="AC249" i="1"/>
  <c r="AA250" i="1"/>
  <c r="AB250" i="1"/>
  <c r="AC250" i="1"/>
  <c r="AA251" i="1"/>
  <c r="AB251" i="1"/>
  <c r="AC251" i="1"/>
  <c r="Z252" i="1"/>
  <c r="AA252" i="1"/>
  <c r="AB252" i="1"/>
  <c r="AC252" i="1"/>
  <c r="AA253" i="1"/>
  <c r="AB253" i="1"/>
  <c r="AC253" i="1"/>
  <c r="Z254" i="1"/>
  <c r="AA254" i="1"/>
  <c r="AB254" i="1"/>
  <c r="AC254" i="1"/>
  <c r="AA255" i="1"/>
  <c r="AB255" i="1"/>
  <c r="AC255" i="1"/>
  <c r="Z256" i="1"/>
  <c r="AA256" i="1"/>
  <c r="AB256" i="1"/>
  <c r="AC256" i="1"/>
  <c r="AA257" i="1"/>
  <c r="AB257" i="1"/>
  <c r="AC257" i="1"/>
  <c r="AA258" i="1"/>
  <c r="AB258" i="1"/>
  <c r="AC258" i="1"/>
  <c r="AA259" i="1"/>
  <c r="AB259" i="1"/>
  <c r="AC259" i="1"/>
  <c r="Z260" i="1"/>
  <c r="AA260" i="1"/>
  <c r="AB260" i="1"/>
  <c r="AC260" i="1"/>
  <c r="AA261" i="1"/>
  <c r="AB261" i="1"/>
  <c r="AC261" i="1"/>
  <c r="Z262" i="1"/>
  <c r="AA262" i="1"/>
  <c r="AB262" i="1"/>
  <c r="AC262" i="1"/>
  <c r="AA263" i="1"/>
  <c r="AB263" i="1"/>
  <c r="AC263" i="1"/>
  <c r="Z264" i="1"/>
  <c r="AA264" i="1"/>
  <c r="AB264" i="1"/>
  <c r="AC264" i="1"/>
  <c r="AA265" i="1"/>
  <c r="AB265" i="1"/>
  <c r="AC265" i="1"/>
  <c r="AA266" i="1"/>
  <c r="AB266" i="1"/>
  <c r="AC266" i="1"/>
  <c r="AA267" i="1"/>
  <c r="AB267" i="1"/>
  <c r="AC267" i="1"/>
  <c r="AA268" i="1"/>
  <c r="AB268" i="1"/>
  <c r="AC268" i="1"/>
  <c r="AA269" i="1"/>
  <c r="AB269" i="1"/>
  <c r="AC269" i="1"/>
  <c r="Z270" i="1"/>
  <c r="AA270" i="1"/>
  <c r="AB270" i="1"/>
  <c r="AC270" i="1"/>
  <c r="AA271" i="1"/>
  <c r="AB271" i="1"/>
  <c r="AC271" i="1"/>
  <c r="Z272" i="1"/>
  <c r="AA272" i="1"/>
  <c r="AB272" i="1"/>
  <c r="AC272" i="1"/>
  <c r="AA273" i="1"/>
  <c r="AB273" i="1"/>
  <c r="AC273" i="1"/>
  <c r="AA274" i="1"/>
  <c r="AB274" i="1"/>
  <c r="AC274" i="1"/>
  <c r="AA275" i="1"/>
  <c r="AB275" i="1"/>
  <c r="AC275" i="1"/>
  <c r="Z276" i="1"/>
  <c r="AA276" i="1"/>
  <c r="AB276" i="1"/>
  <c r="AC276" i="1"/>
  <c r="AA277" i="1"/>
  <c r="AB277" i="1"/>
  <c r="AC277" i="1"/>
  <c r="AA278" i="1"/>
  <c r="AB278" i="1"/>
  <c r="AC278" i="1"/>
  <c r="AA279" i="1"/>
  <c r="AB279" i="1"/>
  <c r="AC279" i="1"/>
  <c r="Z280" i="1"/>
  <c r="AA280" i="1"/>
  <c r="AB280" i="1"/>
  <c r="AC280" i="1"/>
  <c r="AA281" i="1"/>
  <c r="AB281" i="1"/>
  <c r="AC281" i="1"/>
  <c r="AA282" i="1"/>
  <c r="AB282" i="1"/>
  <c r="AC282" i="1"/>
  <c r="AA283" i="1"/>
  <c r="AB283" i="1"/>
  <c r="AC283" i="1"/>
  <c r="Z284" i="1"/>
  <c r="AA284" i="1"/>
  <c r="AB284" i="1"/>
  <c r="AC284" i="1"/>
  <c r="AA285" i="1"/>
  <c r="AB285" i="1"/>
  <c r="AC285" i="1"/>
  <c r="Z286" i="1"/>
  <c r="AA286" i="1"/>
  <c r="AB286" i="1"/>
  <c r="AC286" i="1"/>
  <c r="AA287" i="1"/>
  <c r="AB287" i="1"/>
  <c r="AC287" i="1"/>
  <c r="Z288" i="1"/>
  <c r="AA288" i="1"/>
  <c r="AB288" i="1"/>
  <c r="AC288" i="1"/>
  <c r="AA289" i="1"/>
  <c r="AB289" i="1"/>
  <c r="AC289" i="1"/>
  <c r="AA290" i="1"/>
  <c r="AB290" i="1"/>
  <c r="AC290" i="1"/>
  <c r="AA291" i="1"/>
  <c r="AB291" i="1"/>
  <c r="AC291" i="1"/>
  <c r="Z292" i="1"/>
  <c r="AA292" i="1"/>
  <c r="AB292" i="1"/>
  <c r="AC292" i="1"/>
  <c r="AA293" i="1"/>
  <c r="AB293" i="1"/>
  <c r="AC293" i="1"/>
  <c r="AA294" i="1"/>
  <c r="AB294" i="1"/>
  <c r="AC294" i="1"/>
  <c r="AA295" i="1"/>
  <c r="AB295" i="1"/>
  <c r="AC295" i="1"/>
  <c r="AA296" i="1"/>
  <c r="AB296" i="1"/>
  <c r="AC296" i="1"/>
  <c r="AA297" i="1"/>
  <c r="AB297" i="1"/>
  <c r="AC297" i="1"/>
  <c r="AA298" i="1"/>
  <c r="AB298" i="1"/>
  <c r="AC298" i="1"/>
  <c r="AA299" i="1"/>
  <c r="AB299" i="1"/>
  <c r="AC299" i="1"/>
  <c r="AA300" i="1"/>
  <c r="AB300" i="1"/>
  <c r="AC300" i="1"/>
  <c r="AA301" i="1"/>
  <c r="AB301" i="1"/>
  <c r="AC301" i="1"/>
  <c r="Z302" i="1"/>
  <c r="AA302" i="1"/>
  <c r="AB302" i="1"/>
  <c r="AC302" i="1"/>
  <c r="AA303" i="1"/>
  <c r="AB303" i="1"/>
  <c r="AC303" i="1"/>
  <c r="Z304" i="1"/>
  <c r="AA304" i="1"/>
  <c r="AB304" i="1"/>
  <c r="AC304" i="1"/>
  <c r="AA305" i="1"/>
  <c r="AB305" i="1"/>
  <c r="AC305" i="1"/>
  <c r="AA306" i="1"/>
  <c r="AB306" i="1"/>
  <c r="AC306" i="1"/>
  <c r="AA307" i="1"/>
  <c r="AB307" i="1"/>
  <c r="AC307" i="1"/>
  <c r="Z308" i="1"/>
  <c r="AA308" i="1"/>
  <c r="AB308" i="1"/>
  <c r="AC308" i="1"/>
  <c r="AA309" i="1"/>
  <c r="AB309" i="1"/>
  <c r="AC309" i="1"/>
  <c r="AA310" i="1"/>
  <c r="AB310" i="1"/>
  <c r="AC310" i="1"/>
  <c r="AA311" i="1"/>
  <c r="AB311" i="1"/>
  <c r="AC311" i="1"/>
  <c r="Z312" i="1"/>
  <c r="AA312" i="1"/>
  <c r="AB312" i="1"/>
  <c r="AC312" i="1"/>
  <c r="AA313" i="1"/>
  <c r="AB313" i="1"/>
  <c r="AC313" i="1"/>
  <c r="AA314" i="1"/>
  <c r="AB314" i="1"/>
  <c r="AC314" i="1"/>
  <c r="AA315" i="1"/>
  <c r="AB315" i="1"/>
  <c r="AC315" i="1"/>
  <c r="Z316" i="1"/>
  <c r="AA316" i="1"/>
  <c r="AB316" i="1"/>
  <c r="AC316" i="1"/>
  <c r="AA317" i="1"/>
  <c r="AB317" i="1"/>
  <c r="AC317" i="1"/>
  <c r="AA318" i="1"/>
  <c r="AB318" i="1"/>
  <c r="AC318" i="1"/>
  <c r="AA319" i="1"/>
  <c r="AB319" i="1"/>
  <c r="AC319" i="1"/>
  <c r="Z320" i="1"/>
  <c r="AA320" i="1"/>
  <c r="AB320" i="1"/>
  <c r="AC320" i="1"/>
  <c r="AA321" i="1"/>
  <c r="AB321" i="1"/>
  <c r="AC321" i="1"/>
  <c r="AA322" i="1"/>
  <c r="AB322" i="1"/>
  <c r="AC322" i="1"/>
  <c r="AA323" i="1"/>
  <c r="AB323" i="1"/>
  <c r="AC323" i="1"/>
  <c r="AA324" i="1"/>
  <c r="AB324" i="1"/>
  <c r="AC324" i="1"/>
  <c r="AA325" i="1"/>
  <c r="AB325" i="1"/>
  <c r="AC325" i="1"/>
  <c r="AA326" i="1"/>
  <c r="AB326" i="1"/>
  <c r="AC326" i="1"/>
  <c r="AA327" i="1"/>
  <c r="AB327" i="1"/>
  <c r="AC327" i="1"/>
  <c r="Z328" i="1"/>
  <c r="AA328" i="1"/>
  <c r="AB328" i="1"/>
  <c r="AC328" i="1"/>
  <c r="AA329" i="1"/>
  <c r="AB329" i="1"/>
  <c r="AC329" i="1"/>
  <c r="AA330" i="1"/>
  <c r="AB330" i="1"/>
  <c r="AC330" i="1"/>
  <c r="AA331" i="1"/>
  <c r="AB331" i="1"/>
  <c r="AC331" i="1"/>
  <c r="AE332" i="1"/>
  <c r="AA332" i="1"/>
  <c r="AB332" i="1"/>
  <c r="AC332" i="1"/>
  <c r="AA333" i="1"/>
  <c r="AB333" i="1"/>
  <c r="AC333" i="1"/>
  <c r="AA334" i="1"/>
  <c r="AB334" i="1"/>
  <c r="AC334" i="1"/>
  <c r="AA335" i="1"/>
  <c r="AB335" i="1"/>
  <c r="AC335" i="1"/>
  <c r="Z336" i="1"/>
  <c r="AA336" i="1"/>
  <c r="AB336" i="1"/>
  <c r="AC336" i="1"/>
  <c r="AA337" i="1"/>
  <c r="AB337" i="1"/>
  <c r="AC337" i="1"/>
  <c r="AA338" i="1"/>
  <c r="AB338" i="1"/>
  <c r="AC338" i="1"/>
  <c r="AA339" i="1"/>
  <c r="AB339" i="1"/>
  <c r="AC339" i="1"/>
  <c r="Z340" i="1"/>
  <c r="AA340" i="1"/>
  <c r="AB340" i="1"/>
  <c r="AC340" i="1"/>
  <c r="Z341" i="1"/>
  <c r="AA341" i="1"/>
  <c r="AB341" i="1"/>
  <c r="AC341" i="1"/>
  <c r="AA342" i="1"/>
  <c r="AB342" i="1"/>
  <c r="AC342" i="1"/>
  <c r="AA343" i="1"/>
  <c r="AB343" i="1"/>
  <c r="AC343" i="1"/>
  <c r="Z344" i="1"/>
  <c r="AA344" i="1"/>
  <c r="AB344" i="1"/>
  <c r="AC344" i="1"/>
  <c r="AA345" i="1"/>
  <c r="AB345" i="1"/>
  <c r="AC345" i="1"/>
  <c r="AA346" i="1"/>
  <c r="AB346" i="1"/>
  <c r="AC346" i="1"/>
  <c r="AA347" i="1"/>
  <c r="AB347" i="1"/>
  <c r="AC347" i="1"/>
  <c r="Z348" i="1"/>
  <c r="AA348" i="1"/>
  <c r="AB348" i="1"/>
  <c r="AC348" i="1"/>
  <c r="AA349" i="1"/>
  <c r="AB349" i="1"/>
  <c r="AC349" i="1"/>
  <c r="AA350" i="1"/>
  <c r="AB350" i="1"/>
  <c r="AC350" i="1"/>
  <c r="AA351" i="1"/>
  <c r="AB351" i="1"/>
  <c r="AC351" i="1"/>
  <c r="Z352" i="1"/>
  <c r="AA352" i="1"/>
  <c r="AB352" i="1"/>
  <c r="AC352" i="1"/>
  <c r="AA353" i="1"/>
  <c r="AB353" i="1"/>
  <c r="AC353" i="1"/>
  <c r="AA354" i="1"/>
  <c r="AB354" i="1"/>
  <c r="AC354" i="1"/>
  <c r="AA355" i="1"/>
  <c r="AB355" i="1"/>
  <c r="AC355" i="1"/>
  <c r="AE356" i="1"/>
  <c r="AA356" i="1"/>
  <c r="AB356" i="1"/>
  <c r="AC356" i="1"/>
  <c r="AA357" i="1"/>
  <c r="AB357" i="1"/>
  <c r="AC357" i="1"/>
  <c r="Z358" i="1"/>
  <c r="AA358" i="1"/>
  <c r="AB358" i="1"/>
  <c r="AC358" i="1"/>
  <c r="AA359" i="1"/>
  <c r="AB359" i="1"/>
  <c r="AC359" i="1"/>
  <c r="Z360" i="1"/>
  <c r="AA360" i="1"/>
  <c r="AB360" i="1"/>
  <c r="AC360" i="1"/>
  <c r="AA361" i="1"/>
  <c r="AB361" i="1"/>
  <c r="AC361" i="1"/>
  <c r="AA362" i="1"/>
  <c r="AB362" i="1"/>
  <c r="AC362" i="1"/>
  <c r="AA363" i="1"/>
  <c r="AB363" i="1"/>
  <c r="AC363" i="1"/>
  <c r="AA364" i="1"/>
  <c r="AB364" i="1"/>
  <c r="AC364" i="1"/>
  <c r="AA365" i="1"/>
  <c r="AB365" i="1"/>
  <c r="AC365" i="1"/>
  <c r="AA366" i="1"/>
  <c r="AB366" i="1"/>
  <c r="AC366" i="1"/>
  <c r="AA367" i="1"/>
  <c r="AB367" i="1"/>
  <c r="AC367" i="1"/>
  <c r="Z368" i="1"/>
  <c r="AA368" i="1"/>
  <c r="AB368" i="1"/>
  <c r="AC368" i="1"/>
  <c r="AA369" i="1"/>
  <c r="AB369" i="1"/>
  <c r="AC369" i="1"/>
  <c r="AA370" i="1"/>
  <c r="AB370" i="1"/>
  <c r="AC370" i="1"/>
  <c r="AA371" i="1"/>
  <c r="AB371" i="1"/>
  <c r="AC371" i="1"/>
  <c r="AA372" i="1"/>
  <c r="AB372" i="1"/>
  <c r="AC372" i="1"/>
  <c r="AA373" i="1"/>
  <c r="AB373" i="1"/>
  <c r="AC373" i="1"/>
  <c r="AA374" i="1"/>
  <c r="AB374" i="1"/>
  <c r="AC374" i="1"/>
  <c r="AA375" i="1"/>
  <c r="AB375" i="1"/>
  <c r="AC375" i="1"/>
  <c r="AA376" i="1"/>
  <c r="AB376" i="1"/>
  <c r="AC376" i="1"/>
  <c r="AA377" i="1"/>
  <c r="AB377" i="1"/>
  <c r="AC377" i="1"/>
  <c r="AA378" i="1"/>
  <c r="AB378" i="1"/>
  <c r="AC378" i="1"/>
  <c r="AA379" i="1"/>
  <c r="AB379" i="1"/>
  <c r="AC379" i="1"/>
  <c r="AE380" i="1"/>
  <c r="AA380" i="1"/>
  <c r="AB380" i="1"/>
  <c r="AC380" i="1"/>
  <c r="AA381" i="1"/>
  <c r="AB381" i="1"/>
  <c r="AC381" i="1"/>
  <c r="AA382" i="1"/>
  <c r="AB382" i="1"/>
  <c r="AC382" i="1"/>
  <c r="AA383" i="1"/>
  <c r="AB383" i="1"/>
  <c r="AC383" i="1"/>
  <c r="AA384" i="1"/>
  <c r="AB384" i="1"/>
  <c r="AC384" i="1"/>
  <c r="AA385" i="1"/>
  <c r="AB385" i="1"/>
  <c r="AC385" i="1"/>
  <c r="AA386" i="1"/>
  <c r="AB386" i="1"/>
  <c r="AC386" i="1"/>
  <c r="AA387" i="1"/>
  <c r="AB387" i="1"/>
  <c r="AC387" i="1"/>
  <c r="AE388" i="1"/>
  <c r="AA388" i="1"/>
  <c r="AB388" i="1"/>
  <c r="AC388" i="1"/>
  <c r="AA389" i="1"/>
  <c r="AB389" i="1"/>
  <c r="AC389" i="1"/>
  <c r="AA390" i="1"/>
  <c r="AB390" i="1"/>
  <c r="AC390" i="1"/>
  <c r="AA391" i="1"/>
  <c r="AB391" i="1"/>
  <c r="AC391" i="1"/>
  <c r="AA392" i="1"/>
  <c r="AB392" i="1"/>
  <c r="AC392" i="1"/>
  <c r="AA393" i="1"/>
  <c r="AB393" i="1"/>
  <c r="AC393" i="1"/>
  <c r="AA394" i="1"/>
  <c r="AB394" i="1"/>
  <c r="AC394" i="1"/>
  <c r="AA395" i="1"/>
  <c r="AB395" i="1"/>
  <c r="AC395" i="1"/>
  <c r="AA396" i="1"/>
  <c r="AB396" i="1"/>
  <c r="AC396" i="1"/>
  <c r="AA397" i="1"/>
  <c r="AB397" i="1"/>
  <c r="AC397" i="1"/>
  <c r="AA398" i="1"/>
  <c r="AB398" i="1"/>
  <c r="AC398" i="1"/>
  <c r="AA399" i="1"/>
  <c r="AB399" i="1"/>
  <c r="AC399" i="1"/>
  <c r="AA400" i="1"/>
  <c r="AB400" i="1"/>
  <c r="AC400" i="1"/>
  <c r="AA401" i="1"/>
  <c r="AB401" i="1"/>
  <c r="AC401" i="1"/>
  <c r="AA402" i="1"/>
  <c r="AB402" i="1"/>
  <c r="AC402" i="1"/>
  <c r="AA403" i="1"/>
  <c r="AB403" i="1"/>
  <c r="AC403" i="1"/>
  <c r="AA404" i="1"/>
  <c r="AB404" i="1"/>
  <c r="AC404" i="1"/>
  <c r="AA405" i="1"/>
  <c r="AB405" i="1"/>
  <c r="AC405" i="1"/>
  <c r="AA406" i="1"/>
  <c r="AB406" i="1"/>
  <c r="AC406" i="1"/>
  <c r="AA407" i="1"/>
  <c r="AB407" i="1"/>
  <c r="AC407" i="1"/>
  <c r="AA408" i="1"/>
  <c r="AB408" i="1"/>
  <c r="AC408" i="1"/>
  <c r="AA409" i="1"/>
  <c r="AB409" i="1"/>
  <c r="AC409" i="1"/>
  <c r="AA410" i="1"/>
  <c r="AB410" i="1"/>
  <c r="AC410" i="1"/>
  <c r="AA411" i="1"/>
  <c r="AB411" i="1"/>
  <c r="AC411" i="1"/>
  <c r="AA412" i="1"/>
  <c r="AB412" i="1"/>
  <c r="AC412" i="1"/>
  <c r="AA413" i="1"/>
  <c r="AB413" i="1"/>
  <c r="AC413" i="1"/>
  <c r="AA414" i="1"/>
  <c r="AB414" i="1"/>
  <c r="AC414" i="1"/>
  <c r="AA415" i="1"/>
  <c r="AB415" i="1"/>
  <c r="AC415" i="1"/>
  <c r="AA416" i="1"/>
  <c r="AB416" i="1"/>
  <c r="AC416" i="1"/>
  <c r="AA417" i="1"/>
  <c r="AB417" i="1"/>
  <c r="AC417" i="1"/>
  <c r="AA418" i="1"/>
  <c r="AB418" i="1"/>
  <c r="AC418" i="1"/>
  <c r="AA419" i="1"/>
  <c r="AB419" i="1"/>
  <c r="AC419" i="1"/>
  <c r="AE420" i="1"/>
  <c r="AA420" i="1"/>
  <c r="AB420" i="1"/>
  <c r="AC420" i="1"/>
  <c r="Z421" i="1"/>
  <c r="AA421" i="1"/>
  <c r="AB421" i="1"/>
  <c r="AC421" i="1"/>
  <c r="AA422" i="1"/>
  <c r="AB422" i="1"/>
  <c r="AC422" i="1"/>
  <c r="AA423" i="1"/>
  <c r="AB423" i="1"/>
  <c r="AC423" i="1"/>
  <c r="AA424" i="1"/>
  <c r="AB424" i="1"/>
  <c r="AC424" i="1"/>
  <c r="AA425" i="1"/>
  <c r="AB425" i="1"/>
  <c r="AC425" i="1"/>
  <c r="AA426" i="1"/>
  <c r="AB426" i="1"/>
  <c r="AC426" i="1"/>
  <c r="AA427" i="1"/>
  <c r="AB427" i="1"/>
  <c r="AC427" i="1"/>
  <c r="AA428" i="1"/>
  <c r="AB428" i="1"/>
  <c r="AC428" i="1"/>
  <c r="AA429" i="1"/>
  <c r="AB429" i="1"/>
  <c r="AC429" i="1"/>
  <c r="AA430" i="1"/>
  <c r="AB430" i="1"/>
  <c r="AC430" i="1"/>
  <c r="AA431" i="1"/>
  <c r="AB431" i="1"/>
  <c r="AC431" i="1"/>
  <c r="Z432" i="1"/>
  <c r="AA432" i="1"/>
  <c r="AB432" i="1"/>
  <c r="AC432" i="1"/>
  <c r="AA433" i="1"/>
  <c r="AB433" i="1"/>
  <c r="AC433" i="1"/>
  <c r="AA434" i="1"/>
  <c r="AB434" i="1"/>
  <c r="AC434" i="1"/>
  <c r="AA435" i="1"/>
  <c r="AB435" i="1"/>
  <c r="AC435" i="1"/>
  <c r="AD436" i="1"/>
  <c r="AA436" i="1"/>
  <c r="AB436" i="1"/>
  <c r="AC436" i="1"/>
  <c r="AA437" i="1"/>
  <c r="AB437" i="1"/>
  <c r="AC437" i="1"/>
  <c r="Z438" i="1"/>
  <c r="AA438" i="1"/>
  <c r="AB438" i="1"/>
  <c r="AC438" i="1"/>
  <c r="AA439" i="1"/>
  <c r="AB439" i="1"/>
  <c r="AC439" i="1"/>
  <c r="AA440" i="1"/>
  <c r="AB440" i="1"/>
  <c r="AC440" i="1"/>
  <c r="AA441" i="1"/>
  <c r="AB441" i="1"/>
  <c r="AC441" i="1"/>
  <c r="AA442" i="1"/>
  <c r="AB442" i="1"/>
  <c r="AC442" i="1"/>
  <c r="AA443" i="1"/>
  <c r="AB443" i="1"/>
  <c r="AC443" i="1"/>
  <c r="AA444" i="1"/>
  <c r="AB444" i="1"/>
  <c r="AC444" i="1"/>
  <c r="AA445" i="1"/>
  <c r="AB445" i="1"/>
  <c r="AC445" i="1"/>
  <c r="AA446" i="1"/>
  <c r="AB446" i="1"/>
  <c r="AC446" i="1"/>
  <c r="AA447" i="1"/>
  <c r="AB447" i="1"/>
  <c r="AC447" i="1"/>
  <c r="Z448" i="1"/>
  <c r="AA448" i="1"/>
  <c r="AB448" i="1"/>
  <c r="AC448" i="1"/>
  <c r="AA449" i="1"/>
  <c r="AB449" i="1"/>
  <c r="AC449" i="1"/>
  <c r="AA450" i="1"/>
  <c r="AB450" i="1"/>
  <c r="AC450" i="1"/>
  <c r="AA451" i="1"/>
  <c r="AB451" i="1"/>
  <c r="AC451" i="1"/>
  <c r="AD452" i="1"/>
  <c r="AA452" i="1"/>
  <c r="AB452" i="1"/>
  <c r="AC452" i="1"/>
  <c r="AA453" i="1"/>
  <c r="AB453" i="1"/>
  <c r="AC453" i="1"/>
  <c r="Z454" i="1"/>
  <c r="AA454" i="1"/>
  <c r="AB454" i="1"/>
  <c r="AC454" i="1"/>
  <c r="AA455" i="1"/>
  <c r="AB455" i="1"/>
  <c r="AC455" i="1"/>
  <c r="AA456" i="1"/>
  <c r="AB456" i="1"/>
  <c r="AC456" i="1"/>
  <c r="AA457" i="1"/>
  <c r="AB457" i="1"/>
  <c r="AC457" i="1"/>
  <c r="AA458" i="1"/>
  <c r="AB458" i="1"/>
  <c r="AC458" i="1"/>
  <c r="AA459" i="1"/>
  <c r="AB459" i="1"/>
  <c r="AC459" i="1"/>
  <c r="AE460" i="1"/>
  <c r="AA460" i="1"/>
  <c r="AB460" i="1"/>
  <c r="AC460" i="1"/>
  <c r="AA461" i="1"/>
  <c r="AB461" i="1"/>
  <c r="AC461" i="1"/>
  <c r="AA462" i="1"/>
  <c r="AB462" i="1"/>
  <c r="AC462" i="1"/>
  <c r="AA463" i="1"/>
  <c r="AB463" i="1"/>
  <c r="AC463" i="1"/>
  <c r="AA464" i="1"/>
  <c r="AB464" i="1"/>
  <c r="AC464" i="1"/>
  <c r="AA465" i="1"/>
  <c r="AB465" i="1"/>
  <c r="AC465" i="1"/>
  <c r="AA466" i="1"/>
  <c r="AB466" i="1"/>
  <c r="AC466" i="1"/>
  <c r="AA467" i="1"/>
  <c r="AB467" i="1"/>
  <c r="AC467" i="1"/>
  <c r="Z468" i="1"/>
  <c r="AA468" i="1"/>
  <c r="AB468" i="1"/>
  <c r="AC468" i="1"/>
  <c r="AA469" i="1"/>
  <c r="AB469" i="1"/>
  <c r="AC469" i="1"/>
  <c r="Z470" i="1"/>
  <c r="AA470" i="1"/>
  <c r="AB470" i="1"/>
  <c r="AC470" i="1"/>
  <c r="AA471" i="1"/>
  <c r="AB471" i="1"/>
  <c r="AC471" i="1"/>
  <c r="AA472" i="1"/>
  <c r="AB472" i="1"/>
  <c r="AC472" i="1"/>
  <c r="AA473" i="1"/>
  <c r="AB473" i="1"/>
  <c r="AC473" i="1"/>
  <c r="AA474" i="1"/>
  <c r="AB474" i="1"/>
  <c r="AC474" i="1"/>
  <c r="AA475" i="1"/>
  <c r="AB475" i="1"/>
  <c r="AC475" i="1"/>
  <c r="Z476" i="1"/>
  <c r="AA476" i="1"/>
  <c r="AB476" i="1"/>
  <c r="AC476" i="1"/>
  <c r="AA477" i="1"/>
  <c r="AB477" i="1"/>
  <c r="AC477" i="1"/>
  <c r="Z478" i="1"/>
  <c r="AA478" i="1"/>
  <c r="AB478" i="1"/>
  <c r="AC478" i="1"/>
  <c r="AA479" i="1"/>
  <c r="AB479" i="1"/>
  <c r="AC479" i="1"/>
  <c r="Z480" i="1"/>
  <c r="AA480" i="1"/>
  <c r="AB480" i="1"/>
  <c r="AC480" i="1"/>
  <c r="AA481" i="1"/>
  <c r="AB481" i="1"/>
  <c r="AC481" i="1"/>
  <c r="AA482" i="1"/>
  <c r="AB482" i="1"/>
  <c r="AC482" i="1"/>
  <c r="AA483" i="1"/>
  <c r="AB483" i="1"/>
  <c r="AC483" i="1"/>
  <c r="AA484" i="1"/>
  <c r="AB484" i="1"/>
  <c r="AC484" i="1"/>
  <c r="AA485" i="1"/>
  <c r="AB485" i="1"/>
  <c r="AC485" i="1"/>
  <c r="Z486" i="1"/>
  <c r="AA486" i="1"/>
  <c r="AB486" i="1"/>
  <c r="AC486" i="1"/>
  <c r="AA487" i="1"/>
  <c r="AB487" i="1"/>
  <c r="AC487" i="1"/>
  <c r="AA488" i="1"/>
  <c r="AB488" i="1"/>
  <c r="AC488" i="1"/>
  <c r="AA489" i="1"/>
  <c r="AB489" i="1"/>
  <c r="AC489" i="1"/>
  <c r="AA490" i="1"/>
  <c r="AB490" i="1"/>
  <c r="AC490" i="1"/>
  <c r="AA491" i="1"/>
  <c r="AB491" i="1"/>
  <c r="AC491" i="1"/>
  <c r="AA492" i="1"/>
  <c r="AB492" i="1"/>
  <c r="AC492" i="1"/>
  <c r="AA493" i="1"/>
  <c r="AB493" i="1"/>
  <c r="AC493" i="1"/>
  <c r="AA494" i="1"/>
  <c r="AB494" i="1"/>
  <c r="AC494" i="1"/>
  <c r="AA495" i="1"/>
  <c r="AB495" i="1"/>
  <c r="AC495" i="1"/>
  <c r="AA496" i="1"/>
  <c r="AB496" i="1"/>
  <c r="AC496" i="1"/>
  <c r="AA497" i="1"/>
  <c r="AB497" i="1"/>
  <c r="AC497" i="1"/>
  <c r="AA498" i="1"/>
  <c r="AB498" i="1"/>
  <c r="AC498" i="1"/>
  <c r="AA499" i="1"/>
  <c r="AB499" i="1"/>
  <c r="AC499" i="1"/>
  <c r="AA500" i="1"/>
  <c r="AB500" i="1"/>
  <c r="AC500" i="1"/>
  <c r="AA501" i="1"/>
  <c r="AB501" i="1"/>
  <c r="AC501" i="1"/>
  <c r="AA502" i="1"/>
  <c r="AB502" i="1"/>
  <c r="AC502" i="1"/>
  <c r="AA503" i="1"/>
  <c r="AB503" i="1"/>
  <c r="AC503" i="1"/>
  <c r="AA504" i="1"/>
  <c r="AB504" i="1"/>
  <c r="AC504" i="1"/>
  <c r="AA505" i="1"/>
  <c r="AB505" i="1"/>
  <c r="AC505" i="1"/>
  <c r="AA506" i="1"/>
  <c r="AB506" i="1"/>
  <c r="AC506" i="1"/>
  <c r="AA507" i="1"/>
  <c r="AB507" i="1"/>
  <c r="AC507" i="1"/>
  <c r="AA508" i="1"/>
  <c r="AB508" i="1"/>
  <c r="AC508" i="1"/>
  <c r="AA509" i="1"/>
  <c r="AB509" i="1"/>
  <c r="AC509" i="1"/>
  <c r="AA510" i="1"/>
  <c r="AB510" i="1"/>
  <c r="AC510" i="1"/>
  <c r="AA511" i="1"/>
  <c r="AB511" i="1"/>
  <c r="AC511" i="1"/>
  <c r="AA512" i="1"/>
  <c r="AB512" i="1"/>
  <c r="AC512" i="1"/>
  <c r="AA513" i="1"/>
  <c r="AB513" i="1"/>
  <c r="AC513" i="1"/>
  <c r="AA514" i="1"/>
  <c r="AB514" i="1"/>
  <c r="AC514" i="1"/>
  <c r="AA515" i="1"/>
  <c r="AB515" i="1"/>
  <c r="AC515" i="1"/>
  <c r="AA516" i="1"/>
  <c r="AB516" i="1"/>
  <c r="AC516" i="1"/>
  <c r="AA517" i="1"/>
  <c r="AB517" i="1"/>
  <c r="AC517" i="1"/>
  <c r="AA518" i="1"/>
  <c r="AB518" i="1"/>
  <c r="AC518" i="1"/>
  <c r="AA519" i="1"/>
  <c r="AB519" i="1"/>
  <c r="AC519" i="1"/>
  <c r="Z520" i="1"/>
  <c r="AA520" i="1"/>
  <c r="AB520" i="1"/>
  <c r="AC520" i="1"/>
  <c r="AA521" i="1"/>
  <c r="AB521" i="1"/>
  <c r="AC521" i="1"/>
  <c r="AA522" i="1"/>
  <c r="AB522" i="1"/>
  <c r="AC522" i="1"/>
  <c r="AA523" i="1"/>
  <c r="AB523" i="1"/>
  <c r="AC523" i="1"/>
  <c r="AA524" i="1"/>
  <c r="AB524" i="1"/>
  <c r="AC524" i="1"/>
  <c r="AA525" i="1"/>
  <c r="AB525" i="1"/>
  <c r="AC525" i="1"/>
  <c r="AA526" i="1"/>
  <c r="AB526" i="1"/>
  <c r="AC526" i="1"/>
  <c r="AA527" i="1"/>
  <c r="AB527" i="1"/>
  <c r="AC527" i="1"/>
  <c r="Z528" i="1"/>
  <c r="AA528" i="1"/>
  <c r="AB528" i="1"/>
  <c r="AC528" i="1"/>
  <c r="AA529" i="1"/>
  <c r="AB529" i="1"/>
  <c r="AC529" i="1"/>
  <c r="AA530" i="1"/>
  <c r="AB530" i="1"/>
  <c r="AC530" i="1"/>
  <c r="AA531" i="1"/>
  <c r="AB531" i="1"/>
  <c r="AC531" i="1"/>
  <c r="Z532" i="1"/>
  <c r="AA532" i="1"/>
  <c r="AB532" i="1"/>
  <c r="AC532" i="1"/>
  <c r="AA533" i="1"/>
  <c r="AB533" i="1"/>
  <c r="AC533" i="1"/>
  <c r="Z534" i="1"/>
  <c r="AA534" i="1"/>
  <c r="AB534" i="1"/>
  <c r="AC534" i="1"/>
  <c r="AA535" i="1"/>
  <c r="AB535" i="1"/>
  <c r="AC535" i="1"/>
  <c r="Z536" i="1"/>
  <c r="AA536" i="1"/>
  <c r="AB536" i="1"/>
  <c r="AC536" i="1"/>
  <c r="AA537" i="1"/>
  <c r="AB537" i="1"/>
  <c r="AC537" i="1"/>
  <c r="AA538" i="1"/>
  <c r="AB538" i="1"/>
  <c r="AC538" i="1"/>
  <c r="AA539" i="1"/>
  <c r="AB539" i="1"/>
  <c r="AC539" i="1"/>
  <c r="AA540" i="1"/>
  <c r="AB540" i="1"/>
  <c r="AC540" i="1"/>
  <c r="AA541" i="1"/>
  <c r="AB541" i="1"/>
  <c r="AC541" i="1"/>
  <c r="AA542" i="1"/>
  <c r="AB542" i="1"/>
  <c r="AC542" i="1"/>
  <c r="AA543" i="1"/>
  <c r="AB543" i="1"/>
  <c r="AC543" i="1"/>
  <c r="AA544" i="1"/>
  <c r="AB544" i="1"/>
  <c r="AC544" i="1"/>
  <c r="AA545" i="1"/>
  <c r="AB545" i="1"/>
  <c r="AC545" i="1"/>
  <c r="AA546" i="1"/>
  <c r="AB546" i="1"/>
  <c r="AC546" i="1"/>
  <c r="AA547" i="1"/>
  <c r="AB547" i="1"/>
  <c r="AC547" i="1"/>
  <c r="Z548" i="1"/>
  <c r="AA548" i="1"/>
  <c r="AB548" i="1"/>
  <c r="AC548" i="1"/>
  <c r="AA549" i="1"/>
  <c r="AB549" i="1"/>
  <c r="AC549" i="1"/>
  <c r="Z550" i="1"/>
  <c r="AA550" i="1"/>
  <c r="AB550" i="1"/>
  <c r="AC550" i="1"/>
  <c r="AA551" i="1"/>
  <c r="AB551" i="1"/>
  <c r="AC551" i="1"/>
  <c r="AA552" i="1"/>
  <c r="AB552" i="1"/>
  <c r="AC552" i="1"/>
  <c r="AA553" i="1"/>
  <c r="AB553" i="1"/>
  <c r="AC553" i="1"/>
  <c r="AA554" i="1"/>
  <c r="AB554" i="1"/>
  <c r="AC554" i="1"/>
  <c r="AA555" i="1"/>
  <c r="AB555" i="1"/>
  <c r="AC555" i="1"/>
  <c r="Z556" i="1"/>
  <c r="AA556" i="1"/>
  <c r="AB556" i="1"/>
  <c r="AC556" i="1"/>
  <c r="AA557" i="1"/>
  <c r="AB557" i="1"/>
  <c r="AC557" i="1"/>
  <c r="AA558" i="1"/>
  <c r="AB558" i="1"/>
  <c r="AC558" i="1"/>
  <c r="AA559" i="1"/>
  <c r="AB559" i="1"/>
  <c r="AC559" i="1"/>
  <c r="Z560" i="1"/>
  <c r="AA560" i="1"/>
  <c r="AB560" i="1"/>
  <c r="AC560" i="1"/>
  <c r="AA561" i="1"/>
  <c r="AB561" i="1"/>
  <c r="AC561" i="1"/>
  <c r="AA562" i="1"/>
  <c r="AB562" i="1"/>
  <c r="AC562" i="1"/>
  <c r="AA563" i="1"/>
  <c r="AB563" i="1"/>
  <c r="AC563" i="1"/>
  <c r="Z564" i="1"/>
  <c r="AA564" i="1"/>
  <c r="AB564" i="1"/>
  <c r="AC564" i="1"/>
  <c r="AA565" i="1"/>
  <c r="AB565" i="1"/>
  <c r="AC565" i="1"/>
  <c r="Z566" i="1"/>
  <c r="AA566" i="1"/>
  <c r="AB566" i="1"/>
  <c r="AC566" i="1"/>
  <c r="AA567" i="1"/>
  <c r="AB567" i="1"/>
  <c r="AC567" i="1"/>
  <c r="Z568" i="1"/>
  <c r="AA568" i="1"/>
  <c r="AB568" i="1"/>
  <c r="AC568" i="1"/>
  <c r="AA569" i="1"/>
  <c r="AB569" i="1"/>
  <c r="AC569" i="1"/>
  <c r="AA570" i="1"/>
  <c r="AB570" i="1"/>
  <c r="AC570" i="1"/>
  <c r="AA571" i="1"/>
  <c r="AB571" i="1"/>
  <c r="AC571" i="1"/>
  <c r="AE572" i="1"/>
  <c r="AA572" i="1"/>
  <c r="AB572" i="1"/>
  <c r="AC572" i="1"/>
  <c r="AA573" i="1"/>
  <c r="AB573" i="1"/>
  <c r="AC573" i="1"/>
  <c r="Z574" i="1"/>
  <c r="AA574" i="1"/>
  <c r="AB574" i="1"/>
  <c r="AC574" i="1"/>
  <c r="AA575" i="1"/>
  <c r="AB575" i="1"/>
  <c r="AC575" i="1"/>
  <c r="Z576" i="1"/>
  <c r="AA576" i="1"/>
  <c r="AB576" i="1"/>
  <c r="AC576" i="1"/>
  <c r="AA577" i="1"/>
  <c r="AB577" i="1"/>
  <c r="AC577" i="1"/>
  <c r="AA578" i="1"/>
  <c r="AB578" i="1"/>
  <c r="AC578" i="1"/>
  <c r="AA579" i="1"/>
  <c r="AB579" i="1"/>
  <c r="AC579" i="1"/>
  <c r="AA580" i="1"/>
  <c r="AB580" i="1"/>
  <c r="AC580" i="1"/>
  <c r="AD581" i="1"/>
  <c r="AA581" i="1"/>
  <c r="AB581" i="1"/>
  <c r="AC581" i="1"/>
  <c r="Z582" i="1"/>
  <c r="AA582" i="1"/>
  <c r="AB582" i="1"/>
  <c r="AC582" i="1"/>
  <c r="AA583" i="1"/>
  <c r="AB583" i="1"/>
  <c r="AC583" i="1"/>
  <c r="AA584" i="1"/>
  <c r="AB584" i="1"/>
  <c r="AC584" i="1"/>
  <c r="AA585" i="1"/>
  <c r="AB585" i="1"/>
  <c r="AC585" i="1"/>
  <c r="AA586" i="1"/>
  <c r="AB586" i="1"/>
  <c r="AC586" i="1"/>
  <c r="AA587" i="1"/>
  <c r="AB587" i="1"/>
  <c r="AC587" i="1"/>
  <c r="AD588" i="1"/>
  <c r="AA588" i="1"/>
  <c r="AB588" i="1"/>
  <c r="AC588" i="1"/>
  <c r="AA589" i="1"/>
  <c r="AB589" i="1"/>
  <c r="AC589" i="1"/>
  <c r="AA590" i="1"/>
  <c r="AB590" i="1"/>
  <c r="AC590" i="1"/>
  <c r="AA591" i="1"/>
  <c r="AB591" i="1"/>
  <c r="AC591" i="1"/>
  <c r="Z592" i="1"/>
  <c r="AA592" i="1"/>
  <c r="AB592" i="1"/>
  <c r="AC592" i="1"/>
  <c r="AA593" i="1"/>
  <c r="AB593" i="1"/>
  <c r="AC593" i="1"/>
  <c r="AA594" i="1"/>
  <c r="AB594" i="1"/>
  <c r="AC594" i="1"/>
  <c r="AA595" i="1"/>
  <c r="AB595" i="1"/>
  <c r="AC595" i="1"/>
  <c r="AA596" i="1"/>
  <c r="AB596" i="1"/>
  <c r="AC596" i="1"/>
  <c r="AA597" i="1"/>
  <c r="AB597" i="1"/>
  <c r="AC597" i="1"/>
  <c r="AA598" i="1"/>
  <c r="AB598" i="1"/>
  <c r="AC598" i="1"/>
  <c r="AA599" i="1"/>
  <c r="AB599" i="1"/>
  <c r="AC599" i="1"/>
  <c r="Z600" i="1"/>
  <c r="AA600" i="1"/>
  <c r="AB600" i="1"/>
  <c r="AC600" i="1"/>
  <c r="AA601" i="1"/>
  <c r="AB601" i="1"/>
  <c r="AC601" i="1"/>
  <c r="AA602" i="1"/>
  <c r="AB602" i="1"/>
  <c r="AC602" i="1"/>
  <c r="AA603" i="1"/>
  <c r="AB603" i="1"/>
  <c r="AC603" i="1"/>
  <c r="AD604" i="1"/>
  <c r="AA604" i="1"/>
  <c r="AB604" i="1"/>
  <c r="AC604" i="1"/>
  <c r="AA605" i="1"/>
  <c r="AB605" i="1"/>
  <c r="AC605" i="1"/>
  <c r="AA606" i="1"/>
  <c r="AB606" i="1"/>
  <c r="AC606" i="1"/>
  <c r="AA607" i="1"/>
  <c r="AB607" i="1"/>
  <c r="AC607" i="1"/>
  <c r="Z608" i="1"/>
  <c r="AA608" i="1"/>
  <c r="AB608" i="1"/>
  <c r="AC608" i="1"/>
  <c r="AA609" i="1"/>
  <c r="AB609" i="1"/>
  <c r="AC609" i="1"/>
  <c r="AA610" i="1"/>
  <c r="AB610" i="1"/>
  <c r="AC610" i="1"/>
  <c r="AA611" i="1"/>
  <c r="AB611" i="1"/>
  <c r="AC611" i="1"/>
  <c r="Z612" i="1"/>
  <c r="AA612" i="1"/>
  <c r="AB612" i="1"/>
  <c r="AC612" i="1"/>
  <c r="AA613" i="1"/>
  <c r="AB613" i="1"/>
  <c r="AC613" i="1"/>
  <c r="AA614" i="1"/>
  <c r="AB614" i="1"/>
  <c r="AC614" i="1"/>
  <c r="AA615" i="1"/>
  <c r="AB615" i="1"/>
  <c r="AC615" i="1"/>
  <c r="Z616" i="1"/>
  <c r="AA616" i="1"/>
  <c r="AB616" i="1"/>
  <c r="AC616" i="1"/>
  <c r="AA617" i="1"/>
  <c r="AB617" i="1"/>
  <c r="AC617" i="1"/>
  <c r="AA618" i="1"/>
  <c r="AB618" i="1"/>
  <c r="AC618" i="1"/>
  <c r="AA619" i="1"/>
  <c r="AB619" i="1"/>
  <c r="AC619" i="1"/>
  <c r="AE620" i="1"/>
  <c r="AA620" i="1"/>
  <c r="AB620" i="1"/>
  <c r="AC620" i="1"/>
  <c r="AA621" i="1"/>
  <c r="AB621" i="1"/>
  <c r="AC621" i="1"/>
  <c r="AA622" i="1"/>
  <c r="AB622" i="1"/>
  <c r="AC622" i="1"/>
  <c r="AA623" i="1"/>
  <c r="AB623" i="1"/>
  <c r="AC623" i="1"/>
  <c r="Z624" i="1"/>
  <c r="AA624" i="1"/>
  <c r="AB624" i="1"/>
  <c r="AC624" i="1"/>
  <c r="AA625" i="1"/>
  <c r="AB625" i="1"/>
  <c r="AC625" i="1"/>
  <c r="AA626" i="1"/>
  <c r="AB626" i="1"/>
  <c r="AC626" i="1"/>
  <c r="AA627" i="1"/>
  <c r="AB627" i="1"/>
  <c r="AC627" i="1"/>
  <c r="AA628" i="1"/>
  <c r="AB628" i="1"/>
  <c r="AC628" i="1"/>
  <c r="AA629" i="1"/>
  <c r="AB629" i="1"/>
  <c r="AC629" i="1"/>
  <c r="AD630" i="1"/>
  <c r="AA630" i="1"/>
  <c r="AB630" i="1"/>
  <c r="AC630" i="1"/>
  <c r="AA631" i="1"/>
  <c r="AB631" i="1"/>
  <c r="AC631" i="1"/>
  <c r="AA632" i="1"/>
  <c r="AB632" i="1"/>
  <c r="AC632" i="1"/>
  <c r="AA633" i="1"/>
  <c r="AB633" i="1"/>
  <c r="AC633" i="1"/>
  <c r="AA634" i="1"/>
  <c r="AB634" i="1"/>
  <c r="AC634" i="1"/>
  <c r="AA635" i="1"/>
  <c r="AB635" i="1"/>
  <c r="AC635" i="1"/>
  <c r="AD636" i="1"/>
  <c r="AA636" i="1"/>
  <c r="AB636" i="1"/>
  <c r="AC636" i="1"/>
  <c r="AA637" i="1"/>
  <c r="AB637" i="1"/>
  <c r="AC637" i="1"/>
  <c r="AA638" i="1"/>
  <c r="AB638" i="1"/>
  <c r="AC638" i="1"/>
  <c r="AA639" i="1"/>
  <c r="AB639" i="1"/>
  <c r="AC639" i="1"/>
  <c r="Z640" i="1"/>
  <c r="AA640" i="1"/>
  <c r="AB640" i="1"/>
  <c r="AC640" i="1"/>
  <c r="AA641" i="1"/>
  <c r="AB641" i="1"/>
  <c r="AC641" i="1"/>
  <c r="AA642" i="1"/>
  <c r="AB642" i="1"/>
  <c r="AC642" i="1"/>
  <c r="AA643" i="1"/>
  <c r="AB643" i="1"/>
  <c r="AC643" i="1"/>
  <c r="Z644" i="1"/>
  <c r="AA644" i="1"/>
  <c r="AB644" i="1"/>
  <c r="AC644" i="1"/>
  <c r="AD645" i="1"/>
  <c r="AA645" i="1"/>
  <c r="AB645" i="1"/>
  <c r="AC645" i="1"/>
  <c r="AA646" i="1"/>
  <c r="AB646" i="1"/>
  <c r="AC646" i="1"/>
  <c r="AA647" i="1"/>
  <c r="AB647" i="1"/>
  <c r="AC647" i="1"/>
  <c r="Z648" i="1"/>
  <c r="AA648" i="1"/>
  <c r="AB648" i="1"/>
  <c r="AC648" i="1"/>
  <c r="AA649" i="1"/>
  <c r="AB649" i="1"/>
  <c r="AC649" i="1"/>
  <c r="AA650" i="1"/>
  <c r="AB650" i="1"/>
  <c r="AC650" i="1"/>
  <c r="AA651" i="1"/>
  <c r="AB651" i="1"/>
  <c r="AC651" i="1"/>
  <c r="AE652" i="1"/>
  <c r="AA652" i="1"/>
  <c r="AB652" i="1"/>
  <c r="AC652" i="1"/>
  <c r="AA653" i="1"/>
  <c r="AB653" i="1"/>
  <c r="AC653" i="1"/>
  <c r="AA654" i="1"/>
  <c r="AB654" i="1"/>
  <c r="AC654" i="1"/>
  <c r="AA655" i="1"/>
  <c r="AB655" i="1"/>
  <c r="AC655" i="1"/>
  <c r="AA656" i="1"/>
  <c r="AB656" i="1"/>
  <c r="AC656" i="1"/>
  <c r="AA657" i="1"/>
  <c r="AB657" i="1"/>
  <c r="AC657" i="1"/>
  <c r="AA658" i="1"/>
  <c r="AB658" i="1"/>
  <c r="AC658" i="1"/>
  <c r="AA659" i="1"/>
  <c r="AB659" i="1"/>
  <c r="AC659" i="1"/>
  <c r="AA660" i="1"/>
  <c r="AB660" i="1"/>
  <c r="AC660" i="1"/>
  <c r="AA661" i="1"/>
  <c r="AB661" i="1"/>
  <c r="AC661" i="1"/>
  <c r="AA662" i="1"/>
  <c r="AB662" i="1"/>
  <c r="AC662" i="1"/>
  <c r="AA663" i="1"/>
  <c r="AB663" i="1"/>
  <c r="AC663" i="1"/>
  <c r="AA664" i="1"/>
  <c r="AB664" i="1"/>
  <c r="AC664" i="1"/>
  <c r="AA665" i="1"/>
  <c r="AB665" i="1"/>
  <c r="AC665" i="1"/>
  <c r="AA666" i="1"/>
  <c r="AB666" i="1"/>
  <c r="AC666" i="1"/>
  <c r="AA667" i="1"/>
  <c r="AB667" i="1"/>
  <c r="AC667" i="1"/>
  <c r="AD668" i="1"/>
  <c r="AA668" i="1"/>
  <c r="AB668" i="1"/>
  <c r="AC668" i="1"/>
  <c r="AA669" i="1"/>
  <c r="AB669" i="1"/>
  <c r="AC669" i="1"/>
  <c r="AA670" i="1"/>
  <c r="AB670" i="1"/>
  <c r="AC670" i="1"/>
  <c r="AA671" i="1"/>
  <c r="AB671" i="1"/>
  <c r="AC671" i="1"/>
  <c r="Z672" i="1"/>
  <c r="AA672" i="1"/>
  <c r="AB672" i="1"/>
  <c r="AC672" i="1"/>
  <c r="AA673" i="1"/>
  <c r="AB673" i="1"/>
  <c r="AC673" i="1"/>
  <c r="AA674" i="1"/>
  <c r="AB674" i="1"/>
  <c r="AC674" i="1"/>
  <c r="AA675" i="1"/>
  <c r="AB675" i="1"/>
  <c r="AC675" i="1"/>
  <c r="Z676" i="1"/>
  <c r="AA676" i="1"/>
  <c r="AB676" i="1"/>
  <c r="AC676" i="1"/>
  <c r="AA677" i="1"/>
  <c r="AB677" i="1"/>
  <c r="AC677" i="1"/>
  <c r="AA678" i="1"/>
  <c r="AB678" i="1"/>
  <c r="AC678" i="1"/>
  <c r="AA679" i="1"/>
  <c r="AB679" i="1"/>
  <c r="AC679" i="1"/>
  <c r="Z680" i="1"/>
  <c r="AA680" i="1"/>
  <c r="AB680" i="1"/>
  <c r="AC680" i="1"/>
  <c r="AA681" i="1"/>
  <c r="AB681" i="1"/>
  <c r="AC681" i="1"/>
  <c r="AA682" i="1"/>
  <c r="AB682" i="1"/>
  <c r="AC682" i="1"/>
  <c r="AA683" i="1"/>
  <c r="AB683" i="1"/>
  <c r="AC683" i="1"/>
  <c r="AE684" i="1"/>
  <c r="AA684" i="1"/>
  <c r="AB684" i="1"/>
  <c r="AC684" i="1"/>
  <c r="Z685" i="1"/>
  <c r="AA685" i="1"/>
  <c r="AB685" i="1"/>
  <c r="AC685" i="1"/>
  <c r="AA686" i="1"/>
  <c r="AB686" i="1"/>
  <c r="AC686" i="1"/>
  <c r="AA687" i="1"/>
  <c r="AB687" i="1"/>
  <c r="AC687" i="1"/>
  <c r="AA688" i="1"/>
  <c r="AB688" i="1"/>
  <c r="AC688" i="1"/>
  <c r="AA689" i="1"/>
  <c r="AB689" i="1"/>
  <c r="AC689" i="1"/>
  <c r="AA690" i="1"/>
  <c r="AB690" i="1"/>
  <c r="AC690" i="1"/>
  <c r="AA691" i="1"/>
  <c r="AB691" i="1"/>
  <c r="AC691" i="1"/>
  <c r="AE692" i="1"/>
  <c r="AA692" i="1"/>
  <c r="AB692" i="1"/>
  <c r="AC692" i="1"/>
  <c r="AA693" i="1"/>
  <c r="AB693" i="1"/>
  <c r="AC693" i="1"/>
  <c r="AA694" i="1"/>
  <c r="AB694" i="1"/>
  <c r="AC694" i="1"/>
  <c r="AA695" i="1"/>
  <c r="AB695" i="1"/>
  <c r="AC695" i="1"/>
  <c r="AA696" i="1"/>
  <c r="AB696" i="1"/>
  <c r="AC696" i="1"/>
  <c r="AA697" i="1"/>
  <c r="AB697" i="1"/>
  <c r="AC697" i="1"/>
  <c r="AA698" i="1"/>
  <c r="AB698" i="1"/>
  <c r="AC698" i="1"/>
  <c r="AA699" i="1"/>
  <c r="AB699" i="1"/>
  <c r="AC699" i="1"/>
  <c r="AD700" i="1"/>
  <c r="AA700" i="1"/>
  <c r="AB700" i="1"/>
  <c r="AC700" i="1"/>
  <c r="AA701" i="1"/>
  <c r="AB701" i="1"/>
  <c r="AC701" i="1"/>
  <c r="AA702" i="1"/>
  <c r="AB702" i="1"/>
  <c r="AC702" i="1"/>
  <c r="AA703" i="1"/>
  <c r="AB703" i="1"/>
  <c r="AC703" i="1"/>
  <c r="Z704" i="1"/>
  <c r="AA704" i="1"/>
  <c r="AB704" i="1"/>
  <c r="AC704" i="1"/>
  <c r="AA705" i="1"/>
  <c r="AB705" i="1"/>
  <c r="AC705" i="1"/>
  <c r="AA706" i="1"/>
  <c r="AB706" i="1"/>
  <c r="AC706" i="1"/>
  <c r="AA707" i="1"/>
  <c r="AB707" i="1"/>
  <c r="AC707" i="1"/>
  <c r="Z708" i="1"/>
  <c r="AA708" i="1"/>
  <c r="AB708" i="1"/>
  <c r="AC708" i="1"/>
  <c r="AA709" i="1"/>
  <c r="AB709" i="1"/>
  <c r="AC709" i="1"/>
  <c r="AA710" i="1"/>
  <c r="AB710" i="1"/>
  <c r="AC710" i="1"/>
  <c r="AA711" i="1"/>
  <c r="AB711" i="1"/>
  <c r="AC711" i="1"/>
  <c r="AA712" i="1"/>
  <c r="AB712" i="1"/>
  <c r="AC712" i="1"/>
  <c r="AA713" i="1"/>
  <c r="AB713" i="1"/>
  <c r="AC713" i="1"/>
  <c r="AA714" i="1"/>
  <c r="AB714" i="1"/>
  <c r="AC714" i="1"/>
  <c r="AA715" i="1"/>
  <c r="AB715" i="1"/>
  <c r="AC715" i="1"/>
  <c r="AA716" i="1"/>
  <c r="AB716" i="1"/>
  <c r="AC716" i="1"/>
  <c r="AA717" i="1"/>
  <c r="AB717" i="1"/>
  <c r="AC717" i="1"/>
  <c r="AA718" i="1"/>
  <c r="AB718" i="1"/>
  <c r="AC718" i="1"/>
  <c r="AA719" i="1"/>
  <c r="AB719" i="1"/>
  <c r="AC719" i="1"/>
  <c r="AA720" i="1"/>
  <c r="AB720" i="1"/>
  <c r="AC720" i="1"/>
  <c r="AA721" i="1"/>
  <c r="AB721" i="1"/>
  <c r="AC721" i="1"/>
  <c r="AA722" i="1"/>
  <c r="AB722" i="1"/>
  <c r="AC722" i="1"/>
  <c r="AA723" i="1"/>
  <c r="AB723" i="1"/>
  <c r="AC723" i="1"/>
  <c r="AA724" i="1"/>
  <c r="AB724" i="1"/>
  <c r="AC724" i="1"/>
  <c r="AD725" i="1"/>
  <c r="AA725" i="1"/>
  <c r="AB725" i="1"/>
  <c r="AC725" i="1"/>
  <c r="AA726" i="1"/>
  <c r="AB726" i="1"/>
  <c r="AC726" i="1"/>
  <c r="AA727" i="1"/>
  <c r="AB727" i="1"/>
  <c r="AC727" i="1"/>
  <c r="AA728" i="1"/>
  <c r="AB728" i="1"/>
  <c r="AC728" i="1"/>
  <c r="AA729" i="1"/>
  <c r="AB729" i="1"/>
  <c r="AC729" i="1"/>
  <c r="AA730" i="1"/>
  <c r="AB730" i="1"/>
  <c r="AC730" i="1"/>
  <c r="AA731" i="1"/>
  <c r="AB731" i="1"/>
  <c r="AC731" i="1"/>
  <c r="AA732" i="1"/>
  <c r="AB732" i="1"/>
  <c r="AC732" i="1"/>
  <c r="AA733" i="1"/>
  <c r="AB733" i="1"/>
  <c r="AC733" i="1"/>
  <c r="AA734" i="1"/>
  <c r="AB734" i="1"/>
  <c r="AC734" i="1"/>
  <c r="AA735" i="1"/>
  <c r="AB735" i="1"/>
  <c r="AC735" i="1"/>
  <c r="AA736" i="1"/>
  <c r="AB736" i="1"/>
  <c r="AC736" i="1"/>
  <c r="AA737" i="1"/>
  <c r="AB737" i="1"/>
  <c r="AC737" i="1"/>
  <c r="AA738" i="1"/>
  <c r="AB738" i="1"/>
  <c r="AC738" i="1"/>
  <c r="AA739" i="1"/>
  <c r="AB739" i="1"/>
  <c r="AC739" i="1"/>
  <c r="AA740" i="1"/>
  <c r="AB740" i="1"/>
  <c r="AC740" i="1"/>
  <c r="AA741" i="1"/>
  <c r="AB741" i="1"/>
  <c r="AC741" i="1"/>
  <c r="AA742" i="1"/>
  <c r="AB742" i="1"/>
  <c r="AC742" i="1"/>
  <c r="AA743" i="1"/>
  <c r="AB743" i="1"/>
  <c r="AC743" i="1"/>
  <c r="AA744" i="1"/>
  <c r="AB744" i="1"/>
  <c r="AC744" i="1"/>
  <c r="AA745" i="1"/>
  <c r="AB745" i="1"/>
  <c r="AC745" i="1"/>
  <c r="AA746" i="1"/>
  <c r="AB746" i="1"/>
  <c r="AC746" i="1"/>
  <c r="AA747" i="1"/>
  <c r="AB747" i="1"/>
  <c r="AC747" i="1"/>
  <c r="AA748" i="1"/>
  <c r="AB748" i="1"/>
  <c r="AC748" i="1"/>
  <c r="AA749" i="1"/>
  <c r="AB749" i="1"/>
  <c r="AC749" i="1"/>
  <c r="AA750" i="1"/>
  <c r="AB750" i="1"/>
  <c r="AC750" i="1"/>
  <c r="AA751" i="1"/>
  <c r="AB751" i="1"/>
  <c r="AC751" i="1"/>
  <c r="AA752" i="1"/>
  <c r="AB752" i="1"/>
  <c r="AC752" i="1"/>
  <c r="AA753" i="1"/>
  <c r="AB753" i="1"/>
  <c r="AC753" i="1"/>
  <c r="AA754" i="1"/>
  <c r="AB754" i="1"/>
  <c r="AC754" i="1"/>
  <c r="AA755" i="1"/>
  <c r="AB755" i="1"/>
  <c r="AC755" i="1"/>
  <c r="Z756" i="1"/>
  <c r="AA756" i="1"/>
  <c r="AB756" i="1"/>
  <c r="AC756" i="1"/>
  <c r="AA757" i="1"/>
  <c r="AB757" i="1"/>
  <c r="AC757" i="1"/>
  <c r="Z758" i="1"/>
  <c r="AA758" i="1"/>
  <c r="AB758" i="1"/>
  <c r="AC758" i="1"/>
  <c r="AA759" i="1"/>
  <c r="AB759" i="1"/>
  <c r="AC759" i="1"/>
  <c r="AA760" i="1"/>
  <c r="AB760" i="1"/>
  <c r="AC760" i="1"/>
  <c r="AA761" i="1"/>
  <c r="AB761" i="1"/>
  <c r="AC761" i="1"/>
  <c r="AA762" i="1"/>
  <c r="AB762" i="1"/>
  <c r="AC762" i="1"/>
  <c r="AA763" i="1"/>
  <c r="AB763" i="1"/>
  <c r="AC763" i="1"/>
  <c r="AD764" i="1"/>
  <c r="AA764" i="1"/>
  <c r="AB764" i="1"/>
  <c r="AC764" i="1"/>
  <c r="AA765" i="1"/>
  <c r="AB765" i="1"/>
  <c r="AC765" i="1"/>
  <c r="Z766" i="1"/>
  <c r="AA766" i="1"/>
  <c r="AB766" i="1"/>
  <c r="AC766" i="1"/>
  <c r="AA767" i="1"/>
  <c r="AB767" i="1"/>
  <c r="AC767" i="1"/>
  <c r="Z768" i="1"/>
  <c r="AA768" i="1"/>
  <c r="AB768" i="1"/>
  <c r="AC768" i="1"/>
  <c r="AA769" i="1"/>
  <c r="AB769" i="1"/>
  <c r="AC769" i="1"/>
  <c r="AA770" i="1"/>
  <c r="AB770" i="1"/>
  <c r="AC770" i="1"/>
  <c r="AA771" i="1"/>
  <c r="AB771" i="1"/>
  <c r="AC771" i="1"/>
  <c r="Z772" i="1"/>
  <c r="AA772" i="1"/>
  <c r="AB772" i="1"/>
  <c r="AC772" i="1"/>
  <c r="AA773" i="1"/>
  <c r="AB773" i="1"/>
  <c r="AC773" i="1"/>
  <c r="Z774" i="1"/>
  <c r="AA774" i="1"/>
  <c r="AB774" i="1"/>
  <c r="AC774" i="1"/>
  <c r="AA775" i="1"/>
  <c r="AB775" i="1"/>
  <c r="AC775" i="1"/>
  <c r="Z776" i="1"/>
  <c r="AA776" i="1"/>
  <c r="AB776" i="1"/>
  <c r="AC776" i="1"/>
  <c r="AA777" i="1"/>
  <c r="AB777" i="1"/>
  <c r="AC777" i="1"/>
  <c r="AA778" i="1"/>
  <c r="AB778" i="1"/>
  <c r="AC778" i="1"/>
  <c r="AA779" i="1"/>
  <c r="AB779" i="1"/>
  <c r="AC779" i="1"/>
  <c r="Z780" i="1"/>
  <c r="AA780" i="1"/>
  <c r="AB780" i="1"/>
  <c r="AC780" i="1"/>
  <c r="AA781" i="1"/>
  <c r="AB781" i="1"/>
  <c r="AC781" i="1"/>
  <c r="Z782" i="1"/>
  <c r="AA782" i="1"/>
  <c r="AB782" i="1"/>
  <c r="AC782" i="1"/>
  <c r="AA783" i="1"/>
  <c r="AB783" i="1"/>
  <c r="AC783" i="1"/>
  <c r="Z784" i="1"/>
  <c r="AA784" i="1"/>
  <c r="AB784" i="1"/>
  <c r="AC784" i="1"/>
  <c r="AA785" i="1"/>
  <c r="AB785" i="1"/>
  <c r="AC785" i="1"/>
  <c r="AA786" i="1"/>
  <c r="AB786" i="1"/>
  <c r="AC786" i="1"/>
  <c r="AA787" i="1"/>
  <c r="AB787" i="1"/>
  <c r="AC787" i="1"/>
  <c r="Z788" i="1"/>
  <c r="AA788" i="1"/>
  <c r="AB788" i="1"/>
  <c r="AC788" i="1"/>
  <c r="AA789" i="1"/>
  <c r="AB789" i="1"/>
  <c r="AC789" i="1"/>
  <c r="Z790" i="1"/>
  <c r="AA790" i="1"/>
  <c r="AB790" i="1"/>
  <c r="AC790" i="1"/>
  <c r="AA791" i="1"/>
  <c r="AB791" i="1"/>
  <c r="AC791" i="1"/>
  <c r="Z792" i="1"/>
  <c r="AA792" i="1"/>
  <c r="AB792" i="1"/>
  <c r="AC792" i="1"/>
  <c r="AA793" i="1"/>
  <c r="AB793" i="1"/>
  <c r="AC793" i="1"/>
  <c r="AA794" i="1"/>
  <c r="AB794" i="1"/>
  <c r="AC794" i="1"/>
  <c r="AA795" i="1"/>
  <c r="AB795" i="1"/>
  <c r="AC795" i="1"/>
  <c r="Z796" i="1"/>
  <c r="AA796" i="1"/>
  <c r="AB796" i="1"/>
  <c r="AC796" i="1"/>
  <c r="Z797" i="1" l="1"/>
  <c r="AE797" i="1"/>
  <c r="Z800" i="1"/>
  <c r="Z799" i="1"/>
  <c r="AE251" i="1"/>
  <c r="Z775" i="1"/>
  <c r="Z743" i="1"/>
  <c r="Z623" i="1"/>
  <c r="Z415" i="1"/>
  <c r="AD543" i="1"/>
  <c r="AD527" i="1"/>
  <c r="AD495" i="1"/>
  <c r="AE327" i="1"/>
  <c r="AE271" i="1"/>
  <c r="AE143" i="1"/>
  <c r="Z798" i="1"/>
  <c r="AD803" i="1"/>
  <c r="AE615" i="1"/>
  <c r="AE607" i="1"/>
  <c r="AE599" i="1"/>
  <c r="AE583" i="1"/>
  <c r="AE487" i="1"/>
  <c r="AE343" i="1"/>
  <c r="AE263" i="1"/>
  <c r="AE255" i="1"/>
  <c r="AE247" i="1"/>
  <c r="AE239" i="1"/>
  <c r="AE231" i="1"/>
  <c r="AE207" i="1"/>
  <c r="AE151" i="1"/>
  <c r="AE127" i="1"/>
  <c r="AE662" i="1"/>
  <c r="AE622" i="1"/>
  <c r="AE558" i="1"/>
  <c r="AE462" i="1"/>
  <c r="AE398" i="1"/>
  <c r="AE374" i="1"/>
  <c r="AE326" i="1"/>
  <c r="AE310" i="1"/>
  <c r="Z791" i="1"/>
  <c r="Z783" i="1"/>
  <c r="AD767" i="1"/>
  <c r="Z759" i="1"/>
  <c r="Z751" i="1"/>
  <c r="Z735" i="1"/>
  <c r="Z727" i="1"/>
  <c r="Z719" i="1"/>
  <c r="Z711" i="1"/>
  <c r="Z703" i="1"/>
  <c r="Z695" i="1"/>
  <c r="Z687" i="1"/>
  <c r="Z679" i="1"/>
  <c r="Z671" i="1"/>
  <c r="Z663" i="1"/>
  <c r="Z655" i="1"/>
  <c r="Z647" i="1"/>
  <c r="Z639" i="1"/>
  <c r="Z631" i="1"/>
  <c r="Z591" i="1"/>
  <c r="AD535" i="1"/>
  <c r="AD503" i="1"/>
  <c r="AD479" i="1"/>
  <c r="Z455" i="1"/>
  <c r="Z447" i="1"/>
  <c r="Z439" i="1"/>
  <c r="Z431" i="1"/>
  <c r="Z423" i="1"/>
  <c r="Z407" i="1"/>
  <c r="Z399" i="1"/>
  <c r="Z391" i="1"/>
  <c r="Z383" i="1"/>
  <c r="Z375" i="1"/>
  <c r="Z367" i="1"/>
  <c r="Z359" i="1"/>
  <c r="Z351" i="1"/>
  <c r="Z319" i="1"/>
  <c r="Z311" i="1"/>
  <c r="AD295" i="1"/>
  <c r="AD287" i="1"/>
  <c r="AD279" i="1"/>
  <c r="AD223" i="1"/>
  <c r="Z191" i="1"/>
  <c r="AD183" i="1"/>
  <c r="AD175" i="1"/>
  <c r="Z167" i="1"/>
  <c r="Z159" i="1"/>
  <c r="Z135" i="1"/>
  <c r="Z119" i="1"/>
  <c r="AD111" i="1"/>
  <c r="AD799" i="1"/>
  <c r="AF215" i="1"/>
  <c r="AD763" i="1"/>
  <c r="AE651" i="1"/>
  <c r="AE619" i="1"/>
  <c r="AD547" i="1"/>
  <c r="AD531" i="1"/>
  <c r="AD515" i="1"/>
  <c r="AE491" i="1"/>
  <c r="AD459" i="1"/>
  <c r="AD451" i="1"/>
  <c r="AE267" i="1"/>
  <c r="AE259" i="1"/>
  <c r="AE243" i="1"/>
  <c r="AD219" i="1"/>
  <c r="AE155" i="1"/>
  <c r="Z651" i="1"/>
  <c r="AE803" i="1"/>
  <c r="AD804" i="1"/>
  <c r="AE798" i="1"/>
  <c r="AF748" i="1"/>
  <c r="AF740" i="1"/>
  <c r="AF732" i="1"/>
  <c r="AF724" i="1"/>
  <c r="AF716" i="1"/>
  <c r="AF660" i="1"/>
  <c r="AF628" i="1"/>
  <c r="AF580" i="1"/>
  <c r="AF540" i="1"/>
  <c r="AF484" i="1"/>
  <c r="AF444" i="1"/>
  <c r="AF404" i="1"/>
  <c r="AF575" i="1"/>
  <c r="AF567" i="1"/>
  <c r="AF559" i="1"/>
  <c r="AF471" i="1"/>
  <c r="AF335" i="1"/>
  <c r="AF255" i="1"/>
  <c r="AF199" i="1"/>
  <c r="AD714" i="1"/>
  <c r="AD610" i="1"/>
  <c r="Z803" i="1"/>
  <c r="Z175" i="1"/>
  <c r="AE805" i="1"/>
  <c r="Z789" i="1"/>
  <c r="Z781" i="1"/>
  <c r="Z773" i="1"/>
  <c r="Z765" i="1"/>
  <c r="Z757" i="1"/>
  <c r="Z749" i="1"/>
  <c r="AD717" i="1"/>
  <c r="AD709" i="1"/>
  <c r="AD693" i="1"/>
  <c r="Z669" i="1"/>
  <c r="Z661" i="1"/>
  <c r="AD653" i="1"/>
  <c r="AD637" i="1"/>
  <c r="Z621" i="1"/>
  <c r="Z613" i="1"/>
  <c r="AD605" i="1"/>
  <c r="Z597" i="1"/>
  <c r="AD589" i="1"/>
  <c r="Z573" i="1"/>
  <c r="AD565" i="1"/>
  <c r="AD557" i="1"/>
  <c r="AD541" i="1"/>
  <c r="Z525" i="1"/>
  <c r="AD517" i="1"/>
  <c r="AD509" i="1"/>
  <c r="Z493" i="1"/>
  <c r="AD485" i="1"/>
  <c r="Z477" i="1"/>
  <c r="Z469" i="1"/>
  <c r="Z453" i="1"/>
  <c r="Z429" i="1"/>
  <c r="Z413" i="1"/>
  <c r="Z397" i="1"/>
  <c r="Z389" i="1"/>
  <c r="Z381" i="1"/>
  <c r="AD365" i="1"/>
  <c r="AD357" i="1"/>
  <c r="Z349" i="1"/>
  <c r="Z333" i="1"/>
  <c r="Z325" i="1"/>
  <c r="Z317" i="1"/>
  <c r="AD309" i="1"/>
  <c r="AD301" i="1"/>
  <c r="Z277" i="1"/>
  <c r="AD221" i="1"/>
  <c r="AD213" i="1"/>
  <c r="AD205" i="1"/>
  <c r="AD197" i="1"/>
  <c r="Z189" i="1"/>
  <c r="Z181" i="1"/>
  <c r="Z173" i="1"/>
  <c r="Z165" i="1"/>
  <c r="Z157" i="1"/>
  <c r="Z149" i="1"/>
  <c r="AD141" i="1"/>
  <c r="AD125" i="1"/>
  <c r="AD117" i="1"/>
  <c r="AD798" i="1"/>
  <c r="AF804" i="1"/>
  <c r="AD801" i="1"/>
  <c r="AE804" i="1"/>
  <c r="AF798" i="1"/>
  <c r="Z805" i="1"/>
  <c r="AE800" i="1"/>
  <c r="AD805" i="1"/>
  <c r="AF805" i="1"/>
  <c r="Z801" i="1"/>
  <c r="AF803" i="1"/>
  <c r="AF801" i="1"/>
  <c r="AE799" i="1"/>
  <c r="AF800" i="1"/>
  <c r="AF799" i="1"/>
  <c r="AD797" i="1"/>
  <c r="AE801" i="1"/>
  <c r="AF797" i="1"/>
  <c r="Z802" i="1"/>
  <c r="AD794" i="1"/>
  <c r="Z778" i="1"/>
  <c r="AD722" i="1"/>
  <c r="AD570" i="1"/>
  <c r="Z450" i="1"/>
  <c r="Z362" i="1"/>
  <c r="Z218" i="1"/>
  <c r="AD186" i="1"/>
  <c r="AD802" i="1"/>
  <c r="AE802" i="1"/>
  <c r="AF802" i="1"/>
  <c r="AD800" i="1"/>
  <c r="AF479" i="1"/>
  <c r="AE459" i="1"/>
  <c r="Z487" i="1"/>
  <c r="AD622" i="1"/>
  <c r="AD363" i="1"/>
  <c r="AF271" i="1"/>
  <c r="AE543" i="1"/>
  <c r="AF701" i="1"/>
  <c r="AF645" i="1"/>
  <c r="AE613" i="1"/>
  <c r="AE597" i="1"/>
  <c r="AF477" i="1"/>
  <c r="AF469" i="1"/>
  <c r="AE309" i="1"/>
  <c r="AF785" i="1"/>
  <c r="AD740" i="1"/>
  <c r="AE421" i="1"/>
  <c r="Z543" i="1"/>
  <c r="AD419" i="1"/>
  <c r="AE299" i="1"/>
  <c r="AF637" i="1"/>
  <c r="Z503" i="1"/>
  <c r="AE445" i="1"/>
  <c r="Z725" i="1"/>
  <c r="Z689" i="1"/>
  <c r="AD491" i="1"/>
  <c r="AE196" i="1"/>
  <c r="AF453" i="1"/>
  <c r="AF175" i="1"/>
  <c r="Z637" i="1"/>
  <c r="AE317" i="1"/>
  <c r="AE277" i="1"/>
  <c r="AF221" i="1"/>
  <c r="AF213" i="1"/>
  <c r="AE125" i="1"/>
  <c r="AE368" i="1"/>
  <c r="AD184" i="1"/>
  <c r="AE136" i="1"/>
  <c r="AF739" i="1"/>
  <c r="AF619" i="1"/>
  <c r="AF595" i="1"/>
  <c r="AF451" i="1"/>
  <c r="AF419" i="1"/>
  <c r="AF323" i="1"/>
  <c r="AF315" i="1"/>
  <c r="AF163" i="1"/>
  <c r="AF115" i="1"/>
  <c r="AF694" i="1"/>
  <c r="AF662" i="1"/>
  <c r="AF582" i="1"/>
  <c r="AF566" i="1"/>
  <c r="AF254" i="1"/>
  <c r="AF174" i="1"/>
  <c r="AF142" i="1"/>
  <c r="AD601" i="1"/>
  <c r="AF593" i="1"/>
  <c r="AE569" i="1"/>
  <c r="AD353" i="1"/>
  <c r="AD329" i="1"/>
  <c r="AD321" i="1"/>
  <c r="AD177" i="1"/>
  <c r="AE113" i="1"/>
  <c r="AE781" i="1"/>
  <c r="AE693" i="1"/>
  <c r="AE685" i="1"/>
  <c r="AD781" i="1"/>
  <c r="AD507" i="1"/>
  <c r="AD163" i="1"/>
  <c r="AD703" i="1"/>
  <c r="AD375" i="1"/>
  <c r="AE371" i="1"/>
  <c r="AF239" i="1"/>
  <c r="AE235" i="1"/>
  <c r="AE227" i="1"/>
  <c r="AE147" i="1"/>
  <c r="AE163" i="1"/>
  <c r="AD695" i="1"/>
  <c r="AE323" i="1"/>
  <c r="AD174" i="1"/>
  <c r="AD166" i="1"/>
  <c r="AE115" i="1"/>
  <c r="AE566" i="1"/>
  <c r="AF727" i="1"/>
  <c r="AD766" i="1"/>
  <c r="Z764" i="1"/>
  <c r="AE375" i="1"/>
  <c r="AE507" i="1"/>
  <c r="AD222" i="1"/>
  <c r="AD214" i="1"/>
  <c r="AF147" i="1"/>
  <c r="AD785" i="1"/>
  <c r="AE769" i="1"/>
  <c r="AF753" i="1"/>
  <c r="AF745" i="1"/>
  <c r="AF737" i="1"/>
  <c r="AE721" i="1"/>
  <c r="AE681" i="1"/>
  <c r="AF673" i="1"/>
  <c r="AD305" i="1"/>
  <c r="AE209" i="1"/>
  <c r="AE149" i="1"/>
  <c r="Z649" i="1"/>
  <c r="Z577" i="1"/>
  <c r="Z495" i="1"/>
  <c r="AD427" i="1"/>
  <c r="AE131" i="1"/>
  <c r="AE480" i="1"/>
  <c r="AD191" i="1"/>
  <c r="AD121" i="1"/>
  <c r="Z111" i="1"/>
  <c r="AF763" i="1"/>
  <c r="AE671" i="1"/>
  <c r="AE438" i="1"/>
  <c r="AD397" i="1"/>
  <c r="AF211" i="1"/>
  <c r="AE775" i="1"/>
  <c r="AF775" i="1"/>
  <c r="AD748" i="1"/>
  <c r="Z633" i="1"/>
  <c r="Z459" i="1"/>
  <c r="AF669" i="1"/>
  <c r="AE766" i="1"/>
  <c r="AF757" i="1"/>
  <c r="AD775" i="1"/>
  <c r="AE639" i="1"/>
  <c r="Z589" i="1"/>
  <c r="AF155" i="1"/>
  <c r="AD385" i="1"/>
  <c r="AD639" i="1"/>
  <c r="AF564" i="1"/>
  <c r="AD431" i="1"/>
  <c r="AF343" i="1"/>
  <c r="AF231" i="1"/>
  <c r="AD377" i="1"/>
  <c r="AD795" i="1"/>
  <c r="AE777" i="1"/>
  <c r="AE679" i="1"/>
  <c r="AE637" i="1"/>
  <c r="AE399" i="1"/>
  <c r="Z369" i="1"/>
  <c r="Z177" i="1"/>
  <c r="AF709" i="1"/>
  <c r="Z681" i="1"/>
  <c r="Z465" i="1"/>
  <c r="AE431" i="1"/>
  <c r="AF478" i="1"/>
  <c r="AF454" i="1"/>
  <c r="AF430" i="1"/>
  <c r="AF374" i="1"/>
  <c r="AF326" i="1"/>
  <c r="AF294" i="1"/>
  <c r="AF278" i="1"/>
  <c r="AF158" i="1"/>
  <c r="AF150" i="1"/>
  <c r="AF118" i="1"/>
  <c r="AF433" i="1"/>
  <c r="AE377" i="1"/>
  <c r="AE265" i="1"/>
  <c r="AF217" i="1"/>
  <c r="AE121" i="1"/>
  <c r="AE412" i="1"/>
  <c r="AE284" i="1"/>
  <c r="AE212" i="1"/>
  <c r="AE204" i="1"/>
  <c r="AE188" i="1"/>
  <c r="AE172" i="1"/>
  <c r="AE164" i="1"/>
  <c r="AD124" i="1"/>
  <c r="AE116" i="1"/>
  <c r="AF127" i="1"/>
  <c r="AF111" i="1"/>
  <c r="AD681" i="1"/>
  <c r="AD619" i="1"/>
  <c r="AD617" i="1"/>
  <c r="AF563" i="1"/>
  <c r="Z561" i="1"/>
  <c r="AD411" i="1"/>
  <c r="Z409" i="1"/>
  <c r="Z401" i="1"/>
  <c r="Z343" i="1"/>
  <c r="AE308" i="1"/>
  <c r="AD189" i="1"/>
  <c r="AE175" i="1"/>
  <c r="AD137" i="1"/>
  <c r="AF421" i="1"/>
  <c r="AE629" i="1"/>
  <c r="Z769" i="1"/>
  <c r="AF601" i="1"/>
  <c r="AF445" i="1"/>
  <c r="AE249" i="1"/>
  <c r="AD149" i="1"/>
  <c r="AE157" i="1"/>
  <c r="Z785" i="1"/>
  <c r="Z721" i="1"/>
  <c r="AD713" i="1"/>
  <c r="Z709" i="1"/>
  <c r="AF665" i="1"/>
  <c r="Z620" i="1"/>
  <c r="AE419" i="1"/>
  <c r="AD315" i="1"/>
  <c r="AE141" i="1"/>
  <c r="AF677" i="1"/>
  <c r="AF584" i="1"/>
  <c r="Z553" i="1"/>
  <c r="AD539" i="1"/>
  <c r="Z537" i="1"/>
  <c r="AF468" i="1"/>
  <c r="AE455" i="1"/>
  <c r="AF452" i="1"/>
  <c r="Z433" i="1"/>
  <c r="AE430" i="1"/>
  <c r="AD421" i="1"/>
  <c r="AE395" i="1"/>
  <c r="AD383" i="1"/>
  <c r="Z321" i="1"/>
  <c r="AF311" i="1"/>
  <c r="Z305" i="1"/>
  <c r="AE283" i="1"/>
  <c r="Z281" i="1"/>
  <c r="AF247" i="1"/>
  <c r="AE241" i="1"/>
  <c r="AD212" i="1"/>
  <c r="AF206" i="1"/>
  <c r="Z193" i="1"/>
  <c r="AD188" i="1"/>
  <c r="AD173" i="1"/>
  <c r="AD164" i="1"/>
  <c r="AD155" i="1"/>
  <c r="AE153" i="1"/>
  <c r="AE148" i="1"/>
  <c r="AF135" i="1"/>
  <c r="AF126" i="1"/>
  <c r="AF773" i="1"/>
  <c r="AD745" i="1"/>
  <c r="AF711" i="1"/>
  <c r="AE689" i="1"/>
  <c r="Z673" i="1"/>
  <c r="AF741" i="1"/>
  <c r="AE673" i="1"/>
  <c r="AE661" i="1"/>
  <c r="Z657" i="1"/>
  <c r="AE647" i="1"/>
  <c r="AF609" i="1"/>
  <c r="AE549" i="1"/>
  <c r="AE533" i="1"/>
  <c r="AD487" i="1"/>
  <c r="AF476" i="1"/>
  <c r="AD399" i="1"/>
  <c r="AF390" i="1"/>
  <c r="Z377" i="1"/>
  <c r="AE324" i="1"/>
  <c r="AE233" i="1"/>
  <c r="AD216" i="1"/>
  <c r="AF191" i="1"/>
  <c r="AD172" i="1"/>
  <c r="AD135" i="1"/>
  <c r="AE785" i="1"/>
  <c r="AE641" i="1"/>
  <c r="AF629" i="1"/>
  <c r="Z625" i="1"/>
  <c r="AE601" i="1"/>
  <c r="AE793" i="1"/>
  <c r="AF781" i="1"/>
  <c r="AE763" i="1"/>
  <c r="Z761" i="1"/>
  <c r="AF728" i="1"/>
  <c r="AF705" i="1"/>
  <c r="AF687" i="1"/>
  <c r="AD667" i="1"/>
  <c r="AF652" i="1"/>
  <c r="AD647" i="1"/>
  <c r="AF646" i="1"/>
  <c r="AD607" i="1"/>
  <c r="Z605" i="1"/>
  <c r="Z593" i="1"/>
  <c r="Z569" i="1"/>
  <c r="Z547" i="1"/>
  <c r="AD533" i="1"/>
  <c r="AE529" i="1"/>
  <c r="Z527" i="1"/>
  <c r="AE503" i="1"/>
  <c r="Z485" i="1"/>
  <c r="AD467" i="1"/>
  <c r="AD447" i="1"/>
  <c r="AF422" i="1"/>
  <c r="AE411" i="1"/>
  <c r="AE367" i="1"/>
  <c r="AD348" i="1"/>
  <c r="AF339" i="1"/>
  <c r="Z337" i="1"/>
  <c r="AF299" i="1"/>
  <c r="AE273" i="1"/>
  <c r="Z196" i="1"/>
  <c r="AD157" i="1"/>
  <c r="AD156" i="1"/>
  <c r="AD131" i="1"/>
  <c r="AF789" i="1"/>
  <c r="AE701" i="1"/>
  <c r="AD632" i="1"/>
  <c r="AF603" i="1"/>
  <c r="AF598" i="1"/>
  <c r="AD569" i="1"/>
  <c r="AF545" i="1"/>
  <c r="AE501" i="1"/>
  <c r="AD455" i="1"/>
  <c r="AF406" i="1"/>
  <c r="AE383" i="1"/>
  <c r="AE365" i="1"/>
  <c r="AF331" i="1"/>
  <c r="AE321" i="1"/>
  <c r="Z313" i="1"/>
  <c r="Z297" i="1"/>
  <c r="AE225" i="1"/>
  <c r="AF219" i="1"/>
  <c r="Z209" i="1"/>
  <c r="AD129" i="1"/>
  <c r="Z115" i="1"/>
  <c r="AD782" i="1"/>
  <c r="AD769" i="1"/>
  <c r="AD697" i="1"/>
  <c r="AF678" i="1"/>
  <c r="AD649" i="1"/>
  <c r="AD598" i="1"/>
  <c r="Z585" i="1"/>
  <c r="AE521" i="1"/>
  <c r="AD481" i="1"/>
  <c r="Z361" i="1"/>
  <c r="Z329" i="1"/>
  <c r="AF318" i="1"/>
  <c r="AF293" i="1"/>
  <c r="Z289" i="1"/>
  <c r="AE257" i="1"/>
  <c r="Z161" i="1"/>
  <c r="AE665" i="1"/>
  <c r="AD721" i="1"/>
  <c r="AD685" i="1"/>
  <c r="Z601" i="1"/>
  <c r="AD552" i="1"/>
  <c r="AE796" i="1"/>
  <c r="AD772" i="1"/>
  <c r="AF769" i="1"/>
  <c r="AD737" i="1"/>
  <c r="AD724" i="1"/>
  <c r="AF721" i="1"/>
  <c r="Z717" i="1"/>
  <c r="AD687" i="1"/>
  <c r="AD613" i="1"/>
  <c r="AD549" i="1"/>
  <c r="AE534" i="1"/>
  <c r="AE517" i="1"/>
  <c r="Z513" i="1"/>
  <c r="AE495" i="1"/>
  <c r="Z479" i="1"/>
  <c r="AE478" i="1"/>
  <c r="Z473" i="1"/>
  <c r="AD468" i="1"/>
  <c r="AD454" i="1"/>
  <c r="Z449" i="1"/>
  <c r="AD395" i="1"/>
  <c r="Z393" i="1"/>
  <c r="Z385" i="1"/>
  <c r="AD311" i="1"/>
  <c r="Z309" i="1"/>
  <c r="AF300" i="1"/>
  <c r="AE286" i="1"/>
  <c r="Z217" i="1"/>
  <c r="AD204" i="1"/>
  <c r="Z185" i="1"/>
  <c r="AD145" i="1"/>
  <c r="AF134" i="1"/>
  <c r="AE132" i="1"/>
  <c r="Z125" i="1"/>
  <c r="AD116" i="1"/>
  <c r="AD115" i="1"/>
  <c r="AE757" i="1"/>
  <c r="AE617" i="1"/>
  <c r="AD777" i="1"/>
  <c r="AD753" i="1"/>
  <c r="Z737" i="1"/>
  <c r="AD669" i="1"/>
  <c r="AE527" i="1"/>
  <c r="AD478" i="1"/>
  <c r="Z417" i="1"/>
  <c r="AF749" i="1"/>
  <c r="AF733" i="1"/>
  <c r="AD729" i="1"/>
  <c r="Z713" i="1"/>
  <c r="AE645" i="1"/>
  <c r="AF579" i="1"/>
  <c r="AE547" i="1"/>
  <c r="Z457" i="1"/>
  <c r="Z425" i="1"/>
  <c r="Z371" i="1"/>
  <c r="AF347" i="1"/>
  <c r="Z345" i="1"/>
  <c r="AE340" i="1"/>
  <c r="AF334" i="1"/>
  <c r="Z332" i="1"/>
  <c r="Z201" i="1"/>
  <c r="Z169" i="1"/>
  <c r="Z113" i="1"/>
  <c r="AD716" i="1"/>
  <c r="AD609" i="1"/>
  <c r="AD599" i="1"/>
  <c r="AD597" i="1"/>
  <c r="AE591" i="1"/>
  <c r="Z588" i="1"/>
  <c r="AD585" i="1"/>
  <c r="Z580" i="1"/>
  <c r="AF537" i="1"/>
  <c r="Z535" i="1"/>
  <c r="AF531" i="1"/>
  <c r="Z521" i="1"/>
  <c r="AD499" i="1"/>
  <c r="Z471" i="1"/>
  <c r="AD470" i="1"/>
  <c r="AE357" i="1"/>
  <c r="AD341" i="1"/>
  <c r="Z335" i="1"/>
  <c r="AE331" i="1"/>
  <c r="AF327" i="1"/>
  <c r="AD319" i="1"/>
  <c r="AE302" i="1"/>
  <c r="AE297" i="1"/>
  <c r="Z295" i="1"/>
  <c r="AD293" i="1"/>
  <c r="AE275" i="1"/>
  <c r="AF230" i="1"/>
  <c r="Z199" i="1"/>
  <c r="AE161" i="1"/>
  <c r="AD151" i="1"/>
  <c r="Z140" i="1"/>
  <c r="Z129" i="1"/>
  <c r="Z117" i="1"/>
  <c r="AF776" i="1"/>
  <c r="AF751" i="1"/>
  <c r="AF591" i="1"/>
  <c r="AE525" i="1"/>
  <c r="AE319" i="1"/>
  <c r="AE129" i="1"/>
  <c r="AE117" i="1"/>
  <c r="AE791" i="1"/>
  <c r="AF675" i="1"/>
  <c r="AE499" i="1"/>
  <c r="AD780" i="1"/>
  <c r="AE759" i="1"/>
  <c r="AF713" i="1"/>
  <c r="AE699" i="1"/>
  <c r="AE691" i="1"/>
  <c r="AD689" i="1"/>
  <c r="AD679" i="1"/>
  <c r="AE669" i="1"/>
  <c r="AE655" i="1"/>
  <c r="AF623" i="1"/>
  <c r="AD620" i="1"/>
  <c r="AE609" i="1"/>
  <c r="AF607" i="1"/>
  <c r="AE588" i="1"/>
  <c r="AD580" i="1"/>
  <c r="AD548" i="1"/>
  <c r="AF534" i="1"/>
  <c r="AD532" i="1"/>
  <c r="AD525" i="1"/>
  <c r="AD513" i="1"/>
  <c r="AD471" i="1"/>
  <c r="AD460" i="1"/>
  <c r="AF457" i="1"/>
  <c r="AF436" i="1"/>
  <c r="AF399" i="1"/>
  <c r="AF381" i="1"/>
  <c r="AE361" i="1"/>
  <c r="AE348" i="1"/>
  <c r="AE345" i="1"/>
  <c r="AD335" i="1"/>
  <c r="AF319" i="1"/>
  <c r="AF263" i="1"/>
  <c r="AD248" i="1"/>
  <c r="Z220" i="1"/>
  <c r="AD199" i="1"/>
  <c r="AD193" i="1"/>
  <c r="AE191" i="1"/>
  <c r="AE183" i="1"/>
  <c r="AD169" i="1"/>
  <c r="Z141" i="1"/>
  <c r="AE140" i="1"/>
  <c r="AE135" i="1"/>
  <c r="AE133" i="1"/>
  <c r="AD128" i="1"/>
  <c r="AF707" i="1"/>
  <c r="AE761" i="1"/>
  <c r="AF697" i="1"/>
  <c r="AF683" i="1"/>
  <c r="AF641" i="1"/>
  <c r="AF791" i="1"/>
  <c r="AE779" i="1"/>
  <c r="AF780" i="1"/>
  <c r="AF779" i="1"/>
  <c r="AE771" i="1"/>
  <c r="AE735" i="1"/>
  <c r="AF731" i="1"/>
  <c r="Z729" i="1"/>
  <c r="AF723" i="1"/>
  <c r="AF717" i="1"/>
  <c r="AE713" i="1"/>
  <c r="AE711" i="1"/>
  <c r="AE707" i="1"/>
  <c r="AD701" i="1"/>
  <c r="AD699" i="1"/>
  <c r="AD691" i="1"/>
  <c r="AE675" i="1"/>
  <c r="AD673" i="1"/>
  <c r="Z665" i="1"/>
  <c r="AD661" i="1"/>
  <c r="Z629" i="1"/>
  <c r="AF620" i="1"/>
  <c r="AF617" i="1"/>
  <c r="AD574" i="1"/>
  <c r="Z549" i="1"/>
  <c r="AE537" i="1"/>
  <c r="Z517" i="1"/>
  <c r="AD476" i="1"/>
  <c r="Z445" i="1"/>
  <c r="AD444" i="1"/>
  <c r="AF413" i="1"/>
  <c r="AE406" i="1"/>
  <c r="AF371" i="1"/>
  <c r="AF361" i="1"/>
  <c r="Z347" i="1"/>
  <c r="AD345" i="1"/>
  <c r="AD340" i="1"/>
  <c r="AE335" i="1"/>
  <c r="AD332" i="1"/>
  <c r="Z324" i="1"/>
  <c r="AD297" i="1"/>
  <c r="Z215" i="1"/>
  <c r="AF190" i="1"/>
  <c r="AD180" i="1"/>
  <c r="AD161" i="1"/>
  <c r="AF151" i="1"/>
  <c r="AF143" i="1"/>
  <c r="AD132" i="1"/>
  <c r="AE660" i="1"/>
  <c r="AE623" i="1"/>
  <c r="AF599" i="1"/>
  <c r="AD791" i="1"/>
  <c r="AF761" i="1"/>
  <c r="AD683" i="1"/>
  <c r="AD675" i="1"/>
  <c r="AF588" i="1"/>
  <c r="AD521" i="1"/>
  <c r="AF460" i="1"/>
  <c r="AE439" i="1"/>
  <c r="AE436" i="1"/>
  <c r="AE349" i="1"/>
  <c r="AD185" i="1"/>
  <c r="AD165" i="1"/>
  <c r="AF131" i="1"/>
  <c r="Z121" i="1"/>
  <c r="AF735" i="1"/>
  <c r="AD623" i="1"/>
  <c r="AE764" i="1"/>
  <c r="AF719" i="1"/>
  <c r="AE585" i="1"/>
  <c r="AE780" i="1"/>
  <c r="AE751" i="1"/>
  <c r="AE697" i="1"/>
  <c r="AD796" i="1"/>
  <c r="AE795" i="1"/>
  <c r="AE782" i="1"/>
  <c r="AD779" i="1"/>
  <c r="AF755" i="1"/>
  <c r="Z753" i="1"/>
  <c r="AF747" i="1"/>
  <c r="Z745" i="1"/>
  <c r="AD732" i="1"/>
  <c r="AF729" i="1"/>
  <c r="AE715" i="1"/>
  <c r="AE703" i="1"/>
  <c r="AF692" i="1"/>
  <c r="AE667" i="1"/>
  <c r="AD665" i="1"/>
  <c r="Z645" i="1"/>
  <c r="AE630" i="1"/>
  <c r="AD629" i="1"/>
  <c r="AF549" i="1"/>
  <c r="AE532" i="1"/>
  <c r="AD529" i="1"/>
  <c r="Z491" i="1"/>
  <c r="AD483" i="1"/>
  <c r="AD445" i="1"/>
  <c r="AD439" i="1"/>
  <c r="AD349" i="1"/>
  <c r="AE347" i="1"/>
  <c r="AE329" i="1"/>
  <c r="AD327" i="1"/>
  <c r="AD324" i="1"/>
  <c r="AF287" i="1"/>
  <c r="AF275" i="1"/>
  <c r="AD215" i="1"/>
  <c r="AD206" i="1"/>
  <c r="AF171" i="1"/>
  <c r="AE767" i="1"/>
  <c r="AE719" i="1"/>
  <c r="AF767" i="1"/>
  <c r="AF743" i="1"/>
  <c r="AF725" i="1"/>
  <c r="AE743" i="1"/>
  <c r="AF796" i="1"/>
  <c r="AF795" i="1"/>
  <c r="Z793" i="1"/>
  <c r="AF715" i="1"/>
  <c r="Z653" i="1"/>
  <c r="AF630" i="1"/>
  <c r="Z609" i="1"/>
  <c r="Z531" i="1"/>
  <c r="Z216" i="1"/>
  <c r="AD788" i="1"/>
  <c r="AE773" i="1"/>
  <c r="AE749" i="1"/>
  <c r="AE741" i="1"/>
  <c r="AE733" i="1"/>
  <c r="AD723" i="1"/>
  <c r="AE705" i="1"/>
  <c r="AE677" i="1"/>
  <c r="AE663" i="1"/>
  <c r="AE631" i="1"/>
  <c r="AE555" i="1"/>
  <c r="Z555" i="1"/>
  <c r="AD505" i="1"/>
  <c r="Z505" i="1"/>
  <c r="AD497" i="1"/>
  <c r="Z497" i="1"/>
  <c r="AD489" i="1"/>
  <c r="Z489" i="1"/>
  <c r="AE789" i="1"/>
  <c r="AE765" i="1"/>
  <c r="AF764" i="1"/>
  <c r="AE758" i="1"/>
  <c r="AE753" i="1"/>
  <c r="AE745" i="1"/>
  <c r="AE737" i="1"/>
  <c r="AE729" i="1"/>
  <c r="AE725" i="1"/>
  <c r="AE717" i="1"/>
  <c r="AE709" i="1"/>
  <c r="Z697" i="1"/>
  <c r="AE695" i="1"/>
  <c r="Z693" i="1"/>
  <c r="AF684" i="1"/>
  <c r="AD663" i="1"/>
  <c r="AE659" i="1"/>
  <c r="AD657" i="1"/>
  <c r="AE653" i="1"/>
  <c r="AE649" i="1"/>
  <c r="AF643" i="1"/>
  <c r="AE635" i="1"/>
  <c r="AD633" i="1"/>
  <c r="AD631" i="1"/>
  <c r="AD628" i="1"/>
  <c r="AE625" i="1"/>
  <c r="AD621" i="1"/>
  <c r="AD612" i="1"/>
  <c r="AE605" i="1"/>
  <c r="AD587" i="1"/>
  <c r="AF553" i="1"/>
  <c r="AD551" i="1"/>
  <c r="Z551" i="1"/>
  <c r="AE515" i="1"/>
  <c r="Z515" i="1"/>
  <c r="Z484" i="1"/>
  <c r="AE484" i="1"/>
  <c r="AD475" i="1"/>
  <c r="Z475" i="1"/>
  <c r="Z777" i="1"/>
  <c r="Z701" i="1"/>
  <c r="AD659" i="1"/>
  <c r="Z641" i="1"/>
  <c r="AD635" i="1"/>
  <c r="AF633" i="1"/>
  <c r="AE628" i="1"/>
  <c r="AE621" i="1"/>
  <c r="Z617" i="1"/>
  <c r="AF612" i="1"/>
  <c r="Z604" i="1"/>
  <c r="Z572" i="1"/>
  <c r="Z558" i="1"/>
  <c r="AD558" i="1"/>
  <c r="AE657" i="1"/>
  <c r="AE643" i="1"/>
  <c r="AE633" i="1"/>
  <c r="AE627" i="1"/>
  <c r="Z523" i="1"/>
  <c r="AE523" i="1"/>
  <c r="Z511" i="1"/>
  <c r="AD511" i="1"/>
  <c r="AE463" i="1"/>
  <c r="AD463" i="1"/>
  <c r="Z463" i="1"/>
  <c r="Z741" i="1"/>
  <c r="Z733" i="1"/>
  <c r="Z705" i="1"/>
  <c r="Z677" i="1"/>
  <c r="AD671" i="1"/>
  <c r="AF655" i="1"/>
  <c r="AF651" i="1"/>
  <c r="AD643" i="1"/>
  <c r="AD641" i="1"/>
  <c r="AD627" i="1"/>
  <c r="AF604" i="1"/>
  <c r="AE593" i="1"/>
  <c r="AD593" i="1"/>
  <c r="Z581" i="1"/>
  <c r="AE581" i="1"/>
  <c r="AF572" i="1"/>
  <c r="AD555" i="1"/>
  <c r="Z529" i="1"/>
  <c r="AD523" i="1"/>
  <c r="AE509" i="1"/>
  <c r="Z509" i="1"/>
  <c r="AE505" i="1"/>
  <c r="AD501" i="1"/>
  <c r="Z501" i="1"/>
  <c r="AE497" i="1"/>
  <c r="AE489" i="1"/>
  <c r="AE783" i="1"/>
  <c r="AD793" i="1"/>
  <c r="AF596" i="1"/>
  <c r="Z596" i="1"/>
  <c r="AF573" i="1"/>
  <c r="AD573" i="1"/>
  <c r="Z541" i="1"/>
  <c r="AE541" i="1"/>
  <c r="AD493" i="1"/>
  <c r="AE493" i="1"/>
  <c r="Z472" i="1"/>
  <c r="AD472" i="1"/>
  <c r="AE787" i="1"/>
  <c r="AF788" i="1"/>
  <c r="AF783" i="1"/>
  <c r="AF777" i="1"/>
  <c r="AF772" i="1"/>
  <c r="AF756" i="1"/>
  <c r="AE788" i="1"/>
  <c r="AF784" i="1"/>
  <c r="AD774" i="1"/>
  <c r="AD773" i="1"/>
  <c r="AE755" i="1"/>
  <c r="AD751" i="1"/>
  <c r="AD749" i="1"/>
  <c r="AE747" i="1"/>
  <c r="AD743" i="1"/>
  <c r="AD741" i="1"/>
  <c r="AE739" i="1"/>
  <c r="AD735" i="1"/>
  <c r="AD733" i="1"/>
  <c r="AE731" i="1"/>
  <c r="AE727" i="1"/>
  <c r="AD719" i="1"/>
  <c r="AD711" i="1"/>
  <c r="AD707" i="1"/>
  <c r="AD705" i="1"/>
  <c r="AD677" i="1"/>
  <c r="AD615" i="1"/>
  <c r="AD596" i="1"/>
  <c r="AF587" i="1"/>
  <c r="AE573" i="1"/>
  <c r="AF541" i="1"/>
  <c r="AD519" i="1"/>
  <c r="Z519" i="1"/>
  <c r="AF787" i="1"/>
  <c r="AF771" i="1"/>
  <c r="AF793" i="1"/>
  <c r="AD790" i="1"/>
  <c r="AD789" i="1"/>
  <c r="AE772" i="1"/>
  <c r="AE790" i="1"/>
  <c r="AD787" i="1"/>
  <c r="AD783" i="1"/>
  <c r="AE774" i="1"/>
  <c r="AD771" i="1"/>
  <c r="AD755" i="1"/>
  <c r="AD747" i="1"/>
  <c r="AD739" i="1"/>
  <c r="AD731" i="1"/>
  <c r="AD727" i="1"/>
  <c r="AE723" i="1"/>
  <c r="AD715" i="1"/>
  <c r="AE687" i="1"/>
  <c r="AE683" i="1"/>
  <c r="AD655" i="1"/>
  <c r="AD651" i="1"/>
  <c r="AF615" i="1"/>
  <c r="AE565" i="1"/>
  <c r="Z565" i="1"/>
  <c r="Z557" i="1"/>
  <c r="AE557" i="1"/>
  <c r="Z462" i="1"/>
  <c r="AD462" i="1"/>
  <c r="Z435" i="1"/>
  <c r="AF435" i="1"/>
  <c r="AE435" i="1"/>
  <c r="AD435" i="1"/>
  <c r="AF356" i="1"/>
  <c r="AE792" i="1"/>
  <c r="AE784" i="1"/>
  <c r="AE776" i="1"/>
  <c r="AE768" i="1"/>
  <c r="AE760" i="1"/>
  <c r="AF752" i="1"/>
  <c r="AF744" i="1"/>
  <c r="AF736" i="1"/>
  <c r="AF720" i="1"/>
  <c r="AF712" i="1"/>
  <c r="AE696" i="1"/>
  <c r="AE664" i="1"/>
  <c r="AE632" i="1"/>
  <c r="AE624" i="1"/>
  <c r="AE616" i="1"/>
  <c r="AE608" i="1"/>
  <c r="AE600" i="1"/>
  <c r="AE592" i="1"/>
  <c r="AE584" i="1"/>
  <c r="AE568" i="1"/>
  <c r="AD544" i="1"/>
  <c r="AF536" i="1"/>
  <c r="AE472" i="1"/>
  <c r="AE456" i="1"/>
  <c r="AD440" i="1"/>
  <c r="AD432" i="1"/>
  <c r="AF424" i="1"/>
  <c r="AE400" i="1"/>
  <c r="AF392" i="1"/>
  <c r="AD368" i="1"/>
  <c r="AE360" i="1"/>
  <c r="AD344" i="1"/>
  <c r="AE336" i="1"/>
  <c r="AE328" i="1"/>
  <c r="AD320" i="1"/>
  <c r="AE312" i="1"/>
  <c r="AF304" i="1"/>
  <c r="AF288" i="1"/>
  <c r="AF280" i="1"/>
  <c r="AE272" i="1"/>
  <c r="AE264" i="1"/>
  <c r="AE256" i="1"/>
  <c r="AE248" i="1"/>
  <c r="AE240" i="1"/>
  <c r="AE232" i="1"/>
  <c r="AE224" i="1"/>
  <c r="AF216" i="1"/>
  <c r="AF208" i="1"/>
  <c r="AE200" i="1"/>
  <c r="AF192" i="1"/>
  <c r="AF184" i="1"/>
  <c r="AF176" i="1"/>
  <c r="AE168" i="1"/>
  <c r="AE160" i="1"/>
  <c r="AD152" i="1"/>
  <c r="AE144" i="1"/>
  <c r="AD136" i="1"/>
  <c r="AE128" i="1"/>
  <c r="AE120" i="1"/>
  <c r="AE112" i="1"/>
  <c r="AE574" i="1"/>
  <c r="AE513" i="1"/>
  <c r="AF483" i="1"/>
  <c r="AE470" i="1"/>
  <c r="AE454" i="1"/>
  <c r="AE444" i="1"/>
  <c r="AE429" i="1"/>
  <c r="AD425" i="1"/>
  <c r="AE415" i="1"/>
  <c r="AE407" i="1"/>
  <c r="AE404" i="1"/>
  <c r="AE401" i="1"/>
  <c r="AD391" i="1"/>
  <c r="AE387" i="1"/>
  <c r="AE379" i="1"/>
  <c r="AE369" i="1"/>
  <c r="AD358" i="1"/>
  <c r="AD337" i="1"/>
  <c r="AD333" i="1"/>
  <c r="Z327" i="1"/>
  <c r="AD316" i="1"/>
  <c r="AE315" i="1"/>
  <c r="AD312" i="1"/>
  <c r="AF310" i="1"/>
  <c r="AD289" i="1"/>
  <c r="AF284" i="1"/>
  <c r="AE281" i="1"/>
  <c r="AE276" i="1"/>
  <c r="AF270" i="1"/>
  <c r="AE262" i="1"/>
  <c r="AF246" i="1"/>
  <c r="AE238" i="1"/>
  <c r="AF225" i="1"/>
  <c r="AE222" i="1"/>
  <c r="AD220" i="1"/>
  <c r="AD211" i="1"/>
  <c r="AE208" i="1"/>
  <c r="AD203" i="1"/>
  <c r="AF200" i="1"/>
  <c r="AE180" i="1"/>
  <c r="AD167" i="1"/>
  <c r="AD159" i="1"/>
  <c r="Z155" i="1"/>
  <c r="AD153" i="1"/>
  <c r="Z151" i="1"/>
  <c r="AD148" i="1"/>
  <c r="Z145" i="1"/>
  <c r="AD139" i="1"/>
  <c r="AD133" i="1"/>
  <c r="AD123" i="1"/>
  <c r="AD119" i="1"/>
  <c r="Z451" i="1"/>
  <c r="AF425" i="1"/>
  <c r="AF358" i="1"/>
  <c r="Z339" i="1"/>
  <c r="Z331" i="1"/>
  <c r="AF222" i="1"/>
  <c r="Z214" i="1"/>
  <c r="Z171" i="1"/>
  <c r="AE167" i="1"/>
  <c r="AE159" i="1"/>
  <c r="Z156" i="1"/>
  <c r="AE145" i="1"/>
  <c r="AE139" i="1"/>
  <c r="AE123" i="1"/>
  <c r="AE119" i="1"/>
  <c r="AD113" i="1"/>
  <c r="AE325" i="1"/>
  <c r="AE316" i="1"/>
  <c r="AF159" i="1"/>
  <c r="AF139" i="1"/>
  <c r="AF123" i="1"/>
  <c r="AF119" i="1"/>
  <c r="Z116" i="1"/>
  <c r="AE451" i="1"/>
  <c r="AD423" i="1"/>
  <c r="AD417" i="1"/>
  <c r="AD409" i="1"/>
  <c r="AD403" i="1"/>
  <c r="AE391" i="1"/>
  <c r="AF389" i="1"/>
  <c r="AD369" i="1"/>
  <c r="AF367" i="1"/>
  <c r="AE358" i="1"/>
  <c r="Z356" i="1"/>
  <c r="AE339" i="1"/>
  <c r="AD331" i="1"/>
  <c r="AD325" i="1"/>
  <c r="Z323" i="1"/>
  <c r="AE318" i="1"/>
  <c r="Z293" i="1"/>
  <c r="AD281" i="1"/>
  <c r="AE270" i="1"/>
  <c r="AE246" i="1"/>
  <c r="AD217" i="1"/>
  <c r="AE214" i="1"/>
  <c r="Z206" i="1"/>
  <c r="AD171" i="1"/>
  <c r="AE156" i="1"/>
  <c r="Z147" i="1"/>
  <c r="Z143" i="1"/>
  <c r="Z137" i="1"/>
  <c r="Z132" i="1"/>
  <c r="Z127" i="1"/>
  <c r="AF214" i="1"/>
  <c r="AE171" i="1"/>
  <c r="AE137" i="1"/>
  <c r="AF532" i="1"/>
  <c r="AE448" i="1"/>
  <c r="AD429" i="1"/>
  <c r="AD415" i="1"/>
  <c r="AD407" i="1"/>
  <c r="AE397" i="1"/>
  <c r="AD393" i="1"/>
  <c r="AD387" i="1"/>
  <c r="AD379" i="1"/>
  <c r="AD356" i="1"/>
  <c r="AF337" i="1"/>
  <c r="AF333" i="1"/>
  <c r="AD323" i="1"/>
  <c r="AD317" i="1"/>
  <c r="AE313" i="1"/>
  <c r="AD300" i="1"/>
  <c r="AE293" i="1"/>
  <c r="AE279" i="1"/>
  <c r="AF262" i="1"/>
  <c r="AE254" i="1"/>
  <c r="AF238" i="1"/>
  <c r="AE230" i="1"/>
  <c r="AD209" i="1"/>
  <c r="AD207" i="1"/>
  <c r="AE206" i="1"/>
  <c r="AF201" i="1"/>
  <c r="AD181" i="1"/>
  <c r="Z153" i="1"/>
  <c r="AD147" i="1"/>
  <c r="AD143" i="1"/>
  <c r="Z133" i="1"/>
  <c r="AD127" i="1"/>
  <c r="AF429" i="1"/>
  <c r="AE423" i="1"/>
  <c r="AE409" i="1"/>
  <c r="AE403" i="1"/>
  <c r="AF393" i="1"/>
  <c r="AE389" i="1"/>
  <c r="AF387" i="1"/>
  <c r="AD313" i="1"/>
  <c r="AD201" i="1"/>
  <c r="AD786" i="1"/>
  <c r="AE778" i="1"/>
  <c r="AD770" i="1"/>
  <c r="Z762" i="1"/>
  <c r="AE642" i="1"/>
  <c r="AD626" i="1"/>
  <c r="AD602" i="1"/>
  <c r="AD594" i="1"/>
  <c r="AD586" i="1"/>
  <c r="Z554" i="1"/>
  <c r="Z546" i="1"/>
  <c r="AD538" i="1"/>
  <c r="AD506" i="1"/>
  <c r="AD498" i="1"/>
  <c r="AD490" i="1"/>
  <c r="AD474" i="1"/>
  <c r="AD466" i="1"/>
  <c r="AD458" i="1"/>
  <c r="AD450" i="1"/>
  <c r="Z434" i="1"/>
  <c r="AD370" i="1"/>
  <c r="AD362" i="1"/>
  <c r="AD354" i="1"/>
  <c r="AD290" i="1"/>
  <c r="AD218" i="1"/>
  <c r="Z202" i="1"/>
  <c r="Z482" i="1"/>
  <c r="Z458" i="1"/>
  <c r="AD442" i="1"/>
  <c r="Z250" i="1"/>
  <c r="Z226" i="1"/>
  <c r="AD202" i="1"/>
  <c r="AD778" i="1"/>
  <c r="AD634" i="1"/>
  <c r="Z530" i="1"/>
  <c r="Z274" i="1"/>
  <c r="AD762" i="1"/>
  <c r="Z570" i="1"/>
  <c r="Z466" i="1"/>
  <c r="Z370" i="1"/>
  <c r="Z258" i="1"/>
  <c r="Z234" i="1"/>
  <c r="AE794" i="1"/>
  <c r="AE786" i="1"/>
  <c r="AE770" i="1"/>
  <c r="AE762" i="1"/>
  <c r="AE754" i="1"/>
  <c r="AE706" i="1"/>
  <c r="AE674" i="1"/>
  <c r="AE634" i="1"/>
  <c r="AE626" i="1"/>
  <c r="AE586" i="1"/>
  <c r="AE570" i="1"/>
  <c r="AE482" i="1"/>
  <c r="AE474" i="1"/>
  <c r="AE466" i="1"/>
  <c r="AE458" i="1"/>
  <c r="AE450" i="1"/>
  <c r="AE442" i="1"/>
  <c r="AE410" i="1"/>
  <c r="AE394" i="1"/>
  <c r="AE378" i="1"/>
  <c r="AE354" i="1"/>
  <c r="AE306" i="1"/>
  <c r="AE298" i="1"/>
  <c r="Z786" i="1"/>
  <c r="Z354" i="1"/>
  <c r="Z770" i="1"/>
  <c r="Z474" i="1"/>
  <c r="Z794" i="1"/>
  <c r="AD754" i="1"/>
  <c r="AD746" i="1"/>
  <c r="AD738" i="1"/>
  <c r="AD730" i="1"/>
  <c r="Z298" i="1"/>
  <c r="Z266" i="1"/>
  <c r="Z242" i="1"/>
  <c r="AF314" i="1"/>
  <c r="AF202" i="1"/>
  <c r="AD720" i="1"/>
  <c r="AD792" i="1"/>
  <c r="AF480" i="1"/>
  <c r="AF448" i="1"/>
  <c r="AE344" i="1"/>
  <c r="AD336" i="1"/>
  <c r="AD328" i="1"/>
  <c r="AE320" i="1"/>
  <c r="AD272" i="1"/>
  <c r="AD240" i="1"/>
  <c r="AD200" i="1"/>
  <c r="AF168" i="1"/>
  <c r="AE152" i="1"/>
  <c r="AD144" i="1"/>
  <c r="AD736" i="1"/>
  <c r="AF608" i="1"/>
  <c r="AD576" i="1"/>
  <c r="AE280" i="1"/>
  <c r="AD208" i="1"/>
  <c r="AF792" i="1"/>
  <c r="AD744" i="1"/>
  <c r="AD712" i="1"/>
  <c r="AD560" i="1"/>
  <c r="AE424" i="1"/>
  <c r="AD360" i="1"/>
  <c r="AE216" i="1"/>
  <c r="AD192" i="1"/>
  <c r="AE184" i="1"/>
  <c r="AD120" i="1"/>
  <c r="AD760" i="1"/>
  <c r="AF616" i="1"/>
  <c r="AF472" i="1"/>
  <c r="AE304" i="1"/>
  <c r="AD256" i="1"/>
  <c r="AE192" i="1"/>
  <c r="AD112" i="1"/>
  <c r="AD752" i="1"/>
  <c r="AF632" i="1"/>
  <c r="AF592" i="1"/>
  <c r="AD456" i="1"/>
  <c r="AD176" i="1"/>
  <c r="AD768" i="1"/>
  <c r="AD656" i="1"/>
  <c r="AD584" i="1"/>
  <c r="AE544" i="1"/>
  <c r="AF456" i="1"/>
  <c r="AE392" i="1"/>
  <c r="AE288" i="1"/>
  <c r="AD280" i="1"/>
  <c r="AD264" i="1"/>
  <c r="AD232" i="1"/>
  <c r="AE176" i="1"/>
  <c r="AD168" i="1"/>
  <c r="AD160" i="1"/>
  <c r="AD784" i="1"/>
  <c r="AD776" i="1"/>
  <c r="AD728" i="1"/>
  <c r="AD688" i="1"/>
  <c r="AF600" i="1"/>
  <c r="AD536" i="1"/>
  <c r="AD480" i="1"/>
  <c r="AD448" i="1"/>
  <c r="AE618" i="1"/>
  <c r="AE602" i="1"/>
  <c r="AE370" i="1"/>
  <c r="AE362" i="1"/>
  <c r="AE210" i="1"/>
  <c r="AE202" i="1"/>
  <c r="AE218" i="1"/>
  <c r="AE610" i="1"/>
  <c r="AF658" i="1"/>
  <c r="AF626" i="1"/>
  <c r="AF554" i="1"/>
  <c r="AF546" i="1"/>
  <c r="AF538" i="1"/>
  <c r="AF530" i="1"/>
  <c r="AF458" i="1"/>
  <c r="AF450" i="1"/>
  <c r="AF442" i="1"/>
  <c r="AF410" i="1"/>
  <c r="AF378" i="1"/>
  <c r="AF370" i="1"/>
  <c r="AF330" i="1"/>
  <c r="AF306" i="1"/>
  <c r="AF218" i="1"/>
  <c r="AF210" i="1"/>
  <c r="AF186" i="1"/>
  <c r="AF170" i="1"/>
  <c r="AF162" i="1"/>
  <c r="AF154" i="1"/>
  <c r="AF146" i="1"/>
  <c r="AF138" i="1"/>
  <c r="AF130" i="1"/>
  <c r="AF122" i="1"/>
  <c r="AF114" i="1"/>
  <c r="AE322" i="1"/>
  <c r="AE314" i="1"/>
  <c r="AE594" i="1"/>
  <c r="AF338" i="1"/>
  <c r="AF322" i="1"/>
  <c r="AF610" i="1"/>
  <c r="AF594" i="1"/>
  <c r="AF194" i="1"/>
  <c r="AF346" i="1"/>
  <c r="AD524" i="1"/>
  <c r="AE524" i="1"/>
  <c r="AF524" i="1"/>
  <c r="AD516" i="1"/>
  <c r="AE516" i="1"/>
  <c r="AF516" i="1"/>
  <c r="AD508" i="1"/>
  <c r="AE508" i="1"/>
  <c r="AF508" i="1"/>
  <c r="Z437" i="1"/>
  <c r="AE437" i="1"/>
  <c r="AF437" i="1"/>
  <c r="AE427" i="1"/>
  <c r="AE165" i="1"/>
  <c r="AF165" i="1"/>
  <c r="AF794" i="1"/>
  <c r="AF790" i="1"/>
  <c r="AF786" i="1"/>
  <c r="AF782" i="1"/>
  <c r="AF778" i="1"/>
  <c r="AF774" i="1"/>
  <c r="AF770" i="1"/>
  <c r="Z767" i="1"/>
  <c r="AF762" i="1"/>
  <c r="AD761" i="1"/>
  <c r="AD756" i="1"/>
  <c r="AE756" i="1"/>
  <c r="AF708" i="1"/>
  <c r="AE708" i="1"/>
  <c r="AF706" i="1"/>
  <c r="AF699" i="1"/>
  <c r="Z692" i="1"/>
  <c r="AF689" i="1"/>
  <c r="AE686" i="1"/>
  <c r="AD682" i="1"/>
  <c r="Z682" i="1"/>
  <c r="AD680" i="1"/>
  <c r="AF676" i="1"/>
  <c r="AE676" i="1"/>
  <c r="AF674" i="1"/>
  <c r="AF667" i="1"/>
  <c r="Z660" i="1"/>
  <c r="AF657" i="1"/>
  <c r="AE654" i="1"/>
  <c r="AD650" i="1"/>
  <c r="Z650" i="1"/>
  <c r="AD648" i="1"/>
  <c r="AF644" i="1"/>
  <c r="AE644" i="1"/>
  <c r="AF642" i="1"/>
  <c r="AF635" i="1"/>
  <c r="Z628" i="1"/>
  <c r="Z619" i="1"/>
  <c r="AF618" i="1"/>
  <c r="AD606" i="1"/>
  <c r="Z598" i="1"/>
  <c r="AE598" i="1"/>
  <c r="AD561" i="1"/>
  <c r="AE561" i="1"/>
  <c r="AD670" i="1"/>
  <c r="Z670" i="1"/>
  <c r="AD618" i="1"/>
  <c r="AD757" i="1"/>
  <c r="AE752" i="1"/>
  <c r="AE750" i="1"/>
  <c r="AE744" i="1"/>
  <c r="AE740" i="1"/>
  <c r="AE736" i="1"/>
  <c r="AE732" i="1"/>
  <c r="AE730" i="1"/>
  <c r="AE728" i="1"/>
  <c r="AE726" i="1"/>
  <c r="AE724" i="1"/>
  <c r="AE722" i="1"/>
  <c r="AE720" i="1"/>
  <c r="AE718" i="1"/>
  <c r="AE716" i="1"/>
  <c r="AE714" i="1"/>
  <c r="AE712" i="1"/>
  <c r="AE710" i="1"/>
  <c r="AE698" i="1"/>
  <c r="AD694" i="1"/>
  <c r="Z694" i="1"/>
  <c r="AD692" i="1"/>
  <c r="AF688" i="1"/>
  <c r="AE688" i="1"/>
  <c r="AF686" i="1"/>
  <c r="AF679" i="1"/>
  <c r="AE666" i="1"/>
  <c r="AD662" i="1"/>
  <c r="Z662" i="1"/>
  <c r="AD660" i="1"/>
  <c r="AF656" i="1"/>
  <c r="AE656" i="1"/>
  <c r="AF654" i="1"/>
  <c r="AF647" i="1"/>
  <c r="AF624" i="1"/>
  <c r="AF614" i="1"/>
  <c r="AD577" i="1"/>
  <c r="AE577" i="1"/>
  <c r="Z562" i="1"/>
  <c r="AD562" i="1"/>
  <c r="AE562" i="1"/>
  <c r="AF696" i="1"/>
  <c r="Z446" i="1"/>
  <c r="AD446" i="1"/>
  <c r="AF758" i="1"/>
  <c r="AE748" i="1"/>
  <c r="AE746" i="1"/>
  <c r="AE742" i="1"/>
  <c r="AE738" i="1"/>
  <c r="AE734" i="1"/>
  <c r="AF754" i="1"/>
  <c r="AF750" i="1"/>
  <c r="AF746" i="1"/>
  <c r="AF742" i="1"/>
  <c r="AF738" i="1"/>
  <c r="AF734" i="1"/>
  <c r="AF730" i="1"/>
  <c r="AF726" i="1"/>
  <c r="AF722" i="1"/>
  <c r="AF718" i="1"/>
  <c r="AF714" i="1"/>
  <c r="AF710" i="1"/>
  <c r="AD706" i="1"/>
  <c r="Z706" i="1"/>
  <c r="AD704" i="1"/>
  <c r="AF700" i="1"/>
  <c r="AE700" i="1"/>
  <c r="AF698" i="1"/>
  <c r="AF691" i="1"/>
  <c r="Z684" i="1"/>
  <c r="AF681" i="1"/>
  <c r="AE678" i="1"/>
  <c r="AD674" i="1"/>
  <c r="Z674" i="1"/>
  <c r="AD672" i="1"/>
  <c r="AF668" i="1"/>
  <c r="AE668" i="1"/>
  <c r="AF666" i="1"/>
  <c r="AF659" i="1"/>
  <c r="Z652" i="1"/>
  <c r="AF649" i="1"/>
  <c r="AE646" i="1"/>
  <c r="AD642" i="1"/>
  <c r="Z642" i="1"/>
  <c r="AD640" i="1"/>
  <c r="AF636" i="1"/>
  <c r="AE636" i="1"/>
  <c r="AF634" i="1"/>
  <c r="AF627" i="1"/>
  <c r="AD611" i="1"/>
  <c r="AE611" i="1"/>
  <c r="AF606" i="1"/>
  <c r="Z603" i="1"/>
  <c r="AF602" i="1"/>
  <c r="AE589" i="1"/>
  <c r="Z578" i="1"/>
  <c r="AD578" i="1"/>
  <c r="AE578" i="1"/>
  <c r="AF664" i="1"/>
  <c r="Z606" i="1"/>
  <c r="AE606" i="1"/>
  <c r="AF766" i="1"/>
  <c r="AD765" i="1"/>
  <c r="Z760" i="1"/>
  <c r="AD759" i="1"/>
  <c r="AD758" i="1"/>
  <c r="Z754" i="1"/>
  <c r="Z750" i="1"/>
  <c r="Z746" i="1"/>
  <c r="Z742" i="1"/>
  <c r="Z738" i="1"/>
  <c r="Z734" i="1"/>
  <c r="Z730" i="1"/>
  <c r="Z726" i="1"/>
  <c r="Z722" i="1"/>
  <c r="Z718" i="1"/>
  <c r="Z714" i="1"/>
  <c r="Z710" i="1"/>
  <c r="AF703" i="1"/>
  <c r="Z696" i="1"/>
  <c r="AF693" i="1"/>
  <c r="AE690" i="1"/>
  <c r="AD686" i="1"/>
  <c r="Z686" i="1"/>
  <c r="AD684" i="1"/>
  <c r="AF680" i="1"/>
  <c r="AE680" i="1"/>
  <c r="AF671" i="1"/>
  <c r="Z664" i="1"/>
  <c r="AF661" i="1"/>
  <c r="AE658" i="1"/>
  <c r="AD654" i="1"/>
  <c r="Z654" i="1"/>
  <c r="AD652" i="1"/>
  <c r="AF648" i="1"/>
  <c r="AE648" i="1"/>
  <c r="AF639" i="1"/>
  <c r="Z632" i="1"/>
  <c r="AD603" i="1"/>
  <c r="AE603" i="1"/>
  <c r="AD590" i="1"/>
  <c r="AE590" i="1"/>
  <c r="AD542" i="1"/>
  <c r="Z542" i="1"/>
  <c r="AF542" i="1"/>
  <c r="AD702" i="1"/>
  <c r="Z702" i="1"/>
  <c r="AF768" i="1"/>
  <c r="AD698" i="1"/>
  <c r="Z698" i="1"/>
  <c r="AE670" i="1"/>
  <c r="AD666" i="1"/>
  <c r="Z666" i="1"/>
  <c r="AD664" i="1"/>
  <c r="AE638" i="1"/>
  <c r="AD595" i="1"/>
  <c r="AE595" i="1"/>
  <c r="AD638" i="1"/>
  <c r="Z638" i="1"/>
  <c r="AF765" i="1"/>
  <c r="AE702" i="1"/>
  <c r="AD696" i="1"/>
  <c r="AF690" i="1"/>
  <c r="Z763" i="1"/>
  <c r="AF759" i="1"/>
  <c r="Z752" i="1"/>
  <c r="Z748" i="1"/>
  <c r="Z744" i="1"/>
  <c r="Z740" i="1"/>
  <c r="Z736" i="1"/>
  <c r="Z732" i="1"/>
  <c r="Z728" i="1"/>
  <c r="Z724" i="1"/>
  <c r="Z720" i="1"/>
  <c r="Z716" i="1"/>
  <c r="Z712" i="1"/>
  <c r="AD708" i="1"/>
  <c r="AF704" i="1"/>
  <c r="AE704" i="1"/>
  <c r="AF702" i="1"/>
  <c r="AF695" i="1"/>
  <c r="Z688" i="1"/>
  <c r="AF685" i="1"/>
  <c r="AE682" i="1"/>
  <c r="AD678" i="1"/>
  <c r="Z678" i="1"/>
  <c r="AD676" i="1"/>
  <c r="AF672" i="1"/>
  <c r="AE672" i="1"/>
  <c r="AF670" i="1"/>
  <c r="AF663" i="1"/>
  <c r="Z656" i="1"/>
  <c r="AF653" i="1"/>
  <c r="AE650" i="1"/>
  <c r="AD646" i="1"/>
  <c r="Z646" i="1"/>
  <c r="AD644" i="1"/>
  <c r="AF640" i="1"/>
  <c r="AE640" i="1"/>
  <c r="AF638" i="1"/>
  <c r="AF631" i="1"/>
  <c r="AF622" i="1"/>
  <c r="AF611" i="1"/>
  <c r="AF590" i="1"/>
  <c r="AF552" i="1"/>
  <c r="AE552" i="1"/>
  <c r="AF760" i="1"/>
  <c r="Z700" i="1"/>
  <c r="AD690" i="1"/>
  <c r="Z690" i="1"/>
  <c r="AF682" i="1"/>
  <c r="Z668" i="1"/>
  <c r="AD658" i="1"/>
  <c r="Z658" i="1"/>
  <c r="AF650" i="1"/>
  <c r="Z636" i="1"/>
  <c r="Z614" i="1"/>
  <c r="AE614" i="1"/>
  <c r="Z571" i="1"/>
  <c r="AF571" i="1"/>
  <c r="Z584" i="1"/>
  <c r="AF583" i="1"/>
  <c r="AD571" i="1"/>
  <c r="AE571" i="1"/>
  <c r="AF570" i="1"/>
  <c r="AF568" i="1"/>
  <c r="AF557" i="1"/>
  <c r="AD553" i="1"/>
  <c r="AE553" i="1"/>
  <c r="Z538" i="1"/>
  <c r="AD537" i="1"/>
  <c r="Z533" i="1"/>
  <c r="AD526" i="1"/>
  <c r="AF526" i="1"/>
  <c r="AD518" i="1"/>
  <c r="AF518" i="1"/>
  <c r="AD496" i="1"/>
  <c r="AE496" i="1"/>
  <c r="AF496" i="1"/>
  <c r="AD464" i="1"/>
  <c r="AE464" i="1"/>
  <c r="AF464" i="1"/>
  <c r="Z634" i="1"/>
  <c r="Z630" i="1"/>
  <c r="Z626" i="1"/>
  <c r="AD625" i="1"/>
  <c r="AF621" i="1"/>
  <c r="Z615" i="1"/>
  <c r="Z607" i="1"/>
  <c r="Z599" i="1"/>
  <c r="AF589" i="1"/>
  <c r="Z586" i="1"/>
  <c r="AD583" i="1"/>
  <c r="AF577" i="1"/>
  <c r="Z575" i="1"/>
  <c r="AD564" i="1"/>
  <c r="AF561" i="1"/>
  <c r="Z559" i="1"/>
  <c r="AE556" i="1"/>
  <c r="AF556" i="1"/>
  <c r="AF613" i="1"/>
  <c r="AF605" i="1"/>
  <c r="AF597" i="1"/>
  <c r="AD575" i="1"/>
  <c r="AE575" i="1"/>
  <c r="AF574" i="1"/>
  <c r="AD559" i="1"/>
  <c r="AE559" i="1"/>
  <c r="AF558" i="1"/>
  <c r="AE519" i="1"/>
  <c r="Z512" i="1"/>
  <c r="AE511" i="1"/>
  <c r="AD504" i="1"/>
  <c r="AE504" i="1"/>
  <c r="AF504" i="1"/>
  <c r="Z618" i="1"/>
  <c r="Z610" i="1"/>
  <c r="Z602" i="1"/>
  <c r="Z594" i="1"/>
  <c r="AF586" i="1"/>
  <c r="AF585" i="1"/>
  <c r="AF581" i="1"/>
  <c r="Z579" i="1"/>
  <c r="AE576" i="1"/>
  <c r="AD568" i="1"/>
  <c r="AF565" i="1"/>
  <c r="Z563" i="1"/>
  <c r="AE560" i="1"/>
  <c r="AE551" i="1"/>
  <c r="Z545" i="1"/>
  <c r="AF544" i="1"/>
  <c r="Z540" i="1"/>
  <c r="AE539" i="1"/>
  <c r="AE536" i="1"/>
  <c r="AF533" i="1"/>
  <c r="AF529" i="1"/>
  <c r="AD528" i="1"/>
  <c r="AE528" i="1"/>
  <c r="AF528" i="1"/>
  <c r="AD520" i="1"/>
  <c r="AE520" i="1"/>
  <c r="AF520" i="1"/>
  <c r="AD512" i="1"/>
  <c r="AE512" i="1"/>
  <c r="AF512" i="1"/>
  <c r="AD492" i="1"/>
  <c r="AE492" i="1"/>
  <c r="AF492" i="1"/>
  <c r="AF625" i="1"/>
  <c r="AD624" i="1"/>
  <c r="AD591" i="1"/>
  <c r="AE582" i="1"/>
  <c r="AD579" i="1"/>
  <c r="AE579" i="1"/>
  <c r="AF578" i="1"/>
  <c r="AF576" i="1"/>
  <c r="AD563" i="1"/>
  <c r="AE563" i="1"/>
  <c r="AF562" i="1"/>
  <c r="AF560" i="1"/>
  <c r="AF551" i="1"/>
  <c r="AD545" i="1"/>
  <c r="AE545" i="1"/>
  <c r="AD540" i="1"/>
  <c r="AE540" i="1"/>
  <c r="AD522" i="1"/>
  <c r="AF522" i="1"/>
  <c r="AD514" i="1"/>
  <c r="AF514" i="1"/>
  <c r="AD616" i="1"/>
  <c r="AE612" i="1"/>
  <c r="AD608" i="1"/>
  <c r="AE604" i="1"/>
  <c r="AD600" i="1"/>
  <c r="AE596" i="1"/>
  <c r="AD592" i="1"/>
  <c r="AE587" i="1"/>
  <c r="Z583" i="1"/>
  <c r="AD582" i="1"/>
  <c r="AE580" i="1"/>
  <c r="AD572" i="1"/>
  <c r="AF569" i="1"/>
  <c r="Z567" i="1"/>
  <c r="AD566" i="1"/>
  <c r="AE564" i="1"/>
  <c r="AD556" i="1"/>
  <c r="AF550" i="1"/>
  <c r="AE548" i="1"/>
  <c r="AF548" i="1"/>
  <c r="AD500" i="1"/>
  <c r="AE500" i="1"/>
  <c r="AF500" i="1"/>
  <c r="Z622" i="1"/>
  <c r="Z590" i="1"/>
  <c r="AD567" i="1"/>
  <c r="AE567" i="1"/>
  <c r="Z524" i="1"/>
  <c r="Z516" i="1"/>
  <c r="AD488" i="1"/>
  <c r="AE488" i="1"/>
  <c r="AF488" i="1"/>
  <c r="AD461" i="1"/>
  <c r="AE461" i="1"/>
  <c r="Z461" i="1"/>
  <c r="AE542" i="1"/>
  <c r="AF539" i="1"/>
  <c r="AF527" i="1"/>
  <c r="AF523" i="1"/>
  <c r="AF519" i="1"/>
  <c r="AF515" i="1"/>
  <c r="AF511" i="1"/>
  <c r="AF507" i="1"/>
  <c r="AF503" i="1"/>
  <c r="AF499" i="1"/>
  <c r="AF495" i="1"/>
  <c r="AF491" i="1"/>
  <c r="AF487" i="1"/>
  <c r="AF482" i="1"/>
  <c r="AE475" i="1"/>
  <c r="AD473" i="1"/>
  <c r="AE473" i="1"/>
  <c r="AF470" i="1"/>
  <c r="AF463" i="1"/>
  <c r="Z456" i="1"/>
  <c r="AF449" i="1"/>
  <c r="AD443" i="1"/>
  <c r="AE443" i="1"/>
  <c r="Z405" i="1"/>
  <c r="AE405" i="1"/>
  <c r="AD402" i="1"/>
  <c r="Z402" i="1"/>
  <c r="Z373" i="1"/>
  <c r="AE373" i="1"/>
  <c r="AD352" i="1"/>
  <c r="AE352" i="1"/>
  <c r="AD554" i="1"/>
  <c r="AE550" i="1"/>
  <c r="AD546" i="1"/>
  <c r="AE530" i="1"/>
  <c r="AF510" i="1"/>
  <c r="AF506" i="1"/>
  <c r="AF502" i="1"/>
  <c r="AF498" i="1"/>
  <c r="AF494" i="1"/>
  <c r="AF490" i="1"/>
  <c r="AE486" i="1"/>
  <c r="AE481" i="1"/>
  <c r="AF481" i="1"/>
  <c r="AF475" i="1"/>
  <c r="AD453" i="1"/>
  <c r="AE453" i="1"/>
  <c r="AE452" i="1"/>
  <c r="Z408" i="1"/>
  <c r="AD408" i="1"/>
  <c r="AE408" i="1"/>
  <c r="Z376" i="1"/>
  <c r="AD376" i="1"/>
  <c r="AE376" i="1"/>
  <c r="AF555" i="1"/>
  <c r="AF547" i="1"/>
  <c r="AE535" i="1"/>
  <c r="AD534" i="1"/>
  <c r="AE526" i="1"/>
  <c r="AE522" i="1"/>
  <c r="AE518" i="1"/>
  <c r="AE514" i="1"/>
  <c r="AE510" i="1"/>
  <c r="AE506" i="1"/>
  <c r="AE502" i="1"/>
  <c r="AE498" i="1"/>
  <c r="AE494" i="1"/>
  <c r="AE490" i="1"/>
  <c r="AF486" i="1"/>
  <c r="AE467" i="1"/>
  <c r="AD465" i="1"/>
  <c r="AE465" i="1"/>
  <c r="AF462" i="1"/>
  <c r="AF461" i="1"/>
  <c r="AF455" i="1"/>
  <c r="AE447" i="1"/>
  <c r="AE440" i="1"/>
  <c r="AF440" i="1"/>
  <c r="AF432" i="1"/>
  <c r="AE432" i="1"/>
  <c r="AF363" i="1"/>
  <c r="AE363" i="1"/>
  <c r="Z552" i="1"/>
  <c r="Z544" i="1"/>
  <c r="AE538" i="1"/>
  <c r="AF535" i="1"/>
  <c r="AE485" i="1"/>
  <c r="AF485" i="1"/>
  <c r="AD482" i="1"/>
  <c r="AE479" i="1"/>
  <c r="AD477" i="1"/>
  <c r="AE477" i="1"/>
  <c r="AE476" i="1"/>
  <c r="AF474" i="1"/>
  <c r="AF473" i="1"/>
  <c r="AF467" i="1"/>
  <c r="Z460" i="1"/>
  <c r="AF447" i="1"/>
  <c r="AF443" i="1"/>
  <c r="Z441" i="1"/>
  <c r="AD364" i="1"/>
  <c r="Z364" i="1"/>
  <c r="AE364" i="1"/>
  <c r="AD457" i="1"/>
  <c r="AE457" i="1"/>
  <c r="AD441" i="1"/>
  <c r="AE441" i="1"/>
  <c r="AF441" i="1"/>
  <c r="AF341" i="1"/>
  <c r="AE341" i="1"/>
  <c r="AE554" i="1"/>
  <c r="AD550" i="1"/>
  <c r="AE546" i="1"/>
  <c r="AF543" i="1"/>
  <c r="AE531" i="1"/>
  <c r="AD530" i="1"/>
  <c r="Z526" i="1"/>
  <c r="AF525" i="1"/>
  <c r="Z522" i="1"/>
  <c r="AF521" i="1"/>
  <c r="Z518" i="1"/>
  <c r="AF517" i="1"/>
  <c r="Z514" i="1"/>
  <c r="AF513" i="1"/>
  <c r="Z510" i="1"/>
  <c r="AF509" i="1"/>
  <c r="Z506" i="1"/>
  <c r="AF505" i="1"/>
  <c r="Z502" i="1"/>
  <c r="AF501" i="1"/>
  <c r="Z498" i="1"/>
  <c r="AF497" i="1"/>
  <c r="Z494" i="1"/>
  <c r="AF493" i="1"/>
  <c r="Z490" i="1"/>
  <c r="AF489" i="1"/>
  <c r="AD486" i="1"/>
  <c r="AD484" i="1"/>
  <c r="AE483" i="1"/>
  <c r="Z481" i="1"/>
  <c r="AE471" i="1"/>
  <c r="AD469" i="1"/>
  <c r="AE469" i="1"/>
  <c r="AE468" i="1"/>
  <c r="AF466" i="1"/>
  <c r="AF465" i="1"/>
  <c r="AF459" i="1"/>
  <c r="Z452" i="1"/>
  <c r="AE342" i="1"/>
  <c r="AD342" i="1"/>
  <c r="AF342" i="1"/>
  <c r="Z508" i="1"/>
  <c r="Z504" i="1"/>
  <c r="Z500" i="1"/>
  <c r="Z496" i="1"/>
  <c r="Z492" i="1"/>
  <c r="Z488" i="1"/>
  <c r="Z464" i="1"/>
  <c r="AD449" i="1"/>
  <c r="AE449" i="1"/>
  <c r="Z444" i="1"/>
  <c r="Z442" i="1"/>
  <c r="AF438" i="1"/>
  <c r="AD437" i="1"/>
  <c r="AE434" i="1"/>
  <c r="AD433" i="1"/>
  <c r="Z430" i="1"/>
  <c r="Z428" i="1"/>
  <c r="AD428" i="1"/>
  <c r="AD422" i="1"/>
  <c r="Z422" i="1"/>
  <c r="AE418" i="1"/>
  <c r="AF412" i="1"/>
  <c r="AF407" i="1"/>
  <c r="AD405" i="1"/>
  <c r="AF401" i="1"/>
  <c r="AF398" i="1"/>
  <c r="Z396" i="1"/>
  <c r="AD396" i="1"/>
  <c r="AD390" i="1"/>
  <c r="Z390" i="1"/>
  <c r="AE386" i="1"/>
  <c r="AF380" i="1"/>
  <c r="AF375" i="1"/>
  <c r="AD373" i="1"/>
  <c r="Z366" i="1"/>
  <c r="AD366" i="1"/>
  <c r="AE346" i="1"/>
  <c r="AD346" i="1"/>
  <c r="AF345" i="1"/>
  <c r="Z303" i="1"/>
  <c r="AE303" i="1"/>
  <c r="AD303" i="1"/>
  <c r="AF434" i="1"/>
  <c r="AF427" i="1"/>
  <c r="AF418" i="1"/>
  <c r="Z416" i="1"/>
  <c r="AD416" i="1"/>
  <c r="AD410" i="1"/>
  <c r="Z410" i="1"/>
  <c r="AF400" i="1"/>
  <c r="AF395" i="1"/>
  <c r="AF386" i="1"/>
  <c r="Z384" i="1"/>
  <c r="AD384" i="1"/>
  <c r="AD378" i="1"/>
  <c r="Z378" i="1"/>
  <c r="AF369" i="1"/>
  <c r="AF357" i="1"/>
  <c r="AF349" i="1"/>
  <c r="AD296" i="1"/>
  <c r="AE296" i="1"/>
  <c r="AD438" i="1"/>
  <c r="AE426" i="1"/>
  <c r="AF420" i="1"/>
  <c r="AE417" i="1"/>
  <c r="AF415" i="1"/>
  <c r="AD413" i="1"/>
  <c r="AF409" i="1"/>
  <c r="Z404" i="1"/>
  <c r="AD404" i="1"/>
  <c r="AD398" i="1"/>
  <c r="Z398" i="1"/>
  <c r="AF388" i="1"/>
  <c r="AE385" i="1"/>
  <c r="AF383" i="1"/>
  <c r="AD381" i="1"/>
  <c r="AF377" i="1"/>
  <c r="Z372" i="1"/>
  <c r="AD372" i="1"/>
  <c r="AF365" i="1"/>
  <c r="AD361" i="1"/>
  <c r="AE446" i="1"/>
  <c r="Z440" i="1"/>
  <c r="AD434" i="1"/>
  <c r="AE433" i="1"/>
  <c r="AF426" i="1"/>
  <c r="Z424" i="1"/>
  <c r="AD424" i="1"/>
  <c r="AD418" i="1"/>
  <c r="Z418" i="1"/>
  <c r="AE414" i="1"/>
  <c r="AF408" i="1"/>
  <c r="AF403" i="1"/>
  <c r="AD401" i="1"/>
  <c r="AF397" i="1"/>
  <c r="AF394" i="1"/>
  <c r="Z392" i="1"/>
  <c r="AD392" i="1"/>
  <c r="AD386" i="1"/>
  <c r="Z386" i="1"/>
  <c r="AE382" i="1"/>
  <c r="AF376" i="1"/>
  <c r="AE359" i="1"/>
  <c r="AF354" i="1"/>
  <c r="AF351" i="1"/>
  <c r="AF350" i="1"/>
  <c r="AE333" i="1"/>
  <c r="AF446" i="1"/>
  <c r="Z436" i="1"/>
  <c r="AF431" i="1"/>
  <c r="AE428" i="1"/>
  <c r="AF428" i="1"/>
  <c r="AE425" i="1"/>
  <c r="AF423" i="1"/>
  <c r="AF417" i="1"/>
  <c r="AF414" i="1"/>
  <c r="Z412" i="1"/>
  <c r="AD412" i="1"/>
  <c r="AD406" i="1"/>
  <c r="Z406" i="1"/>
  <c r="AE402" i="1"/>
  <c r="AE396" i="1"/>
  <c r="AF396" i="1"/>
  <c r="AE393" i="1"/>
  <c r="AF391" i="1"/>
  <c r="AD389" i="1"/>
  <c r="AF385" i="1"/>
  <c r="AF382" i="1"/>
  <c r="Z380" i="1"/>
  <c r="AD380" i="1"/>
  <c r="AD374" i="1"/>
  <c r="Z374" i="1"/>
  <c r="AE366" i="1"/>
  <c r="AF366" i="1"/>
  <c r="AF362" i="1"/>
  <c r="AF359" i="1"/>
  <c r="AE353" i="1"/>
  <c r="AF353" i="1"/>
  <c r="AE350" i="1"/>
  <c r="AE337" i="1"/>
  <c r="AE330" i="1"/>
  <c r="AD330" i="1"/>
  <c r="AF329" i="1"/>
  <c r="AF439" i="1"/>
  <c r="AD426" i="1"/>
  <c r="Z426" i="1"/>
  <c r="AE422" i="1"/>
  <c r="AE416" i="1"/>
  <c r="AF416" i="1"/>
  <c r="AE413" i="1"/>
  <c r="AF411" i="1"/>
  <c r="AF405" i="1"/>
  <c r="AF402" i="1"/>
  <c r="Z400" i="1"/>
  <c r="AD400" i="1"/>
  <c r="AD394" i="1"/>
  <c r="Z394" i="1"/>
  <c r="AE390" i="1"/>
  <c r="AE384" i="1"/>
  <c r="AF384" i="1"/>
  <c r="AE381" i="1"/>
  <c r="AF379" i="1"/>
  <c r="AF373" i="1"/>
  <c r="AF364" i="1"/>
  <c r="AF355" i="1"/>
  <c r="AE334" i="1"/>
  <c r="AD334" i="1"/>
  <c r="Z291" i="1"/>
  <c r="AD291" i="1"/>
  <c r="AE291" i="1"/>
  <c r="Z443" i="1"/>
  <c r="Z420" i="1"/>
  <c r="AD420" i="1"/>
  <c r="AD414" i="1"/>
  <c r="Z414" i="1"/>
  <c r="Z388" i="1"/>
  <c r="AD388" i="1"/>
  <c r="AD382" i="1"/>
  <c r="Z382" i="1"/>
  <c r="AE372" i="1"/>
  <c r="AF372" i="1"/>
  <c r="AE338" i="1"/>
  <c r="AD338" i="1"/>
  <c r="AD355" i="1"/>
  <c r="AE351" i="1"/>
  <c r="Z350" i="1"/>
  <c r="Z346" i="1"/>
  <c r="Z342" i="1"/>
  <c r="Z338" i="1"/>
  <c r="Z334" i="1"/>
  <c r="Z330" i="1"/>
  <c r="Z326" i="1"/>
  <c r="Z322" i="1"/>
  <c r="Z318" i="1"/>
  <c r="Z314" i="1"/>
  <c r="AE311" i="1"/>
  <c r="Z310" i="1"/>
  <c r="AF302" i="1"/>
  <c r="AE292" i="1"/>
  <c r="AF290" i="1"/>
  <c r="AF285" i="1"/>
  <c r="Z268" i="1"/>
  <c r="AE268" i="1"/>
  <c r="AE198" i="1"/>
  <c r="Z198" i="1"/>
  <c r="AD198" i="1"/>
  <c r="AF325" i="1"/>
  <c r="AF321" i="1"/>
  <c r="AF317" i="1"/>
  <c r="AF313" i="1"/>
  <c r="AE301" i="1"/>
  <c r="AF297" i="1"/>
  <c r="AF292" i="1"/>
  <c r="AE289" i="1"/>
  <c r="AE203" i="1"/>
  <c r="AF203" i="1"/>
  <c r="AF368" i="1"/>
  <c r="AD367" i="1"/>
  <c r="Z353" i="1"/>
  <c r="AF309" i="1"/>
  <c r="AF296" i="1"/>
  <c r="Z285" i="1"/>
  <c r="AD285" i="1"/>
  <c r="Z282" i="1"/>
  <c r="AE282" i="1"/>
  <c r="AD261" i="1"/>
  <c r="Z261" i="1"/>
  <c r="AE261" i="1"/>
  <c r="AD245" i="1"/>
  <c r="Z245" i="1"/>
  <c r="AE245" i="1"/>
  <c r="AD229" i="1"/>
  <c r="Z229" i="1"/>
  <c r="AE229" i="1"/>
  <c r="AE205" i="1"/>
  <c r="AF205" i="1"/>
  <c r="Z365" i="1"/>
  <c r="AF360" i="1"/>
  <c r="AD359" i="1"/>
  <c r="AE355" i="1"/>
  <c r="AD351" i="1"/>
  <c r="AD326" i="1"/>
  <c r="AD322" i="1"/>
  <c r="AD318" i="1"/>
  <c r="AD314" i="1"/>
  <c r="AD310" i="1"/>
  <c r="AF308" i="1"/>
  <c r="AE305" i="1"/>
  <c r="AF298" i="1"/>
  <c r="Z287" i="1"/>
  <c r="AE287" i="1"/>
  <c r="AD371" i="1"/>
  <c r="AF352" i="1"/>
  <c r="AD347" i="1"/>
  <c r="AD343" i="1"/>
  <c r="AD339" i="1"/>
  <c r="AE307" i="1"/>
  <c r="AF303" i="1"/>
  <c r="Z301" i="1"/>
  <c r="AD299" i="1"/>
  <c r="AE295" i="1"/>
  <c r="Z294" i="1"/>
  <c r="AF286" i="1"/>
  <c r="Z357" i="1"/>
  <c r="AF348" i="1"/>
  <c r="AF344" i="1"/>
  <c r="AF340" i="1"/>
  <c r="AF336" i="1"/>
  <c r="AF332" i="1"/>
  <c r="AF328" i="1"/>
  <c r="AF324" i="1"/>
  <c r="AF320" i="1"/>
  <c r="AF316" i="1"/>
  <c r="AF312" i="1"/>
  <c r="AD307" i="1"/>
  <c r="AD306" i="1"/>
  <c r="AE300" i="1"/>
  <c r="AD294" i="1"/>
  <c r="AE294" i="1"/>
  <c r="AE290" i="1"/>
  <c r="AE285" i="1"/>
  <c r="AF282" i="1"/>
  <c r="AD278" i="1"/>
  <c r="AE278" i="1"/>
  <c r="AF274" i="1"/>
  <c r="AD269" i="1"/>
  <c r="Z269" i="1"/>
  <c r="AE269" i="1"/>
  <c r="AD253" i="1"/>
  <c r="Z253" i="1"/>
  <c r="AE253" i="1"/>
  <c r="AD237" i="1"/>
  <c r="Z237" i="1"/>
  <c r="AE237" i="1"/>
  <c r="AF268" i="1"/>
  <c r="AF260" i="1"/>
  <c r="AF252" i="1"/>
  <c r="AF244" i="1"/>
  <c r="AF236" i="1"/>
  <c r="AF228" i="1"/>
  <c r="AD195" i="1"/>
  <c r="AF195" i="1"/>
  <c r="AD308" i="1"/>
  <c r="Z306" i="1"/>
  <c r="AF295" i="1"/>
  <c r="AD292" i="1"/>
  <c r="Z290" i="1"/>
  <c r="Z278" i="1"/>
  <c r="AD277" i="1"/>
  <c r="AD276" i="1"/>
  <c r="AD274" i="1"/>
  <c r="AF273" i="1"/>
  <c r="Z271" i="1"/>
  <c r="AD271" i="1"/>
  <c r="AD266" i="1"/>
  <c r="AF265" i="1"/>
  <c r="Z263" i="1"/>
  <c r="AD263" i="1"/>
  <c r="AD258" i="1"/>
  <c r="AF257" i="1"/>
  <c r="Z255" i="1"/>
  <c r="AD255" i="1"/>
  <c r="AD250" i="1"/>
  <c r="AF249" i="1"/>
  <c r="Z247" i="1"/>
  <c r="AD247" i="1"/>
  <c r="AD242" i="1"/>
  <c r="AF241" i="1"/>
  <c r="Z239" i="1"/>
  <c r="AD239" i="1"/>
  <c r="AD234" i="1"/>
  <c r="AF233" i="1"/>
  <c r="Z231" i="1"/>
  <c r="AD231" i="1"/>
  <c r="AD226" i="1"/>
  <c r="AF198" i="1"/>
  <c r="AF307" i="1"/>
  <c r="AD304" i="1"/>
  <c r="AF291" i="1"/>
  <c r="AD288" i="1"/>
  <c r="AD284" i="1"/>
  <c r="AD282" i="1"/>
  <c r="AF279" i="1"/>
  <c r="AF277" i="1"/>
  <c r="AD273" i="1"/>
  <c r="Z273" i="1"/>
  <c r="AD268" i="1"/>
  <c r="AF267" i="1"/>
  <c r="AD265" i="1"/>
  <c r="Z265" i="1"/>
  <c r="AD260" i="1"/>
  <c r="AF259" i="1"/>
  <c r="AD257" i="1"/>
  <c r="Z257" i="1"/>
  <c r="AD252" i="1"/>
  <c r="AF251" i="1"/>
  <c r="AD249" i="1"/>
  <c r="Z249" i="1"/>
  <c r="AD244" i="1"/>
  <c r="AF243" i="1"/>
  <c r="AD241" i="1"/>
  <c r="Z241" i="1"/>
  <c r="AD236" i="1"/>
  <c r="AF235" i="1"/>
  <c r="AD233" i="1"/>
  <c r="Z233" i="1"/>
  <c r="AD228" i="1"/>
  <c r="AF227" i="1"/>
  <c r="AD225" i="1"/>
  <c r="Z225" i="1"/>
  <c r="Z222" i="1"/>
  <c r="Z194" i="1"/>
  <c r="AE194" i="1"/>
  <c r="AD194" i="1"/>
  <c r="AF305" i="1"/>
  <c r="AD302" i="1"/>
  <c r="Z300" i="1"/>
  <c r="AF289" i="1"/>
  <c r="AD286" i="1"/>
  <c r="AF283" i="1"/>
  <c r="AF281" i="1"/>
  <c r="Z279" i="1"/>
  <c r="AD275" i="1"/>
  <c r="AE274" i="1"/>
  <c r="AF272" i="1"/>
  <c r="AE266" i="1"/>
  <c r="AF264" i="1"/>
  <c r="AE258" i="1"/>
  <c r="AF256" i="1"/>
  <c r="AE250" i="1"/>
  <c r="AF248" i="1"/>
  <c r="AE242" i="1"/>
  <c r="AF240" i="1"/>
  <c r="AE234" i="1"/>
  <c r="AF232" i="1"/>
  <c r="AE226" i="1"/>
  <c r="AF224" i="1"/>
  <c r="AE221" i="1"/>
  <c r="AE219" i="1"/>
  <c r="AE213" i="1"/>
  <c r="AE211" i="1"/>
  <c r="AE195" i="1"/>
  <c r="AD187" i="1"/>
  <c r="AF187" i="1"/>
  <c r="AD179" i="1"/>
  <c r="Z179" i="1"/>
  <c r="AF179" i="1"/>
  <c r="AD270" i="1"/>
  <c r="AF269" i="1"/>
  <c r="Z267" i="1"/>
  <c r="AD267" i="1"/>
  <c r="AD262" i="1"/>
  <c r="AF261" i="1"/>
  <c r="Z259" i="1"/>
  <c r="AD259" i="1"/>
  <c r="AD254" i="1"/>
  <c r="AF253" i="1"/>
  <c r="Z251" i="1"/>
  <c r="AD251" i="1"/>
  <c r="AD246" i="1"/>
  <c r="AF245" i="1"/>
  <c r="Z243" i="1"/>
  <c r="AD243" i="1"/>
  <c r="AD238" i="1"/>
  <c r="AF237" i="1"/>
  <c r="Z235" i="1"/>
  <c r="AD235" i="1"/>
  <c r="AD230" i="1"/>
  <c r="AF229" i="1"/>
  <c r="Z227" i="1"/>
  <c r="AD227" i="1"/>
  <c r="AE197" i="1"/>
  <c r="AF197" i="1"/>
  <c r="AF301" i="1"/>
  <c r="AD298" i="1"/>
  <c r="Z296" i="1"/>
  <c r="AD283" i="1"/>
  <c r="AF276" i="1"/>
  <c r="AF266" i="1"/>
  <c r="AE260" i="1"/>
  <c r="AF258" i="1"/>
  <c r="AE252" i="1"/>
  <c r="AF250" i="1"/>
  <c r="AE244" i="1"/>
  <c r="AF242" i="1"/>
  <c r="AE236" i="1"/>
  <c r="AF234" i="1"/>
  <c r="AE228" i="1"/>
  <c r="AF226" i="1"/>
  <c r="Z219" i="1"/>
  <c r="AE223" i="1"/>
  <c r="AF212" i="1"/>
  <c r="Z205" i="1"/>
  <c r="AF180" i="1"/>
  <c r="AE169" i="1"/>
  <c r="AF169" i="1"/>
  <c r="Z166" i="1"/>
  <c r="AE166" i="1"/>
  <c r="AF156" i="1"/>
  <c r="Z150" i="1"/>
  <c r="AD150" i="1"/>
  <c r="AE150" i="1"/>
  <c r="AF140" i="1"/>
  <c r="Z134" i="1"/>
  <c r="AD134" i="1"/>
  <c r="AE134" i="1"/>
  <c r="AF124" i="1"/>
  <c r="Z118" i="1"/>
  <c r="AD118" i="1"/>
  <c r="AE118" i="1"/>
  <c r="AE173" i="1"/>
  <c r="AF173" i="1"/>
  <c r="Z170" i="1"/>
  <c r="AE170" i="1"/>
  <c r="AD224" i="1"/>
  <c r="Z223" i="1"/>
  <c r="AE217" i="1"/>
  <c r="AE215" i="1"/>
  <c r="Z210" i="1"/>
  <c r="AF209" i="1"/>
  <c r="AF207" i="1"/>
  <c r="AF204" i="1"/>
  <c r="Z197" i="1"/>
  <c r="AF188" i="1"/>
  <c r="AF183" i="1"/>
  <c r="AE177" i="1"/>
  <c r="AF177" i="1"/>
  <c r="Z174" i="1"/>
  <c r="AE174" i="1"/>
  <c r="AF166" i="1"/>
  <c r="AF160" i="1"/>
  <c r="Z154" i="1"/>
  <c r="AD154" i="1"/>
  <c r="AE154" i="1"/>
  <c r="AF144" i="1"/>
  <c r="Z138" i="1"/>
  <c r="AD138" i="1"/>
  <c r="AE138" i="1"/>
  <c r="AF128" i="1"/>
  <c r="Z122" i="1"/>
  <c r="AD122" i="1"/>
  <c r="AE122" i="1"/>
  <c r="AF112" i="1"/>
  <c r="AE181" i="1"/>
  <c r="AF181" i="1"/>
  <c r="AE179" i="1"/>
  <c r="Z178" i="1"/>
  <c r="AE178" i="1"/>
  <c r="Z221" i="1"/>
  <c r="AF196" i="1"/>
  <c r="AE185" i="1"/>
  <c r="AF185" i="1"/>
  <c r="Z182" i="1"/>
  <c r="AE182" i="1"/>
  <c r="AD170" i="1"/>
  <c r="AF164" i="1"/>
  <c r="Z158" i="1"/>
  <c r="AD158" i="1"/>
  <c r="AE158" i="1"/>
  <c r="AF148" i="1"/>
  <c r="Z142" i="1"/>
  <c r="AD142" i="1"/>
  <c r="AE142" i="1"/>
  <c r="AF132" i="1"/>
  <c r="Z126" i="1"/>
  <c r="AD126" i="1"/>
  <c r="AE126" i="1"/>
  <c r="AF116" i="1"/>
  <c r="AE189" i="1"/>
  <c r="AF189" i="1"/>
  <c r="AE187" i="1"/>
  <c r="Z186" i="1"/>
  <c r="AE186" i="1"/>
  <c r="AF178" i="1"/>
  <c r="AF223" i="1"/>
  <c r="AF220" i="1"/>
  <c r="Z213" i="1"/>
  <c r="AD210" i="1"/>
  <c r="Z207" i="1"/>
  <c r="AE201" i="1"/>
  <c r="AE199" i="1"/>
  <c r="AE193" i="1"/>
  <c r="AF193" i="1"/>
  <c r="Z190" i="1"/>
  <c r="AE190" i="1"/>
  <c r="Z183" i="1"/>
  <c r="AF182" i="1"/>
  <c r="AD178" i="1"/>
  <c r="AF172" i="1"/>
  <c r="AF167" i="1"/>
  <c r="Z162" i="1"/>
  <c r="AD162" i="1"/>
  <c r="AE162" i="1"/>
  <c r="AF152" i="1"/>
  <c r="Z146" i="1"/>
  <c r="AD146" i="1"/>
  <c r="AE146" i="1"/>
  <c r="AF136" i="1"/>
  <c r="Z130" i="1"/>
  <c r="AD130" i="1"/>
  <c r="AE130" i="1"/>
  <c r="AF120" i="1"/>
  <c r="Z114" i="1"/>
  <c r="AD114" i="1"/>
  <c r="AE114" i="1"/>
  <c r="AE111" i="1"/>
  <c r="AF161" i="1"/>
  <c r="AF157" i="1"/>
  <c r="AF153" i="1"/>
  <c r="AF149" i="1"/>
  <c r="AF145" i="1"/>
  <c r="AF141" i="1"/>
  <c r="AF137" i="1"/>
  <c r="AF133" i="1"/>
  <c r="AF129" i="1"/>
  <c r="AF125" i="1"/>
  <c r="AF121" i="1"/>
  <c r="AF117" i="1"/>
  <c r="AF113" i="1"/>
  <c r="G1617" i="2"/>
  <c r="F1617" i="2"/>
  <c r="E1617" i="2"/>
  <c r="D1617" i="2"/>
  <c r="C1617" i="2"/>
  <c r="B1617" i="2"/>
  <c r="A1617" i="2" s="1"/>
  <c r="G1616" i="2"/>
  <c r="F1616" i="2"/>
  <c r="E1616" i="2"/>
  <c r="D1616" i="2"/>
  <c r="C1616" i="2"/>
  <c r="B1616" i="2"/>
  <c r="A1616" i="2" s="1"/>
  <c r="G1615" i="2"/>
  <c r="F1615" i="2"/>
  <c r="E1615" i="2"/>
  <c r="D1615" i="2"/>
  <c r="C1615" i="2"/>
  <c r="B1615" i="2"/>
  <c r="A1615" i="2" s="1"/>
  <c r="J1613" i="2"/>
  <c r="I1613" i="2"/>
  <c r="G1613" i="2"/>
  <c r="F1613" i="2"/>
  <c r="E1613" i="2"/>
  <c r="D1613" i="2"/>
  <c r="C1613" i="2"/>
  <c r="B1613" i="2"/>
  <c r="A1613" i="2" s="1"/>
  <c r="J1612" i="2"/>
  <c r="I1612" i="2"/>
  <c r="G1612" i="2"/>
  <c r="F1612" i="2"/>
  <c r="E1612" i="2"/>
  <c r="D1612" i="2"/>
  <c r="C1612" i="2"/>
  <c r="B1612" i="2"/>
  <c r="A1612" i="2" s="1"/>
  <c r="J1611" i="2"/>
  <c r="I1611" i="2"/>
  <c r="G1611" i="2"/>
  <c r="F1611" i="2"/>
  <c r="E1611" i="2"/>
  <c r="D1611" i="2"/>
  <c r="C1611" i="2"/>
  <c r="B1611" i="2"/>
  <c r="A1611" i="2" s="1"/>
  <c r="J1610" i="2"/>
  <c r="I1610" i="2"/>
  <c r="G1610" i="2"/>
  <c r="F1610" i="2"/>
  <c r="E1610" i="2"/>
  <c r="D1610" i="2"/>
  <c r="C1610" i="2"/>
  <c r="B1610" i="2"/>
  <c r="A1610" i="2" s="1"/>
  <c r="J1609" i="2"/>
  <c r="I1609" i="2"/>
  <c r="G1609" i="2"/>
  <c r="F1609" i="2"/>
  <c r="E1609" i="2"/>
  <c r="D1609" i="2"/>
  <c r="C1609" i="2"/>
  <c r="B1609" i="2"/>
  <c r="A1609" i="2" s="1"/>
  <c r="J1608" i="2"/>
  <c r="I1608" i="2"/>
  <c r="G1608" i="2"/>
  <c r="F1608" i="2"/>
  <c r="E1608" i="2"/>
  <c r="D1608" i="2"/>
  <c r="C1608" i="2"/>
  <c r="B1608" i="2"/>
  <c r="A1608" i="2" s="1"/>
  <c r="J1607" i="2"/>
  <c r="I1607" i="2"/>
  <c r="G1607" i="2"/>
  <c r="F1607" i="2"/>
  <c r="E1607" i="2"/>
  <c r="D1607" i="2"/>
  <c r="C1607" i="2"/>
  <c r="B1607" i="2"/>
  <c r="A1607" i="2" s="1"/>
  <c r="J1606" i="2"/>
  <c r="I1606" i="2"/>
  <c r="G1606" i="2"/>
  <c r="F1606" i="2"/>
  <c r="E1606" i="2"/>
  <c r="D1606" i="2"/>
  <c r="C1606" i="2"/>
  <c r="B1606" i="2"/>
  <c r="A1606" i="2" s="1"/>
  <c r="J1605" i="2"/>
  <c r="I1605" i="2"/>
  <c r="G1605" i="2"/>
  <c r="F1605" i="2"/>
  <c r="E1605" i="2"/>
  <c r="D1605" i="2"/>
  <c r="C1605" i="2"/>
  <c r="B1605" i="2"/>
  <c r="A1605" i="2" s="1"/>
  <c r="J1604" i="2"/>
  <c r="J1603" i="2"/>
  <c r="I1603" i="2"/>
  <c r="G1603" i="2"/>
  <c r="F1603" i="2"/>
  <c r="E1603" i="2"/>
  <c r="D1603" i="2"/>
  <c r="C1603" i="2"/>
  <c r="B1603" i="2"/>
  <c r="A1603" i="2" s="1"/>
  <c r="J1602" i="2"/>
  <c r="G1601" i="2"/>
  <c r="F1601" i="2"/>
  <c r="E1601" i="2"/>
  <c r="D1601" i="2"/>
  <c r="C1601" i="2"/>
  <c r="B1601" i="2"/>
  <c r="A1601" i="2" s="1"/>
  <c r="G1600" i="2"/>
  <c r="F1600" i="2"/>
  <c r="E1600" i="2"/>
  <c r="D1600" i="2"/>
  <c r="C1600" i="2"/>
  <c r="B1600" i="2"/>
  <c r="A1600" i="2" s="1"/>
  <c r="G1599" i="2"/>
  <c r="F1599" i="2"/>
  <c r="E1599" i="2"/>
  <c r="D1599" i="2"/>
  <c r="C1599" i="2"/>
  <c r="B1599" i="2"/>
  <c r="A1599" i="2" s="1"/>
  <c r="J1597" i="2"/>
  <c r="I1597" i="2"/>
  <c r="G1597" i="2"/>
  <c r="F1597" i="2"/>
  <c r="E1597" i="2"/>
  <c r="D1597" i="2"/>
  <c r="C1597" i="2"/>
  <c r="B1597" i="2"/>
  <c r="A1597" i="2" s="1"/>
  <c r="J1596" i="2"/>
  <c r="I1596" i="2"/>
  <c r="G1596" i="2"/>
  <c r="F1596" i="2"/>
  <c r="E1596" i="2"/>
  <c r="D1596" i="2"/>
  <c r="C1596" i="2"/>
  <c r="B1596" i="2"/>
  <c r="A1596" i="2" s="1"/>
  <c r="J1595" i="2"/>
  <c r="I1595" i="2"/>
  <c r="G1595" i="2"/>
  <c r="F1595" i="2"/>
  <c r="E1595" i="2"/>
  <c r="D1595" i="2"/>
  <c r="C1595" i="2"/>
  <c r="B1595" i="2"/>
  <c r="A1595" i="2" s="1"/>
  <c r="J1594" i="2"/>
  <c r="I1594" i="2"/>
  <c r="G1594" i="2"/>
  <c r="F1594" i="2"/>
  <c r="E1594" i="2"/>
  <c r="D1594" i="2"/>
  <c r="C1594" i="2"/>
  <c r="B1594" i="2"/>
  <c r="A1594" i="2" s="1"/>
  <c r="J1593" i="2"/>
  <c r="I1593" i="2"/>
  <c r="G1593" i="2"/>
  <c r="F1593" i="2"/>
  <c r="E1593" i="2"/>
  <c r="D1593" i="2"/>
  <c r="C1593" i="2"/>
  <c r="B1593" i="2"/>
  <c r="A1593" i="2" s="1"/>
  <c r="J1592" i="2"/>
  <c r="I1592" i="2"/>
  <c r="G1592" i="2"/>
  <c r="F1592" i="2"/>
  <c r="E1592" i="2"/>
  <c r="D1592" i="2"/>
  <c r="C1592" i="2"/>
  <c r="B1592" i="2"/>
  <c r="A1592" i="2" s="1"/>
  <c r="J1591" i="2"/>
  <c r="I1591" i="2"/>
  <c r="G1591" i="2"/>
  <c r="F1591" i="2"/>
  <c r="E1591" i="2"/>
  <c r="D1591" i="2"/>
  <c r="C1591" i="2"/>
  <c r="B1591" i="2"/>
  <c r="A1591" i="2" s="1"/>
  <c r="J1590" i="2"/>
  <c r="I1590" i="2"/>
  <c r="G1590" i="2"/>
  <c r="F1590" i="2"/>
  <c r="E1590" i="2"/>
  <c r="D1590" i="2"/>
  <c r="C1590" i="2"/>
  <c r="B1590" i="2"/>
  <c r="A1590" i="2" s="1"/>
  <c r="J1589" i="2"/>
  <c r="I1589" i="2"/>
  <c r="G1589" i="2"/>
  <c r="F1589" i="2"/>
  <c r="E1589" i="2"/>
  <c r="D1589" i="2"/>
  <c r="C1589" i="2"/>
  <c r="B1589" i="2"/>
  <c r="A1589" i="2" s="1"/>
  <c r="J1588" i="2"/>
  <c r="J1587" i="2"/>
  <c r="I1587" i="2"/>
  <c r="G1587" i="2"/>
  <c r="F1587" i="2"/>
  <c r="E1587" i="2"/>
  <c r="D1587" i="2"/>
  <c r="C1587" i="2"/>
  <c r="B1587" i="2"/>
  <c r="A1587" i="2" s="1"/>
  <c r="J1586" i="2"/>
  <c r="G1585" i="2"/>
  <c r="F1585" i="2"/>
  <c r="E1585" i="2"/>
  <c r="D1585" i="2"/>
  <c r="C1585" i="2"/>
  <c r="B1585" i="2"/>
  <c r="A1585" i="2" s="1"/>
  <c r="G1584" i="2"/>
  <c r="F1584" i="2"/>
  <c r="E1584" i="2"/>
  <c r="D1584" i="2"/>
  <c r="C1584" i="2"/>
  <c r="B1584" i="2"/>
  <c r="A1584" i="2" s="1"/>
  <c r="G1583" i="2"/>
  <c r="F1583" i="2"/>
  <c r="E1583" i="2"/>
  <c r="D1583" i="2"/>
  <c r="C1583" i="2"/>
  <c r="B1583" i="2"/>
  <c r="A1583" i="2" s="1"/>
  <c r="J1581" i="2"/>
  <c r="I1581" i="2"/>
  <c r="G1581" i="2"/>
  <c r="F1581" i="2"/>
  <c r="E1581" i="2"/>
  <c r="D1581" i="2"/>
  <c r="C1581" i="2"/>
  <c r="B1581" i="2"/>
  <c r="A1581" i="2" s="1"/>
  <c r="J1580" i="2"/>
  <c r="I1580" i="2"/>
  <c r="G1580" i="2"/>
  <c r="F1580" i="2"/>
  <c r="E1580" i="2"/>
  <c r="D1580" i="2"/>
  <c r="C1580" i="2"/>
  <c r="B1580" i="2"/>
  <c r="A1580" i="2" s="1"/>
  <c r="J1579" i="2"/>
  <c r="I1579" i="2"/>
  <c r="G1579" i="2"/>
  <c r="F1579" i="2"/>
  <c r="E1579" i="2"/>
  <c r="D1579" i="2"/>
  <c r="C1579" i="2"/>
  <c r="B1579" i="2"/>
  <c r="A1579" i="2" s="1"/>
  <c r="J1578" i="2"/>
  <c r="I1578" i="2"/>
  <c r="G1578" i="2"/>
  <c r="F1578" i="2"/>
  <c r="E1578" i="2"/>
  <c r="D1578" i="2"/>
  <c r="C1578" i="2"/>
  <c r="B1578" i="2"/>
  <c r="A1578" i="2" s="1"/>
  <c r="J1577" i="2"/>
  <c r="I1577" i="2"/>
  <c r="G1577" i="2"/>
  <c r="F1577" i="2"/>
  <c r="E1577" i="2"/>
  <c r="D1577" i="2"/>
  <c r="C1577" i="2"/>
  <c r="B1577" i="2"/>
  <c r="A1577" i="2" s="1"/>
  <c r="J1576" i="2"/>
  <c r="I1576" i="2"/>
  <c r="G1576" i="2"/>
  <c r="F1576" i="2"/>
  <c r="E1576" i="2"/>
  <c r="D1576" i="2"/>
  <c r="C1576" i="2"/>
  <c r="B1576" i="2"/>
  <c r="A1576" i="2" s="1"/>
  <c r="J1575" i="2"/>
  <c r="I1575" i="2"/>
  <c r="G1575" i="2"/>
  <c r="F1575" i="2"/>
  <c r="E1575" i="2"/>
  <c r="D1575" i="2"/>
  <c r="C1575" i="2"/>
  <c r="B1575" i="2"/>
  <c r="A1575" i="2" s="1"/>
  <c r="J1574" i="2"/>
  <c r="I1574" i="2"/>
  <c r="G1574" i="2"/>
  <c r="F1574" i="2"/>
  <c r="E1574" i="2"/>
  <c r="D1574" i="2"/>
  <c r="C1574" i="2"/>
  <c r="B1574" i="2"/>
  <c r="A1574" i="2" s="1"/>
  <c r="J1573" i="2"/>
  <c r="I1573" i="2"/>
  <c r="G1573" i="2"/>
  <c r="F1573" i="2"/>
  <c r="E1573" i="2"/>
  <c r="D1573" i="2"/>
  <c r="C1573" i="2"/>
  <c r="B1573" i="2"/>
  <c r="A1573" i="2" s="1"/>
  <c r="J1572" i="2"/>
  <c r="J1571" i="2"/>
  <c r="I1571" i="2"/>
  <c r="G1571" i="2"/>
  <c r="F1571" i="2"/>
  <c r="E1571" i="2"/>
  <c r="D1571" i="2"/>
  <c r="C1571" i="2"/>
  <c r="B1571" i="2"/>
  <c r="A1571" i="2" s="1"/>
  <c r="J1570" i="2"/>
  <c r="G1569" i="2"/>
  <c r="F1569" i="2"/>
  <c r="E1569" i="2"/>
  <c r="D1569" i="2"/>
  <c r="C1569" i="2"/>
  <c r="B1569" i="2"/>
  <c r="A1569" i="2" s="1"/>
  <c r="G1568" i="2"/>
  <c r="F1568" i="2"/>
  <c r="E1568" i="2"/>
  <c r="D1568" i="2"/>
  <c r="C1568" i="2"/>
  <c r="B1568" i="2"/>
  <c r="A1568" i="2" s="1"/>
  <c r="G1567" i="2"/>
  <c r="F1567" i="2"/>
  <c r="E1567" i="2"/>
  <c r="D1567" i="2"/>
  <c r="C1567" i="2"/>
  <c r="B1567" i="2"/>
  <c r="A1567" i="2" s="1"/>
  <c r="J1565" i="2"/>
  <c r="I1565" i="2"/>
  <c r="G1565" i="2"/>
  <c r="F1565" i="2"/>
  <c r="E1565" i="2"/>
  <c r="D1565" i="2"/>
  <c r="C1565" i="2"/>
  <c r="B1565" i="2"/>
  <c r="A1565" i="2" s="1"/>
  <c r="J1564" i="2"/>
  <c r="I1564" i="2"/>
  <c r="G1564" i="2"/>
  <c r="F1564" i="2"/>
  <c r="E1564" i="2"/>
  <c r="D1564" i="2"/>
  <c r="C1564" i="2"/>
  <c r="B1564" i="2"/>
  <c r="A1564" i="2" s="1"/>
  <c r="J1563" i="2"/>
  <c r="I1563" i="2"/>
  <c r="G1563" i="2"/>
  <c r="F1563" i="2"/>
  <c r="E1563" i="2"/>
  <c r="D1563" i="2"/>
  <c r="C1563" i="2"/>
  <c r="B1563" i="2"/>
  <c r="A1563" i="2" s="1"/>
  <c r="J1562" i="2"/>
  <c r="I1562" i="2"/>
  <c r="G1562" i="2"/>
  <c r="F1562" i="2"/>
  <c r="E1562" i="2"/>
  <c r="D1562" i="2"/>
  <c r="C1562" i="2"/>
  <c r="B1562" i="2"/>
  <c r="A1562" i="2" s="1"/>
  <c r="J1561" i="2"/>
  <c r="I1561" i="2"/>
  <c r="G1561" i="2"/>
  <c r="F1561" i="2"/>
  <c r="E1561" i="2"/>
  <c r="D1561" i="2"/>
  <c r="C1561" i="2"/>
  <c r="B1561" i="2"/>
  <c r="A1561" i="2" s="1"/>
  <c r="J1560" i="2"/>
  <c r="I1560" i="2"/>
  <c r="G1560" i="2"/>
  <c r="F1560" i="2"/>
  <c r="E1560" i="2"/>
  <c r="D1560" i="2"/>
  <c r="C1560" i="2"/>
  <c r="B1560" i="2"/>
  <c r="A1560" i="2" s="1"/>
  <c r="J1559" i="2"/>
  <c r="I1559" i="2"/>
  <c r="G1559" i="2"/>
  <c r="F1559" i="2"/>
  <c r="E1559" i="2"/>
  <c r="D1559" i="2"/>
  <c r="C1559" i="2"/>
  <c r="B1559" i="2"/>
  <c r="A1559" i="2" s="1"/>
  <c r="J1558" i="2"/>
  <c r="I1558" i="2"/>
  <c r="G1558" i="2"/>
  <c r="F1558" i="2"/>
  <c r="E1558" i="2"/>
  <c r="D1558" i="2"/>
  <c r="C1558" i="2"/>
  <c r="B1558" i="2"/>
  <c r="A1558" i="2" s="1"/>
  <c r="J1557" i="2"/>
  <c r="I1557" i="2"/>
  <c r="G1557" i="2"/>
  <c r="F1557" i="2"/>
  <c r="E1557" i="2"/>
  <c r="D1557" i="2"/>
  <c r="C1557" i="2"/>
  <c r="B1557" i="2"/>
  <c r="A1557" i="2" s="1"/>
  <c r="J1556" i="2"/>
  <c r="J1555" i="2"/>
  <c r="I1555" i="2"/>
  <c r="G1555" i="2"/>
  <c r="F1555" i="2"/>
  <c r="E1555" i="2"/>
  <c r="D1555" i="2"/>
  <c r="C1555" i="2"/>
  <c r="B1555" i="2"/>
  <c r="A1555" i="2" s="1"/>
  <c r="J1554" i="2"/>
  <c r="G1553" i="2"/>
  <c r="F1553" i="2"/>
  <c r="E1553" i="2"/>
  <c r="D1553" i="2"/>
  <c r="C1553" i="2"/>
  <c r="B1553" i="2"/>
  <c r="A1553" i="2" s="1"/>
  <c r="G1552" i="2"/>
  <c r="F1552" i="2"/>
  <c r="E1552" i="2"/>
  <c r="D1552" i="2"/>
  <c r="C1552" i="2"/>
  <c r="B1552" i="2"/>
  <c r="A1552" i="2" s="1"/>
  <c r="G1551" i="2"/>
  <c r="F1551" i="2"/>
  <c r="E1551" i="2"/>
  <c r="D1551" i="2"/>
  <c r="C1551" i="2"/>
  <c r="B1551" i="2"/>
  <c r="A1551" i="2" s="1"/>
  <c r="J1549" i="2"/>
  <c r="I1549" i="2"/>
  <c r="G1549" i="2"/>
  <c r="F1549" i="2"/>
  <c r="E1549" i="2"/>
  <c r="D1549" i="2"/>
  <c r="C1549" i="2"/>
  <c r="B1549" i="2"/>
  <c r="A1549" i="2" s="1"/>
  <c r="J1548" i="2"/>
  <c r="I1548" i="2"/>
  <c r="G1548" i="2"/>
  <c r="F1548" i="2"/>
  <c r="E1548" i="2"/>
  <c r="D1548" i="2"/>
  <c r="C1548" i="2"/>
  <c r="B1548" i="2"/>
  <c r="A1548" i="2" s="1"/>
  <c r="J1547" i="2"/>
  <c r="I1547" i="2"/>
  <c r="G1547" i="2"/>
  <c r="F1547" i="2"/>
  <c r="E1547" i="2"/>
  <c r="D1547" i="2"/>
  <c r="C1547" i="2"/>
  <c r="B1547" i="2"/>
  <c r="A1547" i="2" s="1"/>
  <c r="J1546" i="2"/>
  <c r="I1546" i="2"/>
  <c r="G1546" i="2"/>
  <c r="F1546" i="2"/>
  <c r="E1546" i="2"/>
  <c r="D1546" i="2"/>
  <c r="C1546" i="2"/>
  <c r="B1546" i="2"/>
  <c r="A1546" i="2" s="1"/>
  <c r="J1545" i="2"/>
  <c r="I1545" i="2"/>
  <c r="G1545" i="2"/>
  <c r="F1545" i="2"/>
  <c r="E1545" i="2"/>
  <c r="D1545" i="2"/>
  <c r="C1545" i="2"/>
  <c r="B1545" i="2"/>
  <c r="A1545" i="2" s="1"/>
  <c r="J1544" i="2"/>
  <c r="I1544" i="2"/>
  <c r="G1544" i="2"/>
  <c r="F1544" i="2"/>
  <c r="E1544" i="2"/>
  <c r="D1544" i="2"/>
  <c r="C1544" i="2"/>
  <c r="B1544" i="2"/>
  <c r="A1544" i="2" s="1"/>
  <c r="J1543" i="2"/>
  <c r="I1543" i="2"/>
  <c r="G1543" i="2"/>
  <c r="F1543" i="2"/>
  <c r="E1543" i="2"/>
  <c r="D1543" i="2"/>
  <c r="C1543" i="2"/>
  <c r="B1543" i="2"/>
  <c r="A1543" i="2" s="1"/>
  <c r="J1542" i="2"/>
  <c r="I1542" i="2"/>
  <c r="G1542" i="2"/>
  <c r="F1542" i="2"/>
  <c r="E1542" i="2"/>
  <c r="D1542" i="2"/>
  <c r="C1542" i="2"/>
  <c r="B1542" i="2"/>
  <c r="A1542" i="2" s="1"/>
  <c r="J1541" i="2"/>
  <c r="I1541" i="2"/>
  <c r="G1541" i="2"/>
  <c r="F1541" i="2"/>
  <c r="E1541" i="2"/>
  <c r="D1541" i="2"/>
  <c r="C1541" i="2"/>
  <c r="B1541" i="2"/>
  <c r="A1541" i="2" s="1"/>
  <c r="J1540" i="2"/>
  <c r="J1539" i="2"/>
  <c r="I1539" i="2"/>
  <c r="G1539" i="2"/>
  <c r="F1539" i="2"/>
  <c r="E1539" i="2"/>
  <c r="D1539" i="2"/>
  <c r="C1539" i="2"/>
  <c r="B1539" i="2"/>
  <c r="A1539" i="2" s="1"/>
  <c r="J1538" i="2"/>
  <c r="G1537" i="2"/>
  <c r="F1537" i="2"/>
  <c r="E1537" i="2"/>
  <c r="D1537" i="2"/>
  <c r="C1537" i="2"/>
  <c r="B1537" i="2"/>
  <c r="A1537" i="2" s="1"/>
  <c r="G1536" i="2"/>
  <c r="F1536" i="2"/>
  <c r="E1536" i="2"/>
  <c r="D1536" i="2"/>
  <c r="C1536" i="2"/>
  <c r="B1536" i="2"/>
  <c r="A1536" i="2" s="1"/>
  <c r="G1535" i="2"/>
  <c r="F1535" i="2"/>
  <c r="E1535" i="2"/>
  <c r="D1535" i="2"/>
  <c r="C1535" i="2"/>
  <c r="B1535" i="2"/>
  <c r="A1535" i="2" s="1"/>
  <c r="J1533" i="2"/>
  <c r="I1533" i="2"/>
  <c r="G1533" i="2"/>
  <c r="F1533" i="2"/>
  <c r="E1533" i="2"/>
  <c r="D1533" i="2"/>
  <c r="C1533" i="2"/>
  <c r="B1533" i="2"/>
  <c r="A1533" i="2" s="1"/>
  <c r="J1532" i="2"/>
  <c r="I1532" i="2"/>
  <c r="G1532" i="2"/>
  <c r="F1532" i="2"/>
  <c r="E1532" i="2"/>
  <c r="D1532" i="2"/>
  <c r="C1532" i="2"/>
  <c r="B1532" i="2"/>
  <c r="A1532" i="2" s="1"/>
  <c r="J1531" i="2"/>
  <c r="I1531" i="2"/>
  <c r="G1531" i="2"/>
  <c r="F1531" i="2"/>
  <c r="E1531" i="2"/>
  <c r="D1531" i="2"/>
  <c r="C1531" i="2"/>
  <c r="B1531" i="2"/>
  <c r="A1531" i="2" s="1"/>
  <c r="J1530" i="2"/>
  <c r="I1530" i="2"/>
  <c r="G1530" i="2"/>
  <c r="F1530" i="2"/>
  <c r="E1530" i="2"/>
  <c r="D1530" i="2"/>
  <c r="C1530" i="2"/>
  <c r="B1530" i="2"/>
  <c r="A1530" i="2" s="1"/>
  <c r="J1529" i="2"/>
  <c r="I1529" i="2"/>
  <c r="G1529" i="2"/>
  <c r="F1529" i="2"/>
  <c r="E1529" i="2"/>
  <c r="D1529" i="2"/>
  <c r="C1529" i="2"/>
  <c r="B1529" i="2"/>
  <c r="A1529" i="2" s="1"/>
  <c r="J1528" i="2"/>
  <c r="I1528" i="2"/>
  <c r="G1528" i="2"/>
  <c r="F1528" i="2"/>
  <c r="E1528" i="2"/>
  <c r="D1528" i="2"/>
  <c r="C1528" i="2"/>
  <c r="B1528" i="2"/>
  <c r="A1528" i="2" s="1"/>
  <c r="J1527" i="2"/>
  <c r="I1527" i="2"/>
  <c r="G1527" i="2"/>
  <c r="F1527" i="2"/>
  <c r="E1527" i="2"/>
  <c r="D1527" i="2"/>
  <c r="C1527" i="2"/>
  <c r="B1527" i="2"/>
  <c r="A1527" i="2" s="1"/>
  <c r="J1526" i="2"/>
  <c r="I1526" i="2"/>
  <c r="G1526" i="2"/>
  <c r="F1526" i="2"/>
  <c r="E1526" i="2"/>
  <c r="D1526" i="2"/>
  <c r="C1526" i="2"/>
  <c r="B1526" i="2"/>
  <c r="A1526" i="2" s="1"/>
  <c r="J1525" i="2"/>
  <c r="I1525" i="2"/>
  <c r="G1525" i="2"/>
  <c r="F1525" i="2"/>
  <c r="E1525" i="2"/>
  <c r="D1525" i="2"/>
  <c r="C1525" i="2"/>
  <c r="B1525" i="2"/>
  <c r="A1525" i="2" s="1"/>
  <c r="J1524" i="2"/>
  <c r="J1523" i="2"/>
  <c r="I1523" i="2"/>
  <c r="G1523" i="2"/>
  <c r="F1523" i="2"/>
  <c r="E1523" i="2"/>
  <c r="D1523" i="2"/>
  <c r="C1523" i="2"/>
  <c r="B1523" i="2"/>
  <c r="A1523" i="2" s="1"/>
  <c r="J1522" i="2"/>
  <c r="G1521" i="2"/>
  <c r="F1521" i="2"/>
  <c r="E1521" i="2"/>
  <c r="D1521" i="2"/>
  <c r="C1521" i="2"/>
  <c r="B1521" i="2"/>
  <c r="A1521" i="2" s="1"/>
  <c r="G1520" i="2"/>
  <c r="F1520" i="2"/>
  <c r="E1520" i="2"/>
  <c r="D1520" i="2"/>
  <c r="C1520" i="2"/>
  <c r="B1520" i="2"/>
  <c r="A1520" i="2" s="1"/>
  <c r="G1519" i="2"/>
  <c r="F1519" i="2"/>
  <c r="E1519" i="2"/>
  <c r="D1519" i="2"/>
  <c r="C1519" i="2"/>
  <c r="B1519" i="2"/>
  <c r="A1519" i="2" s="1"/>
  <c r="J1517" i="2"/>
  <c r="I1517" i="2"/>
  <c r="G1517" i="2"/>
  <c r="F1517" i="2"/>
  <c r="E1517" i="2"/>
  <c r="D1517" i="2"/>
  <c r="C1517" i="2"/>
  <c r="B1517" i="2"/>
  <c r="A1517" i="2" s="1"/>
  <c r="J1516" i="2"/>
  <c r="I1516" i="2"/>
  <c r="G1516" i="2"/>
  <c r="F1516" i="2"/>
  <c r="E1516" i="2"/>
  <c r="D1516" i="2"/>
  <c r="C1516" i="2"/>
  <c r="B1516" i="2"/>
  <c r="A1516" i="2" s="1"/>
  <c r="J1515" i="2"/>
  <c r="I1515" i="2"/>
  <c r="G1515" i="2"/>
  <c r="F1515" i="2"/>
  <c r="E1515" i="2"/>
  <c r="D1515" i="2"/>
  <c r="C1515" i="2"/>
  <c r="B1515" i="2"/>
  <c r="A1515" i="2" s="1"/>
  <c r="J1514" i="2"/>
  <c r="I1514" i="2"/>
  <c r="G1514" i="2"/>
  <c r="F1514" i="2"/>
  <c r="E1514" i="2"/>
  <c r="D1514" i="2"/>
  <c r="C1514" i="2"/>
  <c r="B1514" i="2"/>
  <c r="A1514" i="2" s="1"/>
  <c r="J1513" i="2"/>
  <c r="I1513" i="2"/>
  <c r="G1513" i="2"/>
  <c r="F1513" i="2"/>
  <c r="E1513" i="2"/>
  <c r="D1513" i="2"/>
  <c r="C1513" i="2"/>
  <c r="B1513" i="2"/>
  <c r="A1513" i="2" s="1"/>
  <c r="J1512" i="2"/>
  <c r="I1512" i="2"/>
  <c r="G1512" i="2"/>
  <c r="F1512" i="2"/>
  <c r="E1512" i="2"/>
  <c r="D1512" i="2"/>
  <c r="C1512" i="2"/>
  <c r="B1512" i="2"/>
  <c r="A1512" i="2" s="1"/>
  <c r="J1511" i="2"/>
  <c r="I1511" i="2"/>
  <c r="G1511" i="2"/>
  <c r="F1511" i="2"/>
  <c r="E1511" i="2"/>
  <c r="D1511" i="2"/>
  <c r="C1511" i="2"/>
  <c r="B1511" i="2"/>
  <c r="A1511" i="2" s="1"/>
  <c r="J1510" i="2"/>
  <c r="I1510" i="2"/>
  <c r="G1510" i="2"/>
  <c r="F1510" i="2"/>
  <c r="E1510" i="2"/>
  <c r="D1510" i="2"/>
  <c r="C1510" i="2"/>
  <c r="B1510" i="2"/>
  <c r="A1510" i="2" s="1"/>
  <c r="J1509" i="2"/>
  <c r="I1509" i="2"/>
  <c r="G1509" i="2"/>
  <c r="F1509" i="2"/>
  <c r="E1509" i="2"/>
  <c r="D1509" i="2"/>
  <c r="C1509" i="2"/>
  <c r="B1509" i="2"/>
  <c r="A1509" i="2" s="1"/>
  <c r="J1508" i="2"/>
  <c r="J1507" i="2"/>
  <c r="I1507" i="2"/>
  <c r="G1507" i="2"/>
  <c r="F1507" i="2"/>
  <c r="E1507" i="2"/>
  <c r="D1507" i="2"/>
  <c r="C1507" i="2"/>
  <c r="B1507" i="2"/>
  <c r="A1507" i="2" s="1"/>
  <c r="J1506" i="2"/>
  <c r="G1505" i="2"/>
  <c r="F1505" i="2"/>
  <c r="E1505" i="2"/>
  <c r="D1505" i="2"/>
  <c r="C1505" i="2"/>
  <c r="B1505" i="2"/>
  <c r="A1505" i="2" s="1"/>
  <c r="G1504" i="2"/>
  <c r="F1504" i="2"/>
  <c r="E1504" i="2"/>
  <c r="D1504" i="2"/>
  <c r="C1504" i="2"/>
  <c r="B1504" i="2"/>
  <c r="A1504" i="2" s="1"/>
  <c r="G1503" i="2"/>
  <c r="F1503" i="2"/>
  <c r="E1503" i="2"/>
  <c r="D1503" i="2"/>
  <c r="C1503" i="2"/>
  <c r="B1503" i="2"/>
  <c r="A1503" i="2" s="1"/>
  <c r="J1501" i="2"/>
  <c r="I1501" i="2"/>
  <c r="G1501" i="2"/>
  <c r="F1501" i="2"/>
  <c r="E1501" i="2"/>
  <c r="D1501" i="2"/>
  <c r="C1501" i="2"/>
  <c r="B1501" i="2"/>
  <c r="A1501" i="2" s="1"/>
  <c r="J1500" i="2"/>
  <c r="I1500" i="2"/>
  <c r="G1500" i="2"/>
  <c r="F1500" i="2"/>
  <c r="E1500" i="2"/>
  <c r="D1500" i="2"/>
  <c r="C1500" i="2"/>
  <c r="B1500" i="2"/>
  <c r="A1500" i="2" s="1"/>
  <c r="J1499" i="2"/>
  <c r="I1499" i="2"/>
  <c r="G1499" i="2"/>
  <c r="F1499" i="2"/>
  <c r="E1499" i="2"/>
  <c r="D1499" i="2"/>
  <c r="C1499" i="2"/>
  <c r="B1499" i="2"/>
  <c r="A1499" i="2" s="1"/>
  <c r="J1498" i="2"/>
  <c r="I1498" i="2"/>
  <c r="G1498" i="2"/>
  <c r="F1498" i="2"/>
  <c r="E1498" i="2"/>
  <c r="D1498" i="2"/>
  <c r="C1498" i="2"/>
  <c r="B1498" i="2"/>
  <c r="A1498" i="2" s="1"/>
  <c r="J1497" i="2"/>
  <c r="I1497" i="2"/>
  <c r="G1497" i="2"/>
  <c r="F1497" i="2"/>
  <c r="E1497" i="2"/>
  <c r="D1497" i="2"/>
  <c r="C1497" i="2"/>
  <c r="B1497" i="2"/>
  <c r="A1497" i="2" s="1"/>
  <c r="J1496" i="2"/>
  <c r="I1496" i="2"/>
  <c r="G1496" i="2"/>
  <c r="F1496" i="2"/>
  <c r="E1496" i="2"/>
  <c r="D1496" i="2"/>
  <c r="C1496" i="2"/>
  <c r="B1496" i="2"/>
  <c r="A1496" i="2" s="1"/>
  <c r="J1495" i="2"/>
  <c r="I1495" i="2"/>
  <c r="G1495" i="2"/>
  <c r="F1495" i="2"/>
  <c r="E1495" i="2"/>
  <c r="D1495" i="2"/>
  <c r="C1495" i="2"/>
  <c r="B1495" i="2"/>
  <c r="A1495" i="2" s="1"/>
  <c r="J1494" i="2"/>
  <c r="I1494" i="2"/>
  <c r="G1494" i="2"/>
  <c r="F1494" i="2"/>
  <c r="E1494" i="2"/>
  <c r="D1494" i="2"/>
  <c r="C1494" i="2"/>
  <c r="B1494" i="2"/>
  <c r="A1494" i="2" s="1"/>
  <c r="J1493" i="2"/>
  <c r="I1493" i="2"/>
  <c r="G1493" i="2"/>
  <c r="F1493" i="2"/>
  <c r="E1493" i="2"/>
  <c r="D1493" i="2"/>
  <c r="C1493" i="2"/>
  <c r="B1493" i="2"/>
  <c r="A1493" i="2" s="1"/>
  <c r="J1492" i="2"/>
  <c r="J1491" i="2"/>
  <c r="I1491" i="2"/>
  <c r="G1491" i="2"/>
  <c r="F1491" i="2"/>
  <c r="E1491" i="2"/>
  <c r="D1491" i="2"/>
  <c r="C1491" i="2"/>
  <c r="B1491" i="2"/>
  <c r="A1491" i="2" s="1"/>
  <c r="J1490" i="2"/>
  <c r="O1282" i="2" l="1"/>
  <c r="B1442" i="2"/>
  <c r="A1442" i="2" s="1"/>
  <c r="F1442" i="2" s="1"/>
  <c r="B1426" i="2"/>
  <c r="A1426" i="2" s="1"/>
  <c r="F1426" i="2" s="1"/>
  <c r="B1394" i="2"/>
  <c r="A1394" i="2" s="1"/>
  <c r="F1394" i="2" s="1"/>
  <c r="B1378" i="2"/>
  <c r="A1378" i="2" s="1"/>
  <c r="F1378" i="2" s="1"/>
  <c r="B1314" i="2"/>
  <c r="A1314" i="2" s="1"/>
  <c r="F1314" i="2" s="1"/>
  <c r="B1266" i="2"/>
  <c r="B1234" i="2"/>
  <c r="A1234" i="2" s="1"/>
  <c r="F1234" i="2" s="1"/>
  <c r="B1186" i="2"/>
  <c r="A1186" i="2" s="1"/>
  <c r="F1186" i="2" s="1"/>
  <c r="B1122" i="2"/>
  <c r="A1122" i="2" s="1"/>
  <c r="F1122" i="2" s="1"/>
  <c r="B1106" i="2"/>
  <c r="A1106" i="2" s="1"/>
  <c r="F1106" i="2" s="1"/>
  <c r="B1058" i="2"/>
  <c r="A1058" i="2" s="1"/>
  <c r="F1058" i="2" s="1"/>
  <c r="B1042" i="2"/>
  <c r="A1042" i="2" s="1"/>
  <c r="F1042" i="2" s="1"/>
  <c r="B914" i="2"/>
  <c r="A914" i="2" s="1"/>
  <c r="F914" i="2" s="1"/>
  <c r="B850" i="2"/>
  <c r="A850" i="2" s="1"/>
  <c r="F850" i="2" s="1"/>
  <c r="B786" i="2"/>
  <c r="A786" i="2" s="1"/>
  <c r="F786" i="2" s="1"/>
  <c r="B722" i="2"/>
  <c r="A722" i="2" s="1"/>
  <c r="F722" i="2" s="1"/>
  <c r="B690" i="2"/>
  <c r="A690" i="2" s="1"/>
  <c r="F690" i="2" s="1"/>
  <c r="B674" i="2"/>
  <c r="A674" i="2" s="1"/>
  <c r="F674" i="2" s="1"/>
  <c r="B658" i="2"/>
  <c r="A658" i="2" s="1"/>
  <c r="F658" i="2" s="1"/>
  <c r="B626" i="2"/>
  <c r="A626" i="2" s="1"/>
  <c r="F626" i="2" s="1"/>
  <c r="B546" i="2"/>
  <c r="A546" i="2" s="1"/>
  <c r="F546" i="2" s="1"/>
  <c r="B530" i="2"/>
  <c r="A530" i="2" s="1"/>
  <c r="F530" i="2" s="1"/>
  <c r="B482" i="2"/>
  <c r="A482" i="2" s="1"/>
  <c r="F482" i="2" s="1"/>
  <c r="B466" i="2"/>
  <c r="A466" i="2" s="1"/>
  <c r="F466" i="2" s="1"/>
  <c r="B434" i="2"/>
  <c r="A434" i="2" s="1"/>
  <c r="F434" i="2" s="1"/>
  <c r="B418" i="2"/>
  <c r="A418" i="2" s="1"/>
  <c r="F418" i="2" s="1"/>
  <c r="B370" i="2"/>
  <c r="A370" i="2" s="1"/>
  <c r="F370" i="2" s="1"/>
  <c r="B338" i="2"/>
  <c r="A338" i="2" s="1"/>
  <c r="F338" i="2" s="1"/>
  <c r="B210" i="2"/>
  <c r="A210" i="2" s="1"/>
  <c r="F210" i="2" s="1"/>
  <c r="B178" i="2"/>
  <c r="A178" i="2" s="1"/>
  <c r="F178" i="2" s="1"/>
  <c r="B146" i="2"/>
  <c r="A146" i="2" s="1"/>
  <c r="F146" i="2" s="1"/>
  <c r="B114" i="2"/>
  <c r="A114" i="2" s="1"/>
  <c r="F114" i="2" s="1"/>
  <c r="B50" i="2"/>
  <c r="A50" i="2" s="1"/>
  <c r="F50" i="2" s="1"/>
  <c r="B18" i="2"/>
  <c r="A18" i="2" s="1"/>
  <c r="F18" i="2" s="1"/>
  <c r="E62" i="2"/>
  <c r="G78" i="2"/>
  <c r="F94" i="2"/>
  <c r="C110" i="2"/>
  <c r="F142" i="2"/>
  <c r="F158" i="2"/>
  <c r="G174" i="2"/>
  <c r="C206" i="2"/>
  <c r="F222" i="2"/>
  <c r="G238" i="2"/>
  <c r="F254" i="2"/>
  <c r="F270" i="2"/>
  <c r="G302" i="2"/>
  <c r="C318" i="2"/>
  <c r="G334" i="2"/>
  <c r="G350" i="2"/>
  <c r="F366" i="2"/>
  <c r="G382" i="2"/>
  <c r="F414" i="2"/>
  <c r="F430" i="2"/>
  <c r="G446" i="2"/>
  <c r="F462" i="2"/>
  <c r="F478" i="2"/>
  <c r="F510" i="2"/>
  <c r="G526" i="2"/>
  <c r="C542" i="2"/>
  <c r="F558" i="2"/>
  <c r="C574" i="2"/>
  <c r="G606" i="2"/>
  <c r="G622" i="2"/>
  <c r="G638" i="2"/>
  <c r="F654" i="2"/>
  <c r="G702" i="2"/>
  <c r="F718" i="2"/>
  <c r="G734" i="2"/>
  <c r="G750" i="2"/>
  <c r="G766" i="2"/>
  <c r="C782" i="2"/>
  <c r="C798" i="2"/>
  <c r="G814" i="2"/>
  <c r="C830" i="2"/>
  <c r="C846" i="2"/>
  <c r="G862" i="2"/>
  <c r="C878" i="2"/>
  <c r="G894" i="2"/>
  <c r="F910" i="2"/>
  <c r="G926" i="2"/>
  <c r="C958" i="2"/>
  <c r="F974" i="2"/>
  <c r="C990" i="2"/>
  <c r="G1006" i="2"/>
  <c r="F1022" i="2"/>
  <c r="C1038" i="2"/>
  <c r="G1054" i="2"/>
  <c r="G1070" i="2"/>
  <c r="C1086" i="2"/>
  <c r="C1102" i="2"/>
  <c r="C1150" i="2"/>
  <c r="G1166" i="2"/>
  <c r="F1198" i="2"/>
  <c r="C1246" i="2"/>
  <c r="F1262" i="2"/>
  <c r="G1278" i="2"/>
  <c r="C1294" i="2"/>
  <c r="C1310" i="2"/>
  <c r="C1342" i="2"/>
  <c r="F1358" i="2"/>
  <c r="F1374" i="2"/>
  <c r="F1390" i="2"/>
  <c r="F1406" i="2"/>
  <c r="C1438" i="2"/>
  <c r="F1454" i="2"/>
  <c r="G1470" i="2"/>
  <c r="C20" i="2"/>
  <c r="C36" i="2"/>
  <c r="F52" i="2"/>
  <c r="I84" i="2"/>
  <c r="I100" i="2"/>
  <c r="F132" i="2"/>
  <c r="F148" i="2"/>
  <c r="G164" i="2"/>
  <c r="C180" i="2"/>
  <c r="G196" i="2"/>
  <c r="C212" i="2"/>
  <c r="C228" i="2"/>
  <c r="I244" i="2"/>
  <c r="F260" i="2"/>
  <c r="G276" i="2"/>
  <c r="G308" i="2"/>
  <c r="G340" i="2"/>
  <c r="I356" i="2"/>
  <c r="I372" i="2"/>
  <c r="I388" i="2"/>
  <c r="G404" i="2"/>
  <c r="F436" i="2"/>
  <c r="F468" i="2"/>
  <c r="C484" i="2"/>
  <c r="I500" i="2"/>
  <c r="I516" i="2"/>
  <c r="I532" i="2"/>
  <c r="I548" i="2"/>
  <c r="C580" i="2"/>
  <c r="G612" i="2"/>
  <c r="G628" i="2"/>
  <c r="F644" i="2"/>
  <c r="C660" i="2"/>
  <c r="G676" i="2"/>
  <c r="F692" i="2"/>
  <c r="F708" i="2"/>
  <c r="F724" i="2"/>
  <c r="G740" i="2"/>
  <c r="G756" i="2"/>
  <c r="G772" i="2"/>
  <c r="F788" i="2"/>
  <c r="F804" i="2"/>
  <c r="G820" i="2"/>
  <c r="C852" i="2"/>
  <c r="C868" i="2"/>
  <c r="G900" i="2"/>
  <c r="G916" i="2"/>
  <c r="I932" i="2"/>
  <c r="I996" i="2"/>
  <c r="C1012" i="2"/>
  <c r="F1028" i="2"/>
  <c r="F1044" i="2"/>
  <c r="I1060" i="2"/>
  <c r="F1076" i="2"/>
  <c r="I1092" i="2"/>
  <c r="I1108" i="2"/>
  <c r="F1124" i="2"/>
  <c r="I1140" i="2"/>
  <c r="G1156" i="2"/>
  <c r="F1172" i="2"/>
  <c r="G1204" i="2"/>
  <c r="F1220" i="2"/>
  <c r="I1236" i="2"/>
  <c r="F1252" i="2"/>
  <c r="C1268" i="2"/>
  <c r="G1284" i="2"/>
  <c r="C1300" i="2"/>
  <c r="I1316" i="2"/>
  <c r="G1332" i="2"/>
  <c r="C1348" i="2"/>
  <c r="I1364" i="2"/>
  <c r="G1380" i="2"/>
  <c r="G1396" i="2"/>
  <c r="C1412" i="2"/>
  <c r="I1428" i="2"/>
  <c r="C1460" i="2"/>
  <c r="F1476" i="2"/>
  <c r="E78" i="2"/>
  <c r="E462" i="2"/>
  <c r="E510" i="2"/>
  <c r="E542" i="2"/>
  <c r="E718" i="2"/>
  <c r="E1054" i="2"/>
  <c r="D132" i="2"/>
  <c r="D612" i="2"/>
  <c r="D1396" i="2"/>
  <c r="D1428" i="2"/>
  <c r="G14" i="2"/>
  <c r="G4" i="2"/>
  <c r="G22" i="2"/>
  <c r="I24" i="2"/>
  <c r="C27" i="2"/>
  <c r="G53" i="2"/>
  <c r="B54" i="2"/>
  <c r="A54" i="2" s="1"/>
  <c r="G56" i="2"/>
  <c r="G75" i="2"/>
  <c r="D86" i="2"/>
  <c r="F91" i="2"/>
  <c r="I123" i="2"/>
  <c r="I149" i="2"/>
  <c r="C168" i="2"/>
  <c r="C187" i="2"/>
  <c r="E217" i="2"/>
  <c r="C219" i="2"/>
  <c r="F230" i="2"/>
  <c r="C248" i="2"/>
  <c r="B264" i="2"/>
  <c r="A264" i="2" s="1"/>
  <c r="F267" i="2"/>
  <c r="D278" i="2"/>
  <c r="I280" i="2"/>
  <c r="D283" i="2"/>
  <c r="I293" i="2"/>
  <c r="I311" i="2"/>
  <c r="B326" i="2"/>
  <c r="A326" i="2" s="1"/>
  <c r="E327" i="2"/>
  <c r="I328" i="2"/>
  <c r="D329" i="2"/>
  <c r="I330" i="2"/>
  <c r="I331" i="2"/>
  <c r="G342" i="2"/>
  <c r="D344" i="2"/>
  <c r="I345" i="2"/>
  <c r="C347" i="2"/>
  <c r="I358" i="2"/>
  <c r="G362" i="2"/>
  <c r="E377" i="2"/>
  <c r="D379" i="2"/>
  <c r="I391" i="2"/>
  <c r="B395" i="2"/>
  <c r="A395" i="2" s="1"/>
  <c r="C406" i="2"/>
  <c r="G407" i="2"/>
  <c r="G409" i="2"/>
  <c r="I411" i="2"/>
  <c r="I421" i="2"/>
  <c r="I423" i="2"/>
  <c r="I437" i="2"/>
  <c r="E439" i="2"/>
  <c r="D441" i="2"/>
  <c r="C443" i="2"/>
  <c r="D455" i="2"/>
  <c r="C456" i="2"/>
  <c r="I458" i="2"/>
  <c r="C459" i="2"/>
  <c r="F471" i="2"/>
  <c r="G473" i="2"/>
  <c r="F474" i="2"/>
  <c r="I475" i="2"/>
  <c r="I489" i="2"/>
  <c r="F491" i="2"/>
  <c r="I504" i="2"/>
  <c r="I517" i="2"/>
  <c r="G519" i="2"/>
  <c r="I522" i="2"/>
  <c r="F533" i="2"/>
  <c r="G534" i="2"/>
  <c r="C538" i="2"/>
  <c r="F550" i="2"/>
  <c r="C551" i="2"/>
  <c r="F565" i="2"/>
  <c r="D566" i="2"/>
  <c r="I567" i="2"/>
  <c r="G568" i="2"/>
  <c r="C582" i="2"/>
  <c r="D584" i="2"/>
  <c r="F585" i="2"/>
  <c r="I598" i="2"/>
  <c r="E600" i="2"/>
  <c r="I601" i="2"/>
  <c r="G603" i="2"/>
  <c r="C613" i="2"/>
  <c r="C615" i="2"/>
  <c r="I616" i="2"/>
  <c r="C618" i="2"/>
  <c r="I629" i="2"/>
  <c r="F630" i="2"/>
  <c r="E631" i="2"/>
  <c r="I634" i="2"/>
  <c r="I646" i="2"/>
  <c r="I648" i="2"/>
  <c r="B649" i="2"/>
  <c r="A649" i="2" s="1"/>
  <c r="B651" i="2"/>
  <c r="A651" i="2" s="1"/>
  <c r="E661" i="2"/>
  <c r="I662" i="2"/>
  <c r="I663" i="2"/>
  <c r="B666" i="2"/>
  <c r="A666" i="2" s="1"/>
  <c r="F678" i="2"/>
  <c r="G680" i="2"/>
  <c r="C682" i="2"/>
  <c r="C683" i="2"/>
  <c r="B696" i="2"/>
  <c r="A696" i="2" s="1"/>
  <c r="G699" i="2"/>
  <c r="I709" i="2"/>
  <c r="I710" i="2"/>
  <c r="G729" i="2"/>
  <c r="C743" i="2"/>
  <c r="I747" i="2"/>
  <c r="G757" i="2"/>
  <c r="I759" i="2"/>
  <c r="I761" i="2"/>
  <c r="G762" i="2"/>
  <c r="E775" i="2"/>
  <c r="G776" i="2"/>
  <c r="F777" i="2"/>
  <c r="I789" i="2"/>
  <c r="G791" i="2"/>
  <c r="B806" i="2"/>
  <c r="A806" i="2" s="1"/>
  <c r="E807" i="2"/>
  <c r="E808" i="2"/>
  <c r="D810" i="2"/>
  <c r="C822" i="2"/>
  <c r="I823" i="2"/>
  <c r="C826" i="2"/>
  <c r="E827" i="2"/>
  <c r="G837" i="2"/>
  <c r="I838" i="2"/>
  <c r="I839" i="2"/>
  <c r="C843" i="2"/>
  <c r="F854" i="2"/>
  <c r="E856" i="2"/>
  <c r="F858" i="2"/>
  <c r="E859" i="2"/>
  <c r="C869" i="2"/>
  <c r="G871" i="2"/>
  <c r="F873" i="2"/>
  <c r="D874" i="2"/>
  <c r="E875" i="2"/>
  <c r="D886" i="2"/>
  <c r="B887" i="2"/>
  <c r="A887" i="2" s="1"/>
  <c r="B889" i="2"/>
  <c r="A889" i="2" s="1"/>
  <c r="F904" i="2"/>
  <c r="E907" i="2"/>
  <c r="I917" i="2"/>
  <c r="F918" i="2"/>
  <c r="C919" i="2"/>
  <c r="I921" i="2"/>
  <c r="B939" i="2"/>
  <c r="A939" i="2" s="1"/>
  <c r="G949" i="2"/>
  <c r="E950" i="2"/>
  <c r="I951" i="2"/>
  <c r="F955" i="2"/>
  <c r="D965" i="2"/>
  <c r="F967" i="2"/>
  <c r="F968" i="2"/>
  <c r="E970" i="2"/>
  <c r="I971" i="2"/>
  <c r="G981" i="2"/>
  <c r="C986" i="2"/>
  <c r="C987" i="2"/>
  <c r="D998" i="2"/>
  <c r="I1000" i="2"/>
  <c r="I1002" i="2"/>
  <c r="G1003" i="2"/>
  <c r="I1013" i="2"/>
  <c r="D1015" i="2"/>
  <c r="F1016" i="2"/>
  <c r="I1019" i="2"/>
  <c r="E1030" i="2"/>
  <c r="E1031" i="2"/>
  <c r="F1032" i="2"/>
  <c r="E1033" i="2"/>
  <c r="I1034" i="2"/>
  <c r="G1035" i="2"/>
  <c r="I1045" i="2"/>
  <c r="G1048" i="2"/>
  <c r="G1049" i="2"/>
  <c r="E1051" i="2"/>
  <c r="C1078" i="2"/>
  <c r="F1081" i="2"/>
  <c r="G1094" i="2"/>
  <c r="I1095" i="2"/>
  <c r="C1099" i="2"/>
  <c r="B1111" i="2"/>
  <c r="A1111" i="2" s="1"/>
  <c r="B1113" i="2"/>
  <c r="F1114" i="2"/>
  <c r="G1126" i="2"/>
  <c r="E1130" i="2"/>
  <c r="F1143" i="2"/>
  <c r="G1145" i="2"/>
  <c r="G1146" i="2"/>
  <c r="E1158" i="2"/>
  <c r="G1159" i="2"/>
  <c r="G1160" i="2"/>
  <c r="G1161" i="2"/>
  <c r="G1162" i="2"/>
  <c r="B1174" i="2"/>
  <c r="A1174" i="2" s="1"/>
  <c r="B1175" i="2"/>
  <c r="A1175" i="2" s="1"/>
  <c r="B1176" i="2"/>
  <c r="A1176" i="2" s="1"/>
  <c r="I1177" i="2"/>
  <c r="B1178" i="2"/>
  <c r="A1178" i="2" s="1"/>
  <c r="G1189" i="2"/>
  <c r="G1191" i="2"/>
  <c r="I1194" i="2"/>
  <c r="C1210" i="2"/>
  <c r="C1221" i="2"/>
  <c r="G1223" i="2"/>
  <c r="C1225" i="2"/>
  <c r="C1227" i="2"/>
  <c r="I1237" i="2"/>
  <c r="F1240" i="2"/>
  <c r="E1255" i="2"/>
  <c r="E1256" i="2"/>
  <c r="G1257" i="2"/>
  <c r="E1258" i="2"/>
  <c r="E1270" i="2"/>
  <c r="F1272" i="2"/>
  <c r="E1273" i="2"/>
  <c r="E1274" i="2"/>
  <c r="I1287" i="2"/>
  <c r="I1289" i="2"/>
  <c r="I1290" i="2"/>
  <c r="G1303" i="2"/>
  <c r="G1305" i="2"/>
  <c r="G1307" i="2"/>
  <c r="I1321" i="2"/>
  <c r="I1323" i="2"/>
  <c r="G1333" i="2"/>
  <c r="C1334" i="2"/>
  <c r="G1335" i="2"/>
  <c r="G1337" i="2"/>
  <c r="B1338" i="2"/>
  <c r="A1338" i="2" s="1"/>
  <c r="G1339" i="2"/>
  <c r="G1349" i="2"/>
  <c r="C1351" i="2"/>
  <c r="C1366" i="2"/>
  <c r="B1367" i="2"/>
  <c r="A1367" i="2" s="1"/>
  <c r="I1371" i="2"/>
  <c r="C1382" i="2"/>
  <c r="F1385" i="2"/>
  <c r="C1386" i="2"/>
  <c r="B1402" i="2"/>
  <c r="A1402" i="2" s="1"/>
  <c r="D1413" i="2"/>
  <c r="E1414" i="2"/>
  <c r="B1415" i="2"/>
  <c r="A1415" i="2" s="1"/>
  <c r="E1416" i="2"/>
  <c r="E1418" i="2"/>
  <c r="D1431" i="2"/>
  <c r="G1445" i="2"/>
  <c r="F1446" i="2"/>
  <c r="E1447" i="2"/>
  <c r="D1448" i="2"/>
  <c r="C1449" i="2"/>
  <c r="F1462" i="2"/>
  <c r="B1464" i="2"/>
  <c r="A1464" i="2" s="1"/>
  <c r="F1466" i="2"/>
  <c r="I1480" i="2"/>
  <c r="F11" i="2"/>
  <c r="I9" i="2"/>
  <c r="E6" i="2"/>
  <c r="E43" i="2"/>
  <c r="E725" i="2"/>
  <c r="D597" i="2"/>
  <c r="B571" i="2"/>
  <c r="A571" i="2" s="1"/>
  <c r="F125" i="2"/>
  <c r="F291" i="2"/>
  <c r="F1107" i="2"/>
  <c r="F1279" i="2"/>
  <c r="F3" i="2"/>
  <c r="B1489" i="2"/>
  <c r="A1489" i="2" s="1"/>
  <c r="B1473" i="2"/>
  <c r="A1473" i="2" s="1"/>
  <c r="B1457" i="2"/>
  <c r="A1457" i="2" s="1"/>
  <c r="B1441" i="2"/>
  <c r="A1441" i="2" s="1"/>
  <c r="B1425" i="2"/>
  <c r="A1425" i="2" s="1"/>
  <c r="B1409" i="2"/>
  <c r="A1409" i="2" s="1"/>
  <c r="B1393" i="2"/>
  <c r="A1393" i="2" s="1"/>
  <c r="B1377" i="2"/>
  <c r="A1377" i="2" s="1"/>
  <c r="B1361" i="2"/>
  <c r="A1361" i="2" s="1"/>
  <c r="B1345" i="2"/>
  <c r="A1345" i="2" s="1"/>
  <c r="B1329" i="2"/>
  <c r="A1329" i="2" s="1"/>
  <c r="B1313" i="2"/>
  <c r="A1313" i="2" s="1"/>
  <c r="B1297" i="2"/>
  <c r="A1297" i="2" s="1"/>
  <c r="B1281" i="2"/>
  <c r="A1281" i="2" s="1"/>
  <c r="B1265" i="2"/>
  <c r="B1249" i="2"/>
  <c r="A1249" i="2" s="1"/>
  <c r="B1233" i="2"/>
  <c r="A1233" i="2" s="1"/>
  <c r="B1217" i="2"/>
  <c r="A1217" i="2" s="1"/>
  <c r="B1201" i="2"/>
  <c r="A1201" i="2" s="1"/>
  <c r="B1185" i="2"/>
  <c r="A1185" i="2" s="1"/>
  <c r="B1169" i="2"/>
  <c r="A1169" i="2" s="1"/>
  <c r="B1153" i="2"/>
  <c r="A1153" i="2" s="1"/>
  <c r="B1137" i="2"/>
  <c r="A1137" i="2" s="1"/>
  <c r="B1121" i="2"/>
  <c r="A1121" i="2" s="1"/>
  <c r="B1105" i="2"/>
  <c r="A1105" i="2" s="1"/>
  <c r="B1089" i="2"/>
  <c r="A1089" i="2" s="1"/>
  <c r="B1073" i="2"/>
  <c r="A1073" i="2" s="1"/>
  <c r="B1041" i="2"/>
  <c r="A1041" i="2" s="1"/>
  <c r="B1057" i="2"/>
  <c r="A1057" i="2" s="1"/>
  <c r="B1025" i="2"/>
  <c r="A1025" i="2" s="1"/>
  <c r="B1009" i="2"/>
  <c r="A1009" i="2" s="1"/>
  <c r="B993" i="2"/>
  <c r="A993" i="2" s="1"/>
  <c r="B977" i="2"/>
  <c r="A977" i="2" s="1"/>
  <c r="B961" i="2"/>
  <c r="A961" i="2" s="1"/>
  <c r="B945" i="2"/>
  <c r="A945" i="2" s="1"/>
  <c r="B929" i="2"/>
  <c r="A929" i="2" s="1"/>
  <c r="B913" i="2"/>
  <c r="A913" i="2" s="1"/>
  <c r="B897" i="2"/>
  <c r="A897" i="2" s="1"/>
  <c r="B881" i="2"/>
  <c r="A881" i="2" s="1"/>
  <c r="B865" i="2"/>
  <c r="A865" i="2" s="1"/>
  <c r="B849" i="2"/>
  <c r="A849" i="2" s="1"/>
  <c r="B833" i="2"/>
  <c r="A833" i="2" s="1"/>
  <c r="B817" i="2"/>
  <c r="A817" i="2" s="1"/>
  <c r="B801" i="2"/>
  <c r="A801" i="2" s="1"/>
  <c r="B785" i="2"/>
  <c r="A785" i="2" s="1"/>
  <c r="B769" i="2"/>
  <c r="A769" i="2" s="1"/>
  <c r="B753" i="2"/>
  <c r="A753" i="2" s="1"/>
  <c r="B737" i="2"/>
  <c r="A737" i="2" s="1"/>
  <c r="B721" i="2"/>
  <c r="A721" i="2" s="1"/>
  <c r="B705" i="2"/>
  <c r="A705" i="2" s="1"/>
  <c r="B689" i="2"/>
  <c r="A689" i="2" s="1"/>
  <c r="B673" i="2"/>
  <c r="A673" i="2" s="1"/>
  <c r="B657" i="2"/>
  <c r="A657" i="2" s="1"/>
  <c r="B641" i="2"/>
  <c r="A641" i="2" s="1"/>
  <c r="B625" i="2"/>
  <c r="A625" i="2" s="1"/>
  <c r="B609" i="2"/>
  <c r="A609" i="2" s="1"/>
  <c r="B593" i="2"/>
  <c r="A593" i="2" s="1"/>
  <c r="B577" i="2"/>
  <c r="A577" i="2" s="1"/>
  <c r="B561" i="2"/>
  <c r="A561" i="2" s="1"/>
  <c r="B545" i="2"/>
  <c r="A545" i="2" s="1"/>
  <c r="B529" i="2"/>
  <c r="A529" i="2" s="1"/>
  <c r="B513" i="2"/>
  <c r="A513" i="2" s="1"/>
  <c r="B497" i="2"/>
  <c r="A497" i="2" s="1"/>
  <c r="B481" i="2"/>
  <c r="A481" i="2" s="1"/>
  <c r="B465" i="2"/>
  <c r="A465" i="2" s="1"/>
  <c r="B449" i="2"/>
  <c r="A449" i="2" s="1"/>
  <c r="B433" i="2"/>
  <c r="A433" i="2" s="1"/>
  <c r="B417" i="2"/>
  <c r="A417" i="2" s="1"/>
  <c r="B401" i="2"/>
  <c r="A401" i="2" s="1"/>
  <c r="B385" i="2"/>
  <c r="A385" i="2" s="1"/>
  <c r="B369" i="2"/>
  <c r="A369" i="2" s="1"/>
  <c r="B353" i="2"/>
  <c r="A353" i="2" s="1"/>
  <c r="B337" i="2"/>
  <c r="A337" i="2" s="1"/>
  <c r="B321" i="2"/>
  <c r="A321" i="2" s="1"/>
  <c r="B305" i="2"/>
  <c r="A305" i="2" s="1"/>
  <c r="B289" i="2"/>
  <c r="A289" i="2" s="1"/>
  <c r="B273" i="2"/>
  <c r="A273" i="2" s="1"/>
  <c r="B257" i="2"/>
  <c r="A257" i="2" s="1"/>
  <c r="B241" i="2"/>
  <c r="A241" i="2" s="1"/>
  <c r="B225" i="2"/>
  <c r="A225" i="2" s="1"/>
  <c r="B209" i="2"/>
  <c r="A209" i="2" s="1"/>
  <c r="B193" i="2"/>
  <c r="A193" i="2" s="1"/>
  <c r="B177" i="2"/>
  <c r="A177" i="2" s="1"/>
  <c r="B161" i="2"/>
  <c r="A161" i="2" s="1"/>
  <c r="B145" i="2"/>
  <c r="A145" i="2" s="1"/>
  <c r="B129" i="2"/>
  <c r="A129" i="2" s="1"/>
  <c r="B113" i="2"/>
  <c r="A113" i="2" s="1"/>
  <c r="B97" i="2"/>
  <c r="A97" i="2" s="1"/>
  <c r="B81" i="2"/>
  <c r="A81" i="2" s="1"/>
  <c r="B65" i="2"/>
  <c r="A65" i="2" s="1"/>
  <c r="B49" i="2"/>
  <c r="A49" i="2" s="1"/>
  <c r="B33" i="2"/>
  <c r="A33" i="2" s="1"/>
  <c r="B17" i="2"/>
  <c r="A17" i="2" s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0" i="1"/>
  <c r="AB10" i="1"/>
  <c r="AC9" i="1"/>
  <c r="G1489" i="2"/>
  <c r="F1489" i="2"/>
  <c r="E1489" i="2"/>
  <c r="D1489" i="2"/>
  <c r="C1489" i="2"/>
  <c r="G1488" i="2"/>
  <c r="F1488" i="2"/>
  <c r="E1488" i="2"/>
  <c r="D1488" i="2"/>
  <c r="C1488" i="2"/>
  <c r="B1488" i="2"/>
  <c r="A1488" i="2" s="1"/>
  <c r="G1487" i="2"/>
  <c r="F1487" i="2"/>
  <c r="E1487" i="2"/>
  <c r="D1487" i="2"/>
  <c r="C1487" i="2"/>
  <c r="B1487" i="2"/>
  <c r="A1487" i="2" s="1"/>
  <c r="J1485" i="2"/>
  <c r="I1485" i="2"/>
  <c r="G1485" i="2"/>
  <c r="F1485" i="2"/>
  <c r="E1485" i="2"/>
  <c r="D1485" i="2"/>
  <c r="C1485" i="2"/>
  <c r="B1485" i="2"/>
  <c r="A1485" i="2" s="1"/>
  <c r="J1484" i="2"/>
  <c r="I1484" i="2"/>
  <c r="G1484" i="2"/>
  <c r="F1484" i="2"/>
  <c r="E1484" i="2"/>
  <c r="D1484" i="2"/>
  <c r="C1484" i="2"/>
  <c r="B1484" i="2"/>
  <c r="A1484" i="2" s="1"/>
  <c r="J1483" i="2"/>
  <c r="J1482" i="2"/>
  <c r="J1481" i="2"/>
  <c r="J1480" i="2"/>
  <c r="J1479" i="2"/>
  <c r="J1478" i="2"/>
  <c r="J1477" i="2"/>
  <c r="J1476" i="2"/>
  <c r="J1475" i="2"/>
  <c r="I1475" i="2"/>
  <c r="G1475" i="2"/>
  <c r="F1475" i="2"/>
  <c r="E1475" i="2"/>
  <c r="D1475" i="2"/>
  <c r="C1475" i="2"/>
  <c r="B1475" i="2"/>
  <c r="A1475" i="2" s="1"/>
  <c r="J1474" i="2"/>
  <c r="G1473" i="2"/>
  <c r="F1473" i="2"/>
  <c r="E1473" i="2"/>
  <c r="D1473" i="2"/>
  <c r="C1473" i="2"/>
  <c r="G1472" i="2"/>
  <c r="F1472" i="2"/>
  <c r="E1472" i="2"/>
  <c r="D1472" i="2"/>
  <c r="C1472" i="2"/>
  <c r="B1472" i="2"/>
  <c r="A1472" i="2" s="1"/>
  <c r="G1471" i="2"/>
  <c r="F1471" i="2"/>
  <c r="E1471" i="2"/>
  <c r="D1471" i="2"/>
  <c r="C1471" i="2"/>
  <c r="B1471" i="2"/>
  <c r="A1471" i="2" s="1"/>
  <c r="J1469" i="2"/>
  <c r="I1469" i="2"/>
  <c r="G1469" i="2"/>
  <c r="F1469" i="2"/>
  <c r="E1469" i="2"/>
  <c r="D1469" i="2"/>
  <c r="C1469" i="2"/>
  <c r="B1469" i="2"/>
  <c r="A1469" i="2" s="1"/>
  <c r="J1468" i="2"/>
  <c r="I1468" i="2"/>
  <c r="G1468" i="2"/>
  <c r="F1468" i="2"/>
  <c r="E1468" i="2"/>
  <c r="D1468" i="2"/>
  <c r="C1468" i="2"/>
  <c r="B1468" i="2"/>
  <c r="A1468" i="2" s="1"/>
  <c r="J1467" i="2"/>
  <c r="J1466" i="2"/>
  <c r="J1465" i="2"/>
  <c r="J1464" i="2"/>
  <c r="J1463" i="2"/>
  <c r="J1462" i="2"/>
  <c r="J1461" i="2"/>
  <c r="J1460" i="2"/>
  <c r="J1459" i="2"/>
  <c r="I1459" i="2"/>
  <c r="G1459" i="2"/>
  <c r="F1459" i="2"/>
  <c r="E1459" i="2"/>
  <c r="D1459" i="2"/>
  <c r="C1459" i="2"/>
  <c r="B1459" i="2"/>
  <c r="A1459" i="2" s="1"/>
  <c r="J1458" i="2"/>
  <c r="G1457" i="2"/>
  <c r="F1457" i="2"/>
  <c r="E1457" i="2"/>
  <c r="D1457" i="2"/>
  <c r="C1457" i="2"/>
  <c r="G1456" i="2"/>
  <c r="F1456" i="2"/>
  <c r="E1456" i="2"/>
  <c r="D1456" i="2"/>
  <c r="C1456" i="2"/>
  <c r="B1456" i="2"/>
  <c r="A1456" i="2" s="1"/>
  <c r="G1455" i="2"/>
  <c r="F1455" i="2"/>
  <c r="E1455" i="2"/>
  <c r="D1455" i="2"/>
  <c r="C1455" i="2"/>
  <c r="B1455" i="2"/>
  <c r="A1455" i="2" s="1"/>
  <c r="J1453" i="2"/>
  <c r="I1453" i="2"/>
  <c r="G1453" i="2"/>
  <c r="F1453" i="2"/>
  <c r="E1453" i="2"/>
  <c r="D1453" i="2"/>
  <c r="C1453" i="2"/>
  <c r="B1453" i="2"/>
  <c r="A1453" i="2" s="1"/>
  <c r="J1452" i="2"/>
  <c r="I1452" i="2"/>
  <c r="G1452" i="2"/>
  <c r="F1452" i="2"/>
  <c r="E1452" i="2"/>
  <c r="D1452" i="2"/>
  <c r="C1452" i="2"/>
  <c r="B1452" i="2"/>
  <c r="A1452" i="2" s="1"/>
  <c r="J1451" i="2"/>
  <c r="J1450" i="2"/>
  <c r="J1449" i="2"/>
  <c r="J1448" i="2"/>
  <c r="J1447" i="2"/>
  <c r="J1446" i="2"/>
  <c r="J1445" i="2"/>
  <c r="J1444" i="2"/>
  <c r="J1443" i="2"/>
  <c r="I1443" i="2"/>
  <c r="G1443" i="2"/>
  <c r="F1443" i="2"/>
  <c r="E1443" i="2"/>
  <c r="D1443" i="2"/>
  <c r="C1443" i="2"/>
  <c r="B1443" i="2"/>
  <c r="A1443" i="2" s="1"/>
  <c r="J1442" i="2"/>
  <c r="G1441" i="2"/>
  <c r="F1441" i="2"/>
  <c r="E1441" i="2"/>
  <c r="D1441" i="2"/>
  <c r="C1441" i="2"/>
  <c r="G1440" i="2"/>
  <c r="F1440" i="2"/>
  <c r="E1440" i="2"/>
  <c r="D1440" i="2"/>
  <c r="C1440" i="2"/>
  <c r="B1440" i="2"/>
  <c r="A1440" i="2" s="1"/>
  <c r="G1439" i="2"/>
  <c r="F1439" i="2"/>
  <c r="E1439" i="2"/>
  <c r="D1439" i="2"/>
  <c r="C1439" i="2"/>
  <c r="B1439" i="2"/>
  <c r="A1439" i="2" s="1"/>
  <c r="J1437" i="2"/>
  <c r="I1437" i="2"/>
  <c r="G1437" i="2"/>
  <c r="F1437" i="2"/>
  <c r="E1437" i="2"/>
  <c r="D1437" i="2"/>
  <c r="C1437" i="2"/>
  <c r="B1437" i="2"/>
  <c r="A1437" i="2" s="1"/>
  <c r="J1436" i="2"/>
  <c r="I1436" i="2"/>
  <c r="G1436" i="2"/>
  <c r="F1436" i="2"/>
  <c r="E1436" i="2"/>
  <c r="D1436" i="2"/>
  <c r="C1436" i="2"/>
  <c r="B1436" i="2"/>
  <c r="A1436" i="2" s="1"/>
  <c r="J1435" i="2"/>
  <c r="J1434" i="2"/>
  <c r="J1433" i="2"/>
  <c r="J1432" i="2"/>
  <c r="J1431" i="2"/>
  <c r="J1430" i="2"/>
  <c r="J1429" i="2"/>
  <c r="J1428" i="2"/>
  <c r="J1427" i="2"/>
  <c r="I1427" i="2"/>
  <c r="G1427" i="2"/>
  <c r="F1427" i="2"/>
  <c r="E1427" i="2"/>
  <c r="D1427" i="2"/>
  <c r="C1427" i="2"/>
  <c r="B1427" i="2"/>
  <c r="A1427" i="2" s="1"/>
  <c r="J1426" i="2"/>
  <c r="G1425" i="2"/>
  <c r="F1425" i="2"/>
  <c r="E1425" i="2"/>
  <c r="D1425" i="2"/>
  <c r="C1425" i="2"/>
  <c r="G1424" i="2"/>
  <c r="F1424" i="2"/>
  <c r="E1424" i="2"/>
  <c r="D1424" i="2"/>
  <c r="C1424" i="2"/>
  <c r="B1424" i="2"/>
  <c r="A1424" i="2" s="1"/>
  <c r="G1423" i="2"/>
  <c r="F1423" i="2"/>
  <c r="E1423" i="2"/>
  <c r="D1423" i="2"/>
  <c r="C1423" i="2"/>
  <c r="B1423" i="2"/>
  <c r="A1423" i="2" s="1"/>
  <c r="J1421" i="2"/>
  <c r="I1421" i="2"/>
  <c r="G1421" i="2"/>
  <c r="F1421" i="2"/>
  <c r="E1421" i="2"/>
  <c r="D1421" i="2"/>
  <c r="C1421" i="2"/>
  <c r="B1421" i="2"/>
  <c r="A1421" i="2" s="1"/>
  <c r="J1420" i="2"/>
  <c r="I1420" i="2"/>
  <c r="G1420" i="2"/>
  <c r="F1420" i="2"/>
  <c r="E1420" i="2"/>
  <c r="D1420" i="2"/>
  <c r="C1420" i="2"/>
  <c r="B1420" i="2"/>
  <c r="A1420" i="2" s="1"/>
  <c r="J1419" i="2"/>
  <c r="J1418" i="2"/>
  <c r="J1417" i="2"/>
  <c r="J1416" i="2"/>
  <c r="J1415" i="2"/>
  <c r="J1414" i="2"/>
  <c r="J1413" i="2"/>
  <c r="J1412" i="2"/>
  <c r="J1411" i="2"/>
  <c r="I1411" i="2"/>
  <c r="G1411" i="2"/>
  <c r="F1411" i="2"/>
  <c r="E1411" i="2"/>
  <c r="D1411" i="2"/>
  <c r="C1411" i="2"/>
  <c r="B1411" i="2"/>
  <c r="A1411" i="2" s="1"/>
  <c r="J1410" i="2"/>
  <c r="G1409" i="2"/>
  <c r="F1409" i="2"/>
  <c r="E1409" i="2"/>
  <c r="D1409" i="2"/>
  <c r="C1409" i="2"/>
  <c r="G1408" i="2"/>
  <c r="F1408" i="2"/>
  <c r="E1408" i="2"/>
  <c r="D1408" i="2"/>
  <c r="C1408" i="2"/>
  <c r="B1408" i="2"/>
  <c r="A1408" i="2" s="1"/>
  <c r="G1407" i="2"/>
  <c r="F1407" i="2"/>
  <c r="E1407" i="2"/>
  <c r="D1407" i="2"/>
  <c r="C1407" i="2"/>
  <c r="B1407" i="2"/>
  <c r="A1407" i="2" s="1"/>
  <c r="J1405" i="2"/>
  <c r="I1405" i="2"/>
  <c r="G1405" i="2"/>
  <c r="F1405" i="2"/>
  <c r="E1405" i="2"/>
  <c r="D1405" i="2"/>
  <c r="C1405" i="2"/>
  <c r="B1405" i="2"/>
  <c r="A1405" i="2" s="1"/>
  <c r="J1404" i="2"/>
  <c r="I1404" i="2"/>
  <c r="G1404" i="2"/>
  <c r="F1404" i="2"/>
  <c r="E1404" i="2"/>
  <c r="D1404" i="2"/>
  <c r="C1404" i="2"/>
  <c r="B1404" i="2"/>
  <c r="A1404" i="2" s="1"/>
  <c r="J1403" i="2"/>
  <c r="J1402" i="2"/>
  <c r="J1401" i="2"/>
  <c r="J1400" i="2"/>
  <c r="J1399" i="2"/>
  <c r="J1398" i="2"/>
  <c r="J1397" i="2"/>
  <c r="J1396" i="2"/>
  <c r="J1395" i="2"/>
  <c r="I1395" i="2"/>
  <c r="G1395" i="2"/>
  <c r="F1395" i="2"/>
  <c r="E1395" i="2"/>
  <c r="D1395" i="2"/>
  <c r="C1395" i="2"/>
  <c r="B1395" i="2"/>
  <c r="A1395" i="2" s="1"/>
  <c r="J1394" i="2"/>
  <c r="G1393" i="2"/>
  <c r="F1393" i="2"/>
  <c r="E1393" i="2"/>
  <c r="D1393" i="2"/>
  <c r="C1393" i="2"/>
  <c r="G1392" i="2"/>
  <c r="F1392" i="2"/>
  <c r="E1392" i="2"/>
  <c r="D1392" i="2"/>
  <c r="C1392" i="2"/>
  <c r="B1392" i="2"/>
  <c r="A1392" i="2" s="1"/>
  <c r="G1391" i="2"/>
  <c r="F1391" i="2"/>
  <c r="E1391" i="2"/>
  <c r="D1391" i="2"/>
  <c r="C1391" i="2"/>
  <c r="B1391" i="2"/>
  <c r="A1391" i="2" s="1"/>
  <c r="J1389" i="2"/>
  <c r="I1389" i="2"/>
  <c r="G1389" i="2"/>
  <c r="F1389" i="2"/>
  <c r="E1389" i="2"/>
  <c r="D1389" i="2"/>
  <c r="C1389" i="2"/>
  <c r="B1389" i="2"/>
  <c r="A1389" i="2" s="1"/>
  <c r="J1388" i="2"/>
  <c r="I1388" i="2"/>
  <c r="G1388" i="2"/>
  <c r="F1388" i="2"/>
  <c r="E1388" i="2"/>
  <c r="D1388" i="2"/>
  <c r="C1388" i="2"/>
  <c r="B1388" i="2"/>
  <c r="A1388" i="2" s="1"/>
  <c r="J1387" i="2"/>
  <c r="J1386" i="2"/>
  <c r="J1385" i="2"/>
  <c r="J1384" i="2"/>
  <c r="J1383" i="2"/>
  <c r="J1382" i="2"/>
  <c r="J1381" i="2"/>
  <c r="J1380" i="2"/>
  <c r="J1379" i="2"/>
  <c r="I1379" i="2"/>
  <c r="G1379" i="2"/>
  <c r="F1379" i="2"/>
  <c r="E1379" i="2"/>
  <c r="D1379" i="2"/>
  <c r="C1379" i="2"/>
  <c r="B1379" i="2"/>
  <c r="A1379" i="2" s="1"/>
  <c r="J1378" i="2"/>
  <c r="G1377" i="2"/>
  <c r="F1377" i="2"/>
  <c r="E1377" i="2"/>
  <c r="D1377" i="2"/>
  <c r="C1377" i="2"/>
  <c r="G1376" i="2"/>
  <c r="F1376" i="2"/>
  <c r="E1376" i="2"/>
  <c r="D1376" i="2"/>
  <c r="C1376" i="2"/>
  <c r="B1376" i="2"/>
  <c r="A1376" i="2" s="1"/>
  <c r="G1375" i="2"/>
  <c r="F1375" i="2"/>
  <c r="E1375" i="2"/>
  <c r="D1375" i="2"/>
  <c r="C1375" i="2"/>
  <c r="B1375" i="2"/>
  <c r="A1375" i="2" s="1"/>
  <c r="J1373" i="2"/>
  <c r="I1373" i="2"/>
  <c r="G1373" i="2"/>
  <c r="F1373" i="2"/>
  <c r="E1373" i="2"/>
  <c r="D1373" i="2"/>
  <c r="C1373" i="2"/>
  <c r="B1373" i="2"/>
  <c r="A1373" i="2" s="1"/>
  <c r="J1372" i="2"/>
  <c r="I1372" i="2"/>
  <c r="G1372" i="2"/>
  <c r="F1372" i="2"/>
  <c r="E1372" i="2"/>
  <c r="D1372" i="2"/>
  <c r="C1372" i="2"/>
  <c r="B1372" i="2"/>
  <c r="A1372" i="2" s="1"/>
  <c r="J1371" i="2"/>
  <c r="J1370" i="2"/>
  <c r="J1369" i="2"/>
  <c r="J1368" i="2"/>
  <c r="J1367" i="2"/>
  <c r="J1366" i="2"/>
  <c r="J1365" i="2"/>
  <c r="J1364" i="2"/>
  <c r="J1363" i="2"/>
  <c r="I1363" i="2"/>
  <c r="G1363" i="2"/>
  <c r="F1363" i="2"/>
  <c r="E1363" i="2"/>
  <c r="D1363" i="2"/>
  <c r="C1363" i="2"/>
  <c r="B1363" i="2"/>
  <c r="A1363" i="2" s="1"/>
  <c r="J1362" i="2"/>
  <c r="G1361" i="2"/>
  <c r="F1361" i="2"/>
  <c r="E1361" i="2"/>
  <c r="D1361" i="2"/>
  <c r="C1361" i="2"/>
  <c r="G1360" i="2"/>
  <c r="F1360" i="2"/>
  <c r="E1360" i="2"/>
  <c r="D1360" i="2"/>
  <c r="C1360" i="2"/>
  <c r="B1360" i="2"/>
  <c r="A1360" i="2" s="1"/>
  <c r="G1359" i="2"/>
  <c r="F1359" i="2"/>
  <c r="E1359" i="2"/>
  <c r="D1359" i="2"/>
  <c r="C1359" i="2"/>
  <c r="B1359" i="2"/>
  <c r="A1359" i="2" s="1"/>
  <c r="J1357" i="2"/>
  <c r="I1357" i="2"/>
  <c r="G1357" i="2"/>
  <c r="F1357" i="2"/>
  <c r="E1357" i="2"/>
  <c r="D1357" i="2"/>
  <c r="C1357" i="2"/>
  <c r="B1357" i="2"/>
  <c r="A1357" i="2" s="1"/>
  <c r="J1356" i="2"/>
  <c r="I1356" i="2"/>
  <c r="G1356" i="2"/>
  <c r="F1356" i="2"/>
  <c r="E1356" i="2"/>
  <c r="D1356" i="2"/>
  <c r="C1356" i="2"/>
  <c r="B1356" i="2"/>
  <c r="A1356" i="2" s="1"/>
  <c r="J1355" i="2"/>
  <c r="J1354" i="2"/>
  <c r="J1353" i="2"/>
  <c r="J1352" i="2"/>
  <c r="J1351" i="2"/>
  <c r="J1350" i="2"/>
  <c r="J1349" i="2"/>
  <c r="J1348" i="2"/>
  <c r="J1347" i="2"/>
  <c r="I1347" i="2"/>
  <c r="G1347" i="2"/>
  <c r="F1347" i="2"/>
  <c r="E1347" i="2"/>
  <c r="D1347" i="2"/>
  <c r="C1347" i="2"/>
  <c r="B1347" i="2"/>
  <c r="A1347" i="2" s="1"/>
  <c r="J1346" i="2"/>
  <c r="G1345" i="2"/>
  <c r="F1345" i="2"/>
  <c r="E1345" i="2"/>
  <c r="D1345" i="2"/>
  <c r="C1345" i="2"/>
  <c r="G1344" i="2"/>
  <c r="F1344" i="2"/>
  <c r="E1344" i="2"/>
  <c r="D1344" i="2"/>
  <c r="C1344" i="2"/>
  <c r="B1344" i="2"/>
  <c r="A1344" i="2" s="1"/>
  <c r="G1343" i="2"/>
  <c r="F1343" i="2"/>
  <c r="E1343" i="2"/>
  <c r="D1343" i="2"/>
  <c r="C1343" i="2"/>
  <c r="B1343" i="2"/>
  <c r="A1343" i="2" s="1"/>
  <c r="J1341" i="2"/>
  <c r="I1341" i="2"/>
  <c r="G1341" i="2"/>
  <c r="F1341" i="2"/>
  <c r="E1341" i="2"/>
  <c r="D1341" i="2"/>
  <c r="C1341" i="2"/>
  <c r="B1341" i="2"/>
  <c r="A1341" i="2" s="1"/>
  <c r="J1340" i="2"/>
  <c r="I1340" i="2"/>
  <c r="G1340" i="2"/>
  <c r="F1340" i="2"/>
  <c r="E1340" i="2"/>
  <c r="D1340" i="2"/>
  <c r="C1340" i="2"/>
  <c r="B1340" i="2"/>
  <c r="A1340" i="2" s="1"/>
  <c r="J1339" i="2"/>
  <c r="J1338" i="2"/>
  <c r="J1337" i="2"/>
  <c r="J1336" i="2"/>
  <c r="J1335" i="2"/>
  <c r="J1334" i="2"/>
  <c r="J1333" i="2"/>
  <c r="J1332" i="2"/>
  <c r="J1331" i="2"/>
  <c r="I1331" i="2"/>
  <c r="G1331" i="2"/>
  <c r="F1331" i="2"/>
  <c r="E1331" i="2"/>
  <c r="D1331" i="2"/>
  <c r="C1331" i="2"/>
  <c r="B1331" i="2"/>
  <c r="A1331" i="2" s="1"/>
  <c r="J1330" i="2"/>
  <c r="G1329" i="2"/>
  <c r="F1329" i="2"/>
  <c r="E1329" i="2"/>
  <c r="D1329" i="2"/>
  <c r="C1329" i="2"/>
  <c r="G1328" i="2"/>
  <c r="F1328" i="2"/>
  <c r="E1328" i="2"/>
  <c r="D1328" i="2"/>
  <c r="C1328" i="2"/>
  <c r="B1328" i="2"/>
  <c r="A1328" i="2" s="1"/>
  <c r="G1327" i="2"/>
  <c r="F1327" i="2"/>
  <c r="E1327" i="2"/>
  <c r="D1327" i="2"/>
  <c r="C1327" i="2"/>
  <c r="B1327" i="2"/>
  <c r="A1327" i="2" s="1"/>
  <c r="J1325" i="2"/>
  <c r="I1325" i="2"/>
  <c r="G1325" i="2"/>
  <c r="F1325" i="2"/>
  <c r="E1325" i="2"/>
  <c r="D1325" i="2"/>
  <c r="C1325" i="2"/>
  <c r="B1325" i="2"/>
  <c r="A1325" i="2" s="1"/>
  <c r="J1324" i="2"/>
  <c r="I1324" i="2"/>
  <c r="G1324" i="2"/>
  <c r="F1324" i="2"/>
  <c r="E1324" i="2"/>
  <c r="D1324" i="2"/>
  <c r="C1324" i="2"/>
  <c r="B1324" i="2"/>
  <c r="A1324" i="2" s="1"/>
  <c r="J1323" i="2"/>
  <c r="J1322" i="2"/>
  <c r="J1321" i="2"/>
  <c r="J1320" i="2"/>
  <c r="J1319" i="2"/>
  <c r="J1318" i="2"/>
  <c r="J1317" i="2"/>
  <c r="J1316" i="2"/>
  <c r="J1315" i="2"/>
  <c r="I1315" i="2"/>
  <c r="G1315" i="2"/>
  <c r="F1315" i="2"/>
  <c r="E1315" i="2"/>
  <c r="D1315" i="2"/>
  <c r="C1315" i="2"/>
  <c r="B1315" i="2"/>
  <c r="A1315" i="2" s="1"/>
  <c r="J1314" i="2"/>
  <c r="G1313" i="2"/>
  <c r="F1313" i="2"/>
  <c r="E1313" i="2"/>
  <c r="D1313" i="2"/>
  <c r="C1313" i="2"/>
  <c r="G1312" i="2"/>
  <c r="F1312" i="2"/>
  <c r="E1312" i="2"/>
  <c r="D1312" i="2"/>
  <c r="C1312" i="2"/>
  <c r="B1312" i="2"/>
  <c r="A1312" i="2" s="1"/>
  <c r="G1311" i="2"/>
  <c r="F1311" i="2"/>
  <c r="E1311" i="2"/>
  <c r="D1311" i="2"/>
  <c r="C1311" i="2"/>
  <c r="B1311" i="2"/>
  <c r="A1311" i="2" s="1"/>
  <c r="J1309" i="2"/>
  <c r="I1309" i="2"/>
  <c r="G1309" i="2"/>
  <c r="F1309" i="2"/>
  <c r="E1309" i="2"/>
  <c r="D1309" i="2"/>
  <c r="C1309" i="2"/>
  <c r="B1309" i="2"/>
  <c r="A1309" i="2" s="1"/>
  <c r="J1308" i="2"/>
  <c r="I1308" i="2"/>
  <c r="G1308" i="2"/>
  <c r="F1308" i="2"/>
  <c r="E1308" i="2"/>
  <c r="D1308" i="2"/>
  <c r="C1308" i="2"/>
  <c r="B1308" i="2"/>
  <c r="A1308" i="2" s="1"/>
  <c r="J1307" i="2"/>
  <c r="J1306" i="2"/>
  <c r="J1305" i="2"/>
  <c r="J1304" i="2"/>
  <c r="J1303" i="2"/>
  <c r="J1302" i="2"/>
  <c r="J1301" i="2"/>
  <c r="J1300" i="2"/>
  <c r="J1299" i="2"/>
  <c r="I1299" i="2"/>
  <c r="G1299" i="2"/>
  <c r="F1299" i="2"/>
  <c r="E1299" i="2"/>
  <c r="D1299" i="2"/>
  <c r="C1299" i="2"/>
  <c r="B1299" i="2"/>
  <c r="A1299" i="2" s="1"/>
  <c r="J1298" i="2"/>
  <c r="G1297" i="2"/>
  <c r="F1297" i="2"/>
  <c r="E1297" i="2"/>
  <c r="D1297" i="2"/>
  <c r="C1297" i="2"/>
  <c r="G1296" i="2"/>
  <c r="F1296" i="2"/>
  <c r="E1296" i="2"/>
  <c r="D1296" i="2"/>
  <c r="C1296" i="2"/>
  <c r="B1296" i="2"/>
  <c r="A1296" i="2" s="1"/>
  <c r="G1295" i="2"/>
  <c r="F1295" i="2"/>
  <c r="E1295" i="2"/>
  <c r="D1295" i="2"/>
  <c r="C1295" i="2"/>
  <c r="B1295" i="2"/>
  <c r="A1295" i="2" s="1"/>
  <c r="J1293" i="2"/>
  <c r="I1293" i="2"/>
  <c r="G1293" i="2"/>
  <c r="F1293" i="2"/>
  <c r="E1293" i="2"/>
  <c r="D1293" i="2"/>
  <c r="C1293" i="2"/>
  <c r="B1293" i="2"/>
  <c r="A1293" i="2" s="1"/>
  <c r="J1292" i="2"/>
  <c r="I1292" i="2"/>
  <c r="G1292" i="2"/>
  <c r="F1292" i="2"/>
  <c r="E1292" i="2"/>
  <c r="D1292" i="2"/>
  <c r="C1292" i="2"/>
  <c r="B1292" i="2"/>
  <c r="A1292" i="2" s="1"/>
  <c r="J1291" i="2"/>
  <c r="J1290" i="2"/>
  <c r="J1289" i="2"/>
  <c r="J1288" i="2"/>
  <c r="J1287" i="2"/>
  <c r="J1286" i="2"/>
  <c r="J1285" i="2"/>
  <c r="J1284" i="2"/>
  <c r="J1283" i="2"/>
  <c r="I1283" i="2"/>
  <c r="G1283" i="2"/>
  <c r="F1283" i="2"/>
  <c r="E1283" i="2"/>
  <c r="D1283" i="2"/>
  <c r="C1283" i="2"/>
  <c r="B1283" i="2"/>
  <c r="A1283" i="2" s="1"/>
  <c r="J1282" i="2"/>
  <c r="G1281" i="2"/>
  <c r="F1281" i="2"/>
  <c r="E1281" i="2"/>
  <c r="D1281" i="2"/>
  <c r="C1281" i="2"/>
  <c r="G1280" i="2"/>
  <c r="F1280" i="2"/>
  <c r="E1280" i="2"/>
  <c r="D1280" i="2"/>
  <c r="C1280" i="2"/>
  <c r="B1280" i="2"/>
  <c r="A1280" i="2" s="1"/>
  <c r="G1279" i="2"/>
  <c r="E1279" i="2"/>
  <c r="D1279" i="2"/>
  <c r="C1279" i="2"/>
  <c r="B1279" i="2"/>
  <c r="A1279" i="2" s="1"/>
  <c r="J1277" i="2"/>
  <c r="I1277" i="2"/>
  <c r="G1277" i="2"/>
  <c r="F1277" i="2"/>
  <c r="E1277" i="2"/>
  <c r="D1277" i="2"/>
  <c r="C1277" i="2"/>
  <c r="B1277" i="2"/>
  <c r="A1277" i="2" s="1"/>
  <c r="J1276" i="2"/>
  <c r="I1276" i="2"/>
  <c r="G1276" i="2"/>
  <c r="F1276" i="2"/>
  <c r="E1276" i="2"/>
  <c r="D1276" i="2"/>
  <c r="C1276" i="2"/>
  <c r="B1276" i="2"/>
  <c r="A1276" i="2" s="1"/>
  <c r="J1275" i="2"/>
  <c r="J1274" i="2"/>
  <c r="J1273" i="2"/>
  <c r="I1273" i="2"/>
  <c r="G1273" i="2"/>
  <c r="D1273" i="2"/>
  <c r="J1272" i="2"/>
  <c r="J1271" i="2"/>
  <c r="J1270" i="2"/>
  <c r="J1269" i="2"/>
  <c r="J1268" i="2"/>
  <c r="J1267" i="2"/>
  <c r="I1267" i="2"/>
  <c r="G1267" i="2"/>
  <c r="F1267" i="2"/>
  <c r="E1267" i="2"/>
  <c r="D1267" i="2"/>
  <c r="C1267" i="2"/>
  <c r="B1267" i="2"/>
  <c r="J1266" i="2"/>
  <c r="G1265" i="2"/>
  <c r="F1265" i="2"/>
  <c r="E1265" i="2"/>
  <c r="D1265" i="2"/>
  <c r="C1265" i="2"/>
  <c r="G1264" i="2"/>
  <c r="F1264" i="2"/>
  <c r="E1264" i="2"/>
  <c r="D1264" i="2"/>
  <c r="C1264" i="2"/>
  <c r="B1264" i="2"/>
  <c r="G1263" i="2"/>
  <c r="F1263" i="2"/>
  <c r="E1263" i="2"/>
  <c r="D1263" i="2"/>
  <c r="C1263" i="2"/>
  <c r="B1263" i="2"/>
  <c r="J1261" i="2"/>
  <c r="I1261" i="2"/>
  <c r="G1261" i="2"/>
  <c r="F1261" i="2"/>
  <c r="E1261" i="2"/>
  <c r="D1261" i="2"/>
  <c r="C1261" i="2"/>
  <c r="B1261" i="2"/>
  <c r="J1260" i="2"/>
  <c r="I1260" i="2"/>
  <c r="G1260" i="2"/>
  <c r="F1260" i="2"/>
  <c r="E1260" i="2"/>
  <c r="D1260" i="2"/>
  <c r="C1260" i="2"/>
  <c r="B1260" i="2"/>
  <c r="J1259" i="2"/>
  <c r="J1258" i="2"/>
  <c r="J1257" i="2"/>
  <c r="J1256" i="2"/>
  <c r="J1255" i="2"/>
  <c r="J1254" i="2"/>
  <c r="J1253" i="2"/>
  <c r="J1252" i="2"/>
  <c r="J1251" i="2"/>
  <c r="I1251" i="2"/>
  <c r="G1251" i="2"/>
  <c r="F1251" i="2"/>
  <c r="E1251" i="2"/>
  <c r="D1251" i="2"/>
  <c r="C1251" i="2"/>
  <c r="B1251" i="2"/>
  <c r="A1251" i="2" s="1"/>
  <c r="J1250" i="2"/>
  <c r="G1249" i="2"/>
  <c r="F1249" i="2"/>
  <c r="E1249" i="2"/>
  <c r="D1249" i="2"/>
  <c r="C1249" i="2"/>
  <c r="G1248" i="2"/>
  <c r="F1248" i="2"/>
  <c r="E1248" i="2"/>
  <c r="D1248" i="2"/>
  <c r="C1248" i="2"/>
  <c r="B1248" i="2"/>
  <c r="A1248" i="2" s="1"/>
  <c r="G1247" i="2"/>
  <c r="F1247" i="2"/>
  <c r="E1247" i="2"/>
  <c r="D1247" i="2"/>
  <c r="C1247" i="2"/>
  <c r="B1247" i="2"/>
  <c r="A1247" i="2" s="1"/>
  <c r="J1245" i="2"/>
  <c r="I1245" i="2"/>
  <c r="G1245" i="2"/>
  <c r="F1245" i="2"/>
  <c r="E1245" i="2"/>
  <c r="D1245" i="2"/>
  <c r="C1245" i="2"/>
  <c r="B1245" i="2"/>
  <c r="A1245" i="2" s="1"/>
  <c r="J1244" i="2"/>
  <c r="I1244" i="2"/>
  <c r="G1244" i="2"/>
  <c r="F1244" i="2"/>
  <c r="E1244" i="2"/>
  <c r="D1244" i="2"/>
  <c r="C1244" i="2"/>
  <c r="B1244" i="2"/>
  <c r="A1244" i="2" s="1"/>
  <c r="J1243" i="2"/>
  <c r="J1242" i="2"/>
  <c r="J1241" i="2"/>
  <c r="J1240" i="2"/>
  <c r="J1239" i="2"/>
  <c r="J1238" i="2"/>
  <c r="J1237" i="2"/>
  <c r="J1236" i="2"/>
  <c r="J1235" i="2"/>
  <c r="I1235" i="2"/>
  <c r="G1235" i="2"/>
  <c r="F1235" i="2"/>
  <c r="E1235" i="2"/>
  <c r="D1235" i="2"/>
  <c r="C1235" i="2"/>
  <c r="B1235" i="2"/>
  <c r="A1235" i="2" s="1"/>
  <c r="J1234" i="2"/>
  <c r="G1233" i="2"/>
  <c r="F1233" i="2"/>
  <c r="E1233" i="2"/>
  <c r="D1233" i="2"/>
  <c r="C1233" i="2"/>
  <c r="G1232" i="2"/>
  <c r="F1232" i="2"/>
  <c r="E1232" i="2"/>
  <c r="D1232" i="2"/>
  <c r="C1232" i="2"/>
  <c r="B1232" i="2"/>
  <c r="A1232" i="2" s="1"/>
  <c r="G1231" i="2"/>
  <c r="F1231" i="2"/>
  <c r="E1231" i="2"/>
  <c r="D1231" i="2"/>
  <c r="C1231" i="2"/>
  <c r="B1231" i="2"/>
  <c r="A1231" i="2" s="1"/>
  <c r="J1229" i="2"/>
  <c r="I1229" i="2"/>
  <c r="G1229" i="2"/>
  <c r="F1229" i="2"/>
  <c r="E1229" i="2"/>
  <c r="D1229" i="2"/>
  <c r="C1229" i="2"/>
  <c r="B1229" i="2"/>
  <c r="A1229" i="2" s="1"/>
  <c r="J1228" i="2"/>
  <c r="I1228" i="2"/>
  <c r="G1228" i="2"/>
  <c r="F1228" i="2"/>
  <c r="E1228" i="2"/>
  <c r="D1228" i="2"/>
  <c r="C1228" i="2"/>
  <c r="B1228" i="2"/>
  <c r="A1228" i="2" s="1"/>
  <c r="J1227" i="2"/>
  <c r="J1226" i="2"/>
  <c r="J1225" i="2"/>
  <c r="J1224" i="2"/>
  <c r="J1223" i="2"/>
  <c r="J1222" i="2"/>
  <c r="J1221" i="2"/>
  <c r="J1220" i="2"/>
  <c r="J1219" i="2"/>
  <c r="I1219" i="2"/>
  <c r="G1219" i="2"/>
  <c r="F1219" i="2"/>
  <c r="E1219" i="2"/>
  <c r="D1219" i="2"/>
  <c r="C1219" i="2"/>
  <c r="B1219" i="2"/>
  <c r="A1219" i="2" s="1"/>
  <c r="J1218" i="2"/>
  <c r="G1217" i="2"/>
  <c r="F1217" i="2"/>
  <c r="E1217" i="2"/>
  <c r="D1217" i="2"/>
  <c r="C1217" i="2"/>
  <c r="G1216" i="2"/>
  <c r="F1216" i="2"/>
  <c r="E1216" i="2"/>
  <c r="D1216" i="2"/>
  <c r="C1216" i="2"/>
  <c r="B1216" i="2"/>
  <c r="A1216" i="2" s="1"/>
  <c r="G1215" i="2"/>
  <c r="F1215" i="2"/>
  <c r="E1215" i="2"/>
  <c r="D1215" i="2"/>
  <c r="C1215" i="2"/>
  <c r="B1215" i="2"/>
  <c r="A1215" i="2" s="1"/>
  <c r="J1213" i="2"/>
  <c r="I1213" i="2"/>
  <c r="G1213" i="2"/>
  <c r="F1213" i="2"/>
  <c r="E1213" i="2"/>
  <c r="D1213" i="2"/>
  <c r="C1213" i="2"/>
  <c r="B1213" i="2"/>
  <c r="A1213" i="2" s="1"/>
  <c r="J1212" i="2"/>
  <c r="I1212" i="2"/>
  <c r="G1212" i="2"/>
  <c r="F1212" i="2"/>
  <c r="E1212" i="2"/>
  <c r="D1212" i="2"/>
  <c r="C1212" i="2"/>
  <c r="B1212" i="2"/>
  <c r="A1212" i="2" s="1"/>
  <c r="J1211" i="2"/>
  <c r="J1210" i="2"/>
  <c r="J1209" i="2"/>
  <c r="J1208" i="2"/>
  <c r="J1207" i="2"/>
  <c r="J1206" i="2"/>
  <c r="J1205" i="2"/>
  <c r="J1204" i="2"/>
  <c r="J1203" i="2"/>
  <c r="I1203" i="2"/>
  <c r="G1203" i="2"/>
  <c r="F1203" i="2"/>
  <c r="E1203" i="2"/>
  <c r="D1203" i="2"/>
  <c r="C1203" i="2"/>
  <c r="B1203" i="2"/>
  <c r="A1203" i="2" s="1"/>
  <c r="J1202" i="2"/>
  <c r="G1201" i="2"/>
  <c r="F1201" i="2"/>
  <c r="E1201" i="2"/>
  <c r="D1201" i="2"/>
  <c r="C1201" i="2"/>
  <c r="G1200" i="2"/>
  <c r="F1200" i="2"/>
  <c r="E1200" i="2"/>
  <c r="D1200" i="2"/>
  <c r="C1200" i="2"/>
  <c r="B1200" i="2"/>
  <c r="A1200" i="2" s="1"/>
  <c r="G1199" i="2"/>
  <c r="F1199" i="2"/>
  <c r="E1199" i="2"/>
  <c r="D1199" i="2"/>
  <c r="C1199" i="2"/>
  <c r="B1199" i="2"/>
  <c r="A1199" i="2" s="1"/>
  <c r="J1197" i="2"/>
  <c r="I1197" i="2"/>
  <c r="G1197" i="2"/>
  <c r="F1197" i="2"/>
  <c r="E1197" i="2"/>
  <c r="D1197" i="2"/>
  <c r="C1197" i="2"/>
  <c r="B1197" i="2"/>
  <c r="A1197" i="2" s="1"/>
  <c r="J1196" i="2"/>
  <c r="I1196" i="2"/>
  <c r="G1196" i="2"/>
  <c r="F1196" i="2"/>
  <c r="E1196" i="2"/>
  <c r="D1196" i="2"/>
  <c r="C1196" i="2"/>
  <c r="B1196" i="2"/>
  <c r="A1196" i="2" s="1"/>
  <c r="J1195" i="2"/>
  <c r="J1194" i="2"/>
  <c r="J1193" i="2"/>
  <c r="J1192" i="2"/>
  <c r="I1192" i="2"/>
  <c r="J1191" i="2"/>
  <c r="J1190" i="2"/>
  <c r="J1189" i="2"/>
  <c r="J1188" i="2"/>
  <c r="J1187" i="2"/>
  <c r="I1187" i="2"/>
  <c r="G1187" i="2"/>
  <c r="F1187" i="2"/>
  <c r="E1187" i="2"/>
  <c r="D1187" i="2"/>
  <c r="C1187" i="2"/>
  <c r="B1187" i="2"/>
  <c r="A1187" i="2" s="1"/>
  <c r="J1186" i="2"/>
  <c r="G1185" i="2"/>
  <c r="F1185" i="2"/>
  <c r="E1185" i="2"/>
  <c r="D1185" i="2"/>
  <c r="C1185" i="2"/>
  <c r="G1184" i="2"/>
  <c r="F1184" i="2"/>
  <c r="E1184" i="2"/>
  <c r="D1184" i="2"/>
  <c r="C1184" i="2"/>
  <c r="B1184" i="2"/>
  <c r="A1184" i="2" s="1"/>
  <c r="G1183" i="2"/>
  <c r="F1183" i="2"/>
  <c r="E1183" i="2"/>
  <c r="D1183" i="2"/>
  <c r="C1183" i="2"/>
  <c r="B1183" i="2"/>
  <c r="A1183" i="2" s="1"/>
  <c r="J1181" i="2"/>
  <c r="I1181" i="2"/>
  <c r="G1181" i="2"/>
  <c r="F1181" i="2"/>
  <c r="E1181" i="2"/>
  <c r="D1181" i="2"/>
  <c r="C1181" i="2"/>
  <c r="B1181" i="2"/>
  <c r="A1181" i="2" s="1"/>
  <c r="J1180" i="2"/>
  <c r="I1180" i="2"/>
  <c r="G1180" i="2"/>
  <c r="F1180" i="2"/>
  <c r="E1180" i="2"/>
  <c r="D1180" i="2"/>
  <c r="C1180" i="2"/>
  <c r="B1180" i="2"/>
  <c r="A1180" i="2" s="1"/>
  <c r="J1179" i="2"/>
  <c r="J1178" i="2"/>
  <c r="J1177" i="2"/>
  <c r="J1176" i="2"/>
  <c r="J1175" i="2"/>
  <c r="J1174" i="2"/>
  <c r="J1173" i="2"/>
  <c r="J1172" i="2"/>
  <c r="J1171" i="2"/>
  <c r="I1171" i="2"/>
  <c r="G1171" i="2"/>
  <c r="F1171" i="2"/>
  <c r="E1171" i="2"/>
  <c r="D1171" i="2"/>
  <c r="C1171" i="2"/>
  <c r="B1171" i="2"/>
  <c r="A1171" i="2" s="1"/>
  <c r="J1170" i="2"/>
  <c r="G1169" i="2"/>
  <c r="F1169" i="2"/>
  <c r="E1169" i="2"/>
  <c r="D1169" i="2"/>
  <c r="C1169" i="2"/>
  <c r="G1168" i="2"/>
  <c r="F1168" i="2"/>
  <c r="E1168" i="2"/>
  <c r="D1168" i="2"/>
  <c r="C1168" i="2"/>
  <c r="B1168" i="2"/>
  <c r="A1168" i="2" s="1"/>
  <c r="G1167" i="2"/>
  <c r="F1167" i="2"/>
  <c r="E1167" i="2"/>
  <c r="D1167" i="2"/>
  <c r="C1167" i="2"/>
  <c r="B1167" i="2"/>
  <c r="A1167" i="2" s="1"/>
  <c r="J1165" i="2"/>
  <c r="I1165" i="2"/>
  <c r="G1165" i="2"/>
  <c r="F1165" i="2"/>
  <c r="E1165" i="2"/>
  <c r="D1165" i="2"/>
  <c r="C1165" i="2"/>
  <c r="B1165" i="2"/>
  <c r="A1165" i="2" s="1"/>
  <c r="J1164" i="2"/>
  <c r="I1164" i="2"/>
  <c r="G1164" i="2"/>
  <c r="F1164" i="2"/>
  <c r="E1164" i="2"/>
  <c r="D1164" i="2"/>
  <c r="C1164" i="2"/>
  <c r="B1164" i="2"/>
  <c r="A1164" i="2" s="1"/>
  <c r="J1163" i="2"/>
  <c r="J1162" i="2"/>
  <c r="J1161" i="2"/>
  <c r="J1160" i="2"/>
  <c r="J1159" i="2"/>
  <c r="J1158" i="2"/>
  <c r="J1157" i="2"/>
  <c r="J1156" i="2"/>
  <c r="J1155" i="2"/>
  <c r="I1155" i="2"/>
  <c r="G1155" i="2"/>
  <c r="F1155" i="2"/>
  <c r="E1155" i="2"/>
  <c r="D1155" i="2"/>
  <c r="C1155" i="2"/>
  <c r="B1155" i="2"/>
  <c r="A1155" i="2" s="1"/>
  <c r="J1154" i="2"/>
  <c r="G1153" i="2"/>
  <c r="F1153" i="2"/>
  <c r="E1153" i="2"/>
  <c r="D1153" i="2"/>
  <c r="C1153" i="2"/>
  <c r="G1152" i="2"/>
  <c r="F1152" i="2"/>
  <c r="E1152" i="2"/>
  <c r="D1152" i="2"/>
  <c r="C1152" i="2"/>
  <c r="B1152" i="2"/>
  <c r="A1152" i="2" s="1"/>
  <c r="G1151" i="2"/>
  <c r="F1151" i="2"/>
  <c r="E1151" i="2"/>
  <c r="D1151" i="2"/>
  <c r="C1151" i="2"/>
  <c r="B1151" i="2"/>
  <c r="A1151" i="2" s="1"/>
  <c r="J1149" i="2"/>
  <c r="I1149" i="2"/>
  <c r="G1149" i="2"/>
  <c r="F1149" i="2"/>
  <c r="E1149" i="2"/>
  <c r="D1149" i="2"/>
  <c r="C1149" i="2"/>
  <c r="B1149" i="2"/>
  <c r="A1149" i="2" s="1"/>
  <c r="J1148" i="2"/>
  <c r="I1148" i="2"/>
  <c r="G1148" i="2"/>
  <c r="F1148" i="2"/>
  <c r="E1148" i="2"/>
  <c r="D1148" i="2"/>
  <c r="C1148" i="2"/>
  <c r="B1148" i="2"/>
  <c r="A1148" i="2" s="1"/>
  <c r="J1147" i="2"/>
  <c r="J1146" i="2"/>
  <c r="J1145" i="2"/>
  <c r="J1144" i="2"/>
  <c r="J1143" i="2"/>
  <c r="J1142" i="2"/>
  <c r="J1141" i="2"/>
  <c r="J1140" i="2"/>
  <c r="J1139" i="2"/>
  <c r="I1139" i="2"/>
  <c r="G1139" i="2"/>
  <c r="F1139" i="2"/>
  <c r="E1139" i="2"/>
  <c r="D1139" i="2"/>
  <c r="C1139" i="2"/>
  <c r="B1139" i="2"/>
  <c r="A1139" i="2" s="1"/>
  <c r="J1138" i="2"/>
  <c r="G1137" i="2"/>
  <c r="F1137" i="2"/>
  <c r="E1137" i="2"/>
  <c r="D1137" i="2"/>
  <c r="C1137" i="2"/>
  <c r="G1136" i="2"/>
  <c r="F1136" i="2"/>
  <c r="E1136" i="2"/>
  <c r="D1136" i="2"/>
  <c r="C1136" i="2"/>
  <c r="B1136" i="2"/>
  <c r="A1136" i="2" s="1"/>
  <c r="G1135" i="2"/>
  <c r="F1135" i="2"/>
  <c r="E1135" i="2"/>
  <c r="D1135" i="2"/>
  <c r="C1135" i="2"/>
  <c r="B1135" i="2"/>
  <c r="A1135" i="2" s="1"/>
  <c r="J1133" i="2"/>
  <c r="I1133" i="2"/>
  <c r="G1133" i="2"/>
  <c r="F1133" i="2"/>
  <c r="E1133" i="2"/>
  <c r="D1133" i="2"/>
  <c r="C1133" i="2"/>
  <c r="B1133" i="2"/>
  <c r="A1133" i="2" s="1"/>
  <c r="J1132" i="2"/>
  <c r="I1132" i="2"/>
  <c r="G1132" i="2"/>
  <c r="F1132" i="2"/>
  <c r="E1132" i="2"/>
  <c r="D1132" i="2"/>
  <c r="C1132" i="2"/>
  <c r="B1132" i="2"/>
  <c r="A1132" i="2" s="1"/>
  <c r="J1131" i="2"/>
  <c r="J1130" i="2"/>
  <c r="J1129" i="2"/>
  <c r="J1128" i="2"/>
  <c r="J1127" i="2"/>
  <c r="J1126" i="2"/>
  <c r="J1125" i="2"/>
  <c r="J1124" i="2"/>
  <c r="J1123" i="2"/>
  <c r="I1123" i="2"/>
  <c r="G1123" i="2"/>
  <c r="F1123" i="2"/>
  <c r="E1123" i="2"/>
  <c r="D1123" i="2"/>
  <c r="C1123" i="2"/>
  <c r="B1123" i="2"/>
  <c r="A1123" i="2" s="1"/>
  <c r="J1122" i="2"/>
  <c r="G1121" i="2"/>
  <c r="F1121" i="2"/>
  <c r="E1121" i="2"/>
  <c r="D1121" i="2"/>
  <c r="C1121" i="2"/>
  <c r="G1120" i="2"/>
  <c r="F1120" i="2"/>
  <c r="E1120" i="2"/>
  <c r="D1120" i="2"/>
  <c r="C1120" i="2"/>
  <c r="B1120" i="2"/>
  <c r="A1120" i="2" s="1"/>
  <c r="G1119" i="2"/>
  <c r="F1119" i="2"/>
  <c r="E1119" i="2"/>
  <c r="D1119" i="2"/>
  <c r="C1119" i="2"/>
  <c r="B1119" i="2"/>
  <c r="J1117" i="2"/>
  <c r="I1117" i="2"/>
  <c r="G1117" i="2"/>
  <c r="F1117" i="2"/>
  <c r="E1117" i="2"/>
  <c r="D1117" i="2"/>
  <c r="C1117" i="2"/>
  <c r="B1117" i="2"/>
  <c r="J1116" i="2"/>
  <c r="I1116" i="2"/>
  <c r="G1116" i="2"/>
  <c r="F1116" i="2"/>
  <c r="E1116" i="2"/>
  <c r="D1116" i="2"/>
  <c r="C1116" i="2"/>
  <c r="B1116" i="2"/>
  <c r="J1115" i="2"/>
  <c r="J1114" i="2"/>
  <c r="J1113" i="2"/>
  <c r="J1112" i="2"/>
  <c r="J1111" i="2"/>
  <c r="J1110" i="2"/>
  <c r="J1109" i="2"/>
  <c r="J1108" i="2"/>
  <c r="J1107" i="2"/>
  <c r="I1107" i="2"/>
  <c r="G1107" i="2"/>
  <c r="E1107" i="2"/>
  <c r="D1107" i="2"/>
  <c r="C1107" i="2"/>
  <c r="B1107" i="2"/>
  <c r="A1107" i="2" s="1"/>
  <c r="J1106" i="2"/>
  <c r="G1105" i="2"/>
  <c r="F1105" i="2"/>
  <c r="E1105" i="2"/>
  <c r="D1105" i="2"/>
  <c r="C1105" i="2"/>
  <c r="G1104" i="2"/>
  <c r="F1104" i="2"/>
  <c r="E1104" i="2"/>
  <c r="D1104" i="2"/>
  <c r="C1104" i="2"/>
  <c r="B1104" i="2"/>
  <c r="A1104" i="2" s="1"/>
  <c r="G1103" i="2"/>
  <c r="F1103" i="2"/>
  <c r="E1103" i="2"/>
  <c r="D1103" i="2"/>
  <c r="C1103" i="2"/>
  <c r="B1103" i="2"/>
  <c r="A1103" i="2" s="1"/>
  <c r="J1101" i="2"/>
  <c r="I1101" i="2"/>
  <c r="G1101" i="2"/>
  <c r="F1101" i="2"/>
  <c r="E1101" i="2"/>
  <c r="D1101" i="2"/>
  <c r="C1101" i="2"/>
  <c r="B1101" i="2"/>
  <c r="A1101" i="2" s="1"/>
  <c r="J1100" i="2"/>
  <c r="I1100" i="2"/>
  <c r="G1100" i="2"/>
  <c r="F1100" i="2"/>
  <c r="E1100" i="2"/>
  <c r="D1100" i="2"/>
  <c r="C1100" i="2"/>
  <c r="B1100" i="2"/>
  <c r="A1100" i="2" s="1"/>
  <c r="J1099" i="2"/>
  <c r="J1098" i="2"/>
  <c r="J1097" i="2"/>
  <c r="J1096" i="2"/>
  <c r="J1095" i="2"/>
  <c r="J1094" i="2"/>
  <c r="J1093" i="2"/>
  <c r="J1092" i="2"/>
  <c r="J1091" i="2"/>
  <c r="I1091" i="2"/>
  <c r="G1091" i="2"/>
  <c r="F1091" i="2"/>
  <c r="E1091" i="2"/>
  <c r="D1091" i="2"/>
  <c r="C1091" i="2"/>
  <c r="B1091" i="2"/>
  <c r="A1091" i="2" s="1"/>
  <c r="J1090" i="2"/>
  <c r="G1089" i="2"/>
  <c r="F1089" i="2"/>
  <c r="E1089" i="2"/>
  <c r="D1089" i="2"/>
  <c r="C1089" i="2"/>
  <c r="G1088" i="2"/>
  <c r="F1088" i="2"/>
  <c r="E1088" i="2"/>
  <c r="D1088" i="2"/>
  <c r="C1088" i="2"/>
  <c r="B1088" i="2"/>
  <c r="A1088" i="2" s="1"/>
  <c r="G1087" i="2"/>
  <c r="F1087" i="2"/>
  <c r="E1087" i="2"/>
  <c r="D1087" i="2"/>
  <c r="C1087" i="2"/>
  <c r="B1087" i="2"/>
  <c r="A1087" i="2" s="1"/>
  <c r="J1085" i="2"/>
  <c r="I1085" i="2"/>
  <c r="G1085" i="2"/>
  <c r="F1085" i="2"/>
  <c r="E1085" i="2"/>
  <c r="D1085" i="2"/>
  <c r="C1085" i="2"/>
  <c r="B1085" i="2"/>
  <c r="A1085" i="2" s="1"/>
  <c r="J1084" i="2"/>
  <c r="I1084" i="2"/>
  <c r="G1084" i="2"/>
  <c r="F1084" i="2"/>
  <c r="E1084" i="2"/>
  <c r="D1084" i="2"/>
  <c r="C1084" i="2"/>
  <c r="B1084" i="2"/>
  <c r="A1084" i="2" s="1"/>
  <c r="J1083" i="2"/>
  <c r="J1082" i="2"/>
  <c r="J1081" i="2"/>
  <c r="G1081" i="2"/>
  <c r="J1080" i="2"/>
  <c r="J1079" i="2"/>
  <c r="J1078" i="2"/>
  <c r="D1078" i="2"/>
  <c r="J1077" i="2"/>
  <c r="I1077" i="2"/>
  <c r="J1076" i="2"/>
  <c r="J1075" i="2"/>
  <c r="I1075" i="2"/>
  <c r="G1075" i="2"/>
  <c r="F1075" i="2"/>
  <c r="E1075" i="2"/>
  <c r="D1075" i="2"/>
  <c r="C1075" i="2"/>
  <c r="B1075" i="2"/>
  <c r="A1075" i="2" s="1"/>
  <c r="J1074" i="2"/>
  <c r="G1073" i="2"/>
  <c r="F1073" i="2"/>
  <c r="E1073" i="2"/>
  <c r="D1073" i="2"/>
  <c r="C1073" i="2"/>
  <c r="G1072" i="2"/>
  <c r="F1072" i="2"/>
  <c r="E1072" i="2"/>
  <c r="D1072" i="2"/>
  <c r="C1072" i="2"/>
  <c r="B1072" i="2"/>
  <c r="A1072" i="2" s="1"/>
  <c r="G1071" i="2"/>
  <c r="F1071" i="2"/>
  <c r="E1071" i="2"/>
  <c r="D1071" i="2"/>
  <c r="C1071" i="2"/>
  <c r="B1071" i="2"/>
  <c r="A1071" i="2" s="1"/>
  <c r="J1069" i="2"/>
  <c r="I1069" i="2"/>
  <c r="G1069" i="2"/>
  <c r="F1069" i="2"/>
  <c r="E1069" i="2"/>
  <c r="D1069" i="2"/>
  <c r="C1069" i="2"/>
  <c r="B1069" i="2"/>
  <c r="A1069" i="2" s="1"/>
  <c r="J1068" i="2"/>
  <c r="I1068" i="2"/>
  <c r="G1068" i="2"/>
  <c r="F1068" i="2"/>
  <c r="E1068" i="2"/>
  <c r="D1068" i="2"/>
  <c r="C1068" i="2"/>
  <c r="B1068" i="2"/>
  <c r="A1068" i="2" s="1"/>
  <c r="J1067" i="2"/>
  <c r="J1066" i="2"/>
  <c r="I1066" i="2"/>
  <c r="J1065" i="2"/>
  <c r="J1064" i="2"/>
  <c r="B1064" i="2"/>
  <c r="A1064" i="2" s="1"/>
  <c r="J1063" i="2"/>
  <c r="J1062" i="2"/>
  <c r="J1061" i="2"/>
  <c r="G1061" i="2"/>
  <c r="J1060" i="2"/>
  <c r="J1059" i="2"/>
  <c r="I1059" i="2"/>
  <c r="G1059" i="2"/>
  <c r="F1059" i="2"/>
  <c r="E1059" i="2"/>
  <c r="D1059" i="2"/>
  <c r="C1059" i="2"/>
  <c r="B1059" i="2"/>
  <c r="A1059" i="2" s="1"/>
  <c r="J1058" i="2"/>
  <c r="G1057" i="2"/>
  <c r="F1057" i="2"/>
  <c r="E1057" i="2"/>
  <c r="D1057" i="2"/>
  <c r="C1057" i="2"/>
  <c r="G1056" i="2"/>
  <c r="F1056" i="2"/>
  <c r="E1056" i="2"/>
  <c r="D1056" i="2"/>
  <c r="C1056" i="2"/>
  <c r="B1056" i="2"/>
  <c r="A1056" i="2" s="1"/>
  <c r="G1055" i="2"/>
  <c r="F1055" i="2"/>
  <c r="E1055" i="2"/>
  <c r="D1055" i="2"/>
  <c r="C1055" i="2"/>
  <c r="B1055" i="2"/>
  <c r="A1055" i="2" s="1"/>
  <c r="J1053" i="2"/>
  <c r="I1053" i="2"/>
  <c r="G1053" i="2"/>
  <c r="F1053" i="2"/>
  <c r="E1053" i="2"/>
  <c r="D1053" i="2"/>
  <c r="C1053" i="2"/>
  <c r="B1053" i="2"/>
  <c r="A1053" i="2" s="1"/>
  <c r="J1052" i="2"/>
  <c r="I1052" i="2"/>
  <c r="G1052" i="2"/>
  <c r="F1052" i="2"/>
  <c r="E1052" i="2"/>
  <c r="D1052" i="2"/>
  <c r="C1052" i="2"/>
  <c r="B1052" i="2"/>
  <c r="A1052" i="2" s="1"/>
  <c r="J1051" i="2"/>
  <c r="F1051" i="2"/>
  <c r="C1051" i="2"/>
  <c r="J1050" i="2"/>
  <c r="I1050" i="2"/>
  <c r="G1050" i="2"/>
  <c r="F1050" i="2"/>
  <c r="E1050" i="2"/>
  <c r="D1050" i="2"/>
  <c r="C1050" i="2"/>
  <c r="B1050" i="2"/>
  <c r="A1050" i="2" s="1"/>
  <c r="J1049" i="2"/>
  <c r="D1049" i="2"/>
  <c r="J1048" i="2"/>
  <c r="J1047" i="2"/>
  <c r="J1046" i="2"/>
  <c r="J1045" i="2"/>
  <c r="J1044" i="2"/>
  <c r="J1043" i="2"/>
  <c r="I1043" i="2"/>
  <c r="G1043" i="2"/>
  <c r="F1043" i="2"/>
  <c r="E1043" i="2"/>
  <c r="D1043" i="2"/>
  <c r="C1043" i="2"/>
  <c r="B1043" i="2"/>
  <c r="A1043" i="2" s="1"/>
  <c r="J1042" i="2"/>
  <c r="G1041" i="2"/>
  <c r="F1041" i="2"/>
  <c r="E1041" i="2"/>
  <c r="D1041" i="2"/>
  <c r="C1041" i="2"/>
  <c r="G1040" i="2"/>
  <c r="F1040" i="2"/>
  <c r="E1040" i="2"/>
  <c r="D1040" i="2"/>
  <c r="C1040" i="2"/>
  <c r="B1040" i="2"/>
  <c r="A1040" i="2" s="1"/>
  <c r="G1039" i="2"/>
  <c r="F1039" i="2"/>
  <c r="E1039" i="2"/>
  <c r="D1039" i="2"/>
  <c r="C1039" i="2"/>
  <c r="B1039" i="2"/>
  <c r="A1039" i="2" s="1"/>
  <c r="J1037" i="2"/>
  <c r="I1037" i="2"/>
  <c r="G1037" i="2"/>
  <c r="F1037" i="2"/>
  <c r="E1037" i="2"/>
  <c r="D1037" i="2"/>
  <c r="C1037" i="2"/>
  <c r="B1037" i="2"/>
  <c r="A1037" i="2" s="1"/>
  <c r="J1036" i="2"/>
  <c r="I1036" i="2"/>
  <c r="G1036" i="2"/>
  <c r="F1036" i="2"/>
  <c r="E1036" i="2"/>
  <c r="D1036" i="2"/>
  <c r="C1036" i="2"/>
  <c r="B1036" i="2"/>
  <c r="A1036" i="2" s="1"/>
  <c r="J1035" i="2"/>
  <c r="J1034" i="2"/>
  <c r="F1034" i="2"/>
  <c r="E1034" i="2"/>
  <c r="C1034" i="2"/>
  <c r="J1033" i="2"/>
  <c r="J1032" i="2"/>
  <c r="I1032" i="2"/>
  <c r="J1031" i="2"/>
  <c r="G1031" i="2"/>
  <c r="F1031" i="2"/>
  <c r="B1031" i="2"/>
  <c r="A1031" i="2" s="1"/>
  <c r="J1030" i="2"/>
  <c r="G1030" i="2"/>
  <c r="J1029" i="2"/>
  <c r="J1028" i="2"/>
  <c r="J1027" i="2"/>
  <c r="I1027" i="2"/>
  <c r="G1027" i="2"/>
  <c r="F1027" i="2"/>
  <c r="E1027" i="2"/>
  <c r="D1027" i="2"/>
  <c r="C1027" i="2"/>
  <c r="B1027" i="2"/>
  <c r="A1027" i="2" s="1"/>
  <c r="J1026" i="2"/>
  <c r="G1025" i="2"/>
  <c r="F1025" i="2"/>
  <c r="E1025" i="2"/>
  <c r="D1025" i="2"/>
  <c r="C1025" i="2"/>
  <c r="G1024" i="2"/>
  <c r="F1024" i="2"/>
  <c r="E1024" i="2"/>
  <c r="D1024" i="2"/>
  <c r="C1024" i="2"/>
  <c r="B1024" i="2"/>
  <c r="A1024" i="2" s="1"/>
  <c r="G1023" i="2"/>
  <c r="F1023" i="2"/>
  <c r="E1023" i="2"/>
  <c r="D1023" i="2"/>
  <c r="C1023" i="2"/>
  <c r="B1023" i="2"/>
  <c r="A1023" i="2" s="1"/>
  <c r="J1021" i="2"/>
  <c r="I1021" i="2"/>
  <c r="G1021" i="2"/>
  <c r="F1021" i="2"/>
  <c r="E1021" i="2"/>
  <c r="D1021" i="2"/>
  <c r="C1021" i="2"/>
  <c r="B1021" i="2"/>
  <c r="A1021" i="2" s="1"/>
  <c r="J1020" i="2"/>
  <c r="I1020" i="2"/>
  <c r="G1020" i="2"/>
  <c r="F1020" i="2"/>
  <c r="E1020" i="2"/>
  <c r="D1020" i="2"/>
  <c r="C1020" i="2"/>
  <c r="B1020" i="2"/>
  <c r="A1020" i="2" s="1"/>
  <c r="J1019" i="2"/>
  <c r="C1019" i="2"/>
  <c r="J1018" i="2"/>
  <c r="J1017" i="2"/>
  <c r="J1016" i="2"/>
  <c r="J1015" i="2"/>
  <c r="J1014" i="2"/>
  <c r="J1013" i="2"/>
  <c r="J1012" i="2"/>
  <c r="J1011" i="2"/>
  <c r="I1011" i="2"/>
  <c r="G1011" i="2"/>
  <c r="F1011" i="2"/>
  <c r="E1011" i="2"/>
  <c r="D1011" i="2"/>
  <c r="C1011" i="2"/>
  <c r="B1011" i="2"/>
  <c r="A1011" i="2" s="1"/>
  <c r="J1010" i="2"/>
  <c r="G1009" i="2"/>
  <c r="F1009" i="2"/>
  <c r="E1009" i="2"/>
  <c r="D1009" i="2"/>
  <c r="C1009" i="2"/>
  <c r="G1008" i="2"/>
  <c r="F1008" i="2"/>
  <c r="E1008" i="2"/>
  <c r="D1008" i="2"/>
  <c r="C1008" i="2"/>
  <c r="B1008" i="2"/>
  <c r="A1008" i="2" s="1"/>
  <c r="G1007" i="2"/>
  <c r="F1007" i="2"/>
  <c r="E1007" i="2"/>
  <c r="D1007" i="2"/>
  <c r="C1007" i="2"/>
  <c r="B1007" i="2"/>
  <c r="A1007" i="2" s="1"/>
  <c r="J1005" i="2"/>
  <c r="I1005" i="2"/>
  <c r="G1005" i="2"/>
  <c r="F1005" i="2"/>
  <c r="E1005" i="2"/>
  <c r="D1005" i="2"/>
  <c r="C1005" i="2"/>
  <c r="B1005" i="2"/>
  <c r="A1005" i="2" s="1"/>
  <c r="J1004" i="2"/>
  <c r="I1004" i="2"/>
  <c r="G1004" i="2"/>
  <c r="F1004" i="2"/>
  <c r="E1004" i="2"/>
  <c r="D1004" i="2"/>
  <c r="C1004" i="2"/>
  <c r="B1004" i="2"/>
  <c r="A1004" i="2" s="1"/>
  <c r="J1003" i="2"/>
  <c r="J1002" i="2"/>
  <c r="E1002" i="2"/>
  <c r="D1002" i="2"/>
  <c r="C1002" i="2"/>
  <c r="B1002" i="2"/>
  <c r="A1002" i="2" s="1"/>
  <c r="J1001" i="2"/>
  <c r="J1000" i="2"/>
  <c r="F1000" i="2"/>
  <c r="C1000" i="2"/>
  <c r="J999" i="2"/>
  <c r="J998" i="2"/>
  <c r="J997" i="2"/>
  <c r="G997" i="2"/>
  <c r="J996" i="2"/>
  <c r="J995" i="2"/>
  <c r="I995" i="2"/>
  <c r="G995" i="2"/>
  <c r="F995" i="2"/>
  <c r="E995" i="2"/>
  <c r="D995" i="2"/>
  <c r="C995" i="2"/>
  <c r="B995" i="2"/>
  <c r="A995" i="2" s="1"/>
  <c r="J994" i="2"/>
  <c r="G993" i="2"/>
  <c r="F993" i="2"/>
  <c r="E993" i="2"/>
  <c r="D993" i="2"/>
  <c r="C993" i="2"/>
  <c r="G992" i="2"/>
  <c r="F992" i="2"/>
  <c r="E992" i="2"/>
  <c r="D992" i="2"/>
  <c r="C992" i="2"/>
  <c r="B992" i="2"/>
  <c r="A992" i="2" s="1"/>
  <c r="G991" i="2"/>
  <c r="F991" i="2"/>
  <c r="E991" i="2"/>
  <c r="D991" i="2"/>
  <c r="C991" i="2"/>
  <c r="B991" i="2"/>
  <c r="A991" i="2" s="1"/>
  <c r="J989" i="2"/>
  <c r="I989" i="2"/>
  <c r="G989" i="2"/>
  <c r="F989" i="2"/>
  <c r="E989" i="2"/>
  <c r="D989" i="2"/>
  <c r="C989" i="2"/>
  <c r="B989" i="2"/>
  <c r="A989" i="2" s="1"/>
  <c r="J988" i="2"/>
  <c r="I988" i="2"/>
  <c r="G988" i="2"/>
  <c r="F988" i="2"/>
  <c r="E988" i="2"/>
  <c r="D988" i="2"/>
  <c r="C988" i="2"/>
  <c r="B988" i="2"/>
  <c r="A988" i="2" s="1"/>
  <c r="J987" i="2"/>
  <c r="J986" i="2"/>
  <c r="I986" i="2"/>
  <c r="G986" i="2"/>
  <c r="E986" i="2"/>
  <c r="J985" i="2"/>
  <c r="J984" i="2"/>
  <c r="J983" i="2"/>
  <c r="E983" i="2"/>
  <c r="D983" i="2"/>
  <c r="J982" i="2"/>
  <c r="J981" i="2"/>
  <c r="J980" i="2"/>
  <c r="J979" i="2"/>
  <c r="I979" i="2"/>
  <c r="G979" i="2"/>
  <c r="F979" i="2"/>
  <c r="E979" i="2"/>
  <c r="D979" i="2"/>
  <c r="C979" i="2"/>
  <c r="B979" i="2"/>
  <c r="A979" i="2" s="1"/>
  <c r="J978" i="2"/>
  <c r="G977" i="2"/>
  <c r="F977" i="2"/>
  <c r="E977" i="2"/>
  <c r="D977" i="2"/>
  <c r="C977" i="2"/>
  <c r="G976" i="2"/>
  <c r="F976" i="2"/>
  <c r="E976" i="2"/>
  <c r="D976" i="2"/>
  <c r="C976" i="2"/>
  <c r="B976" i="2"/>
  <c r="A976" i="2" s="1"/>
  <c r="G975" i="2"/>
  <c r="F975" i="2"/>
  <c r="E975" i="2"/>
  <c r="D975" i="2"/>
  <c r="C975" i="2"/>
  <c r="B975" i="2"/>
  <c r="A975" i="2" s="1"/>
  <c r="J973" i="2"/>
  <c r="I973" i="2"/>
  <c r="G973" i="2"/>
  <c r="F973" i="2"/>
  <c r="E973" i="2"/>
  <c r="D973" i="2"/>
  <c r="C973" i="2"/>
  <c r="B973" i="2"/>
  <c r="A973" i="2" s="1"/>
  <c r="J972" i="2"/>
  <c r="I972" i="2"/>
  <c r="G972" i="2"/>
  <c r="F972" i="2"/>
  <c r="E972" i="2"/>
  <c r="D972" i="2"/>
  <c r="C972" i="2"/>
  <c r="B972" i="2"/>
  <c r="A972" i="2" s="1"/>
  <c r="J971" i="2"/>
  <c r="J970" i="2"/>
  <c r="J969" i="2"/>
  <c r="J968" i="2"/>
  <c r="J967" i="2"/>
  <c r="E967" i="2"/>
  <c r="C967" i="2"/>
  <c r="J966" i="2"/>
  <c r="J965" i="2"/>
  <c r="J964" i="2"/>
  <c r="J963" i="2"/>
  <c r="I963" i="2"/>
  <c r="G963" i="2"/>
  <c r="F963" i="2"/>
  <c r="E963" i="2"/>
  <c r="D963" i="2"/>
  <c r="C963" i="2"/>
  <c r="B963" i="2"/>
  <c r="A963" i="2" s="1"/>
  <c r="J962" i="2"/>
  <c r="G961" i="2"/>
  <c r="F961" i="2"/>
  <c r="E961" i="2"/>
  <c r="D961" i="2"/>
  <c r="C961" i="2"/>
  <c r="G960" i="2"/>
  <c r="F960" i="2"/>
  <c r="E960" i="2"/>
  <c r="D960" i="2"/>
  <c r="C960" i="2"/>
  <c r="B960" i="2"/>
  <c r="A960" i="2" s="1"/>
  <c r="G959" i="2"/>
  <c r="F959" i="2"/>
  <c r="E959" i="2"/>
  <c r="D959" i="2"/>
  <c r="C959" i="2"/>
  <c r="B959" i="2"/>
  <c r="A959" i="2" s="1"/>
  <c r="J957" i="2"/>
  <c r="I957" i="2"/>
  <c r="G957" i="2"/>
  <c r="F957" i="2"/>
  <c r="E957" i="2"/>
  <c r="D957" i="2"/>
  <c r="C957" i="2"/>
  <c r="B957" i="2"/>
  <c r="A957" i="2" s="1"/>
  <c r="J956" i="2"/>
  <c r="I956" i="2"/>
  <c r="G956" i="2"/>
  <c r="F956" i="2"/>
  <c r="E956" i="2"/>
  <c r="D956" i="2"/>
  <c r="C956" i="2"/>
  <c r="B956" i="2"/>
  <c r="A956" i="2" s="1"/>
  <c r="J955" i="2"/>
  <c r="J954" i="2"/>
  <c r="J953" i="2"/>
  <c r="I953" i="2"/>
  <c r="G953" i="2"/>
  <c r="F953" i="2"/>
  <c r="E953" i="2"/>
  <c r="D953" i="2"/>
  <c r="C953" i="2"/>
  <c r="B953" i="2"/>
  <c r="A953" i="2" s="1"/>
  <c r="J952" i="2"/>
  <c r="J951" i="2"/>
  <c r="J950" i="2"/>
  <c r="C950" i="2"/>
  <c r="J949" i="2"/>
  <c r="J948" i="2"/>
  <c r="J947" i="2"/>
  <c r="I947" i="2"/>
  <c r="G947" i="2"/>
  <c r="F947" i="2"/>
  <c r="E947" i="2"/>
  <c r="D947" i="2"/>
  <c r="C947" i="2"/>
  <c r="B947" i="2"/>
  <c r="A947" i="2" s="1"/>
  <c r="J946" i="2"/>
  <c r="G945" i="2"/>
  <c r="F945" i="2"/>
  <c r="E945" i="2"/>
  <c r="D945" i="2"/>
  <c r="C945" i="2"/>
  <c r="G944" i="2"/>
  <c r="F944" i="2"/>
  <c r="E944" i="2"/>
  <c r="D944" i="2"/>
  <c r="C944" i="2"/>
  <c r="B944" i="2"/>
  <c r="A944" i="2" s="1"/>
  <c r="G943" i="2"/>
  <c r="F943" i="2"/>
  <c r="E943" i="2"/>
  <c r="D943" i="2"/>
  <c r="C943" i="2"/>
  <c r="B943" i="2"/>
  <c r="A943" i="2" s="1"/>
  <c r="J941" i="2"/>
  <c r="I941" i="2"/>
  <c r="G941" i="2"/>
  <c r="F941" i="2"/>
  <c r="E941" i="2"/>
  <c r="D941" i="2"/>
  <c r="C941" i="2"/>
  <c r="B941" i="2"/>
  <c r="A941" i="2" s="1"/>
  <c r="J940" i="2"/>
  <c r="I940" i="2"/>
  <c r="G940" i="2"/>
  <c r="F940" i="2"/>
  <c r="E940" i="2"/>
  <c r="D940" i="2"/>
  <c r="C940" i="2"/>
  <c r="B940" i="2"/>
  <c r="A940" i="2" s="1"/>
  <c r="J939" i="2"/>
  <c r="G939" i="2"/>
  <c r="F939" i="2"/>
  <c r="J938" i="2"/>
  <c r="J937" i="2"/>
  <c r="J936" i="2"/>
  <c r="J935" i="2"/>
  <c r="J934" i="2"/>
  <c r="G934" i="2"/>
  <c r="E934" i="2"/>
  <c r="J933" i="2"/>
  <c r="J932" i="2"/>
  <c r="J931" i="2"/>
  <c r="I931" i="2"/>
  <c r="G931" i="2"/>
  <c r="F931" i="2"/>
  <c r="E931" i="2"/>
  <c r="D931" i="2"/>
  <c r="C931" i="2"/>
  <c r="B931" i="2"/>
  <c r="A931" i="2" s="1"/>
  <c r="J930" i="2"/>
  <c r="G929" i="2"/>
  <c r="F929" i="2"/>
  <c r="E929" i="2"/>
  <c r="D929" i="2"/>
  <c r="C929" i="2"/>
  <c r="G928" i="2"/>
  <c r="F928" i="2"/>
  <c r="E928" i="2"/>
  <c r="D928" i="2"/>
  <c r="C928" i="2"/>
  <c r="B928" i="2"/>
  <c r="A928" i="2" s="1"/>
  <c r="G927" i="2"/>
  <c r="F927" i="2"/>
  <c r="E927" i="2"/>
  <c r="D927" i="2"/>
  <c r="C927" i="2"/>
  <c r="B927" i="2"/>
  <c r="A927" i="2" s="1"/>
  <c r="J925" i="2"/>
  <c r="I925" i="2"/>
  <c r="G925" i="2"/>
  <c r="F925" i="2"/>
  <c r="E925" i="2"/>
  <c r="D925" i="2"/>
  <c r="C925" i="2"/>
  <c r="B925" i="2"/>
  <c r="A925" i="2" s="1"/>
  <c r="J924" i="2"/>
  <c r="I924" i="2"/>
  <c r="G924" i="2"/>
  <c r="F924" i="2"/>
  <c r="E924" i="2"/>
  <c r="D924" i="2"/>
  <c r="C924" i="2"/>
  <c r="B924" i="2"/>
  <c r="A924" i="2" s="1"/>
  <c r="J923" i="2"/>
  <c r="J922" i="2"/>
  <c r="C922" i="2"/>
  <c r="B922" i="2"/>
  <c r="A922" i="2" s="1"/>
  <c r="J921" i="2"/>
  <c r="J920" i="2"/>
  <c r="J919" i="2"/>
  <c r="J918" i="2"/>
  <c r="J917" i="2"/>
  <c r="J916" i="2"/>
  <c r="J915" i="2"/>
  <c r="I915" i="2"/>
  <c r="G915" i="2"/>
  <c r="F915" i="2"/>
  <c r="E915" i="2"/>
  <c r="D915" i="2"/>
  <c r="C915" i="2"/>
  <c r="B915" i="2"/>
  <c r="A915" i="2" s="1"/>
  <c r="J914" i="2"/>
  <c r="G913" i="2"/>
  <c r="F913" i="2"/>
  <c r="E913" i="2"/>
  <c r="D913" i="2"/>
  <c r="C913" i="2"/>
  <c r="G912" i="2"/>
  <c r="F912" i="2"/>
  <c r="E912" i="2"/>
  <c r="D912" i="2"/>
  <c r="C912" i="2"/>
  <c r="B912" i="2"/>
  <c r="A912" i="2" s="1"/>
  <c r="G911" i="2"/>
  <c r="F911" i="2"/>
  <c r="E911" i="2"/>
  <c r="D911" i="2"/>
  <c r="C911" i="2"/>
  <c r="B911" i="2"/>
  <c r="A911" i="2" s="1"/>
  <c r="J909" i="2"/>
  <c r="I909" i="2"/>
  <c r="G909" i="2"/>
  <c r="F909" i="2"/>
  <c r="E909" i="2"/>
  <c r="D909" i="2"/>
  <c r="C909" i="2"/>
  <c r="B909" i="2"/>
  <c r="A909" i="2" s="1"/>
  <c r="J908" i="2"/>
  <c r="I908" i="2"/>
  <c r="G908" i="2"/>
  <c r="F908" i="2"/>
  <c r="E908" i="2"/>
  <c r="D908" i="2"/>
  <c r="C908" i="2"/>
  <c r="B908" i="2"/>
  <c r="A908" i="2" s="1"/>
  <c r="J907" i="2"/>
  <c r="J906" i="2"/>
  <c r="J905" i="2"/>
  <c r="I905" i="2"/>
  <c r="E905" i="2"/>
  <c r="D905" i="2"/>
  <c r="J904" i="2"/>
  <c r="I904" i="2"/>
  <c r="J903" i="2"/>
  <c r="I903" i="2"/>
  <c r="G903" i="2"/>
  <c r="F903" i="2"/>
  <c r="E903" i="2"/>
  <c r="D903" i="2"/>
  <c r="C903" i="2"/>
  <c r="B903" i="2"/>
  <c r="A903" i="2" s="1"/>
  <c r="J902" i="2"/>
  <c r="J901" i="2"/>
  <c r="C901" i="2"/>
  <c r="J900" i="2"/>
  <c r="J899" i="2"/>
  <c r="I899" i="2"/>
  <c r="G899" i="2"/>
  <c r="F899" i="2"/>
  <c r="E899" i="2"/>
  <c r="D899" i="2"/>
  <c r="C899" i="2"/>
  <c r="B899" i="2"/>
  <c r="A899" i="2" s="1"/>
  <c r="J898" i="2"/>
  <c r="G897" i="2"/>
  <c r="F897" i="2"/>
  <c r="E897" i="2"/>
  <c r="D897" i="2"/>
  <c r="C897" i="2"/>
  <c r="G896" i="2"/>
  <c r="F896" i="2"/>
  <c r="E896" i="2"/>
  <c r="D896" i="2"/>
  <c r="C896" i="2"/>
  <c r="B896" i="2"/>
  <c r="A896" i="2" s="1"/>
  <c r="G895" i="2"/>
  <c r="F895" i="2"/>
  <c r="E895" i="2"/>
  <c r="D895" i="2"/>
  <c r="C895" i="2"/>
  <c r="B895" i="2"/>
  <c r="A895" i="2" s="1"/>
  <c r="J893" i="2"/>
  <c r="I893" i="2"/>
  <c r="G893" i="2"/>
  <c r="F893" i="2"/>
  <c r="E893" i="2"/>
  <c r="D893" i="2"/>
  <c r="C893" i="2"/>
  <c r="B893" i="2"/>
  <c r="A893" i="2" s="1"/>
  <c r="J892" i="2"/>
  <c r="I892" i="2"/>
  <c r="G892" i="2"/>
  <c r="F892" i="2"/>
  <c r="E892" i="2"/>
  <c r="D892" i="2"/>
  <c r="C892" i="2"/>
  <c r="B892" i="2"/>
  <c r="A892" i="2" s="1"/>
  <c r="J891" i="2"/>
  <c r="J890" i="2"/>
  <c r="J889" i="2"/>
  <c r="J888" i="2"/>
  <c r="I888" i="2"/>
  <c r="G888" i="2"/>
  <c r="F888" i="2"/>
  <c r="E888" i="2"/>
  <c r="D888" i="2"/>
  <c r="C888" i="2"/>
  <c r="B888" i="2"/>
  <c r="A888" i="2" s="1"/>
  <c r="J887" i="2"/>
  <c r="D887" i="2"/>
  <c r="C887" i="2"/>
  <c r="J886" i="2"/>
  <c r="E886" i="2"/>
  <c r="J885" i="2"/>
  <c r="J884" i="2"/>
  <c r="J883" i="2"/>
  <c r="I883" i="2"/>
  <c r="G883" i="2"/>
  <c r="F883" i="2"/>
  <c r="E883" i="2"/>
  <c r="D883" i="2"/>
  <c r="C883" i="2"/>
  <c r="B883" i="2"/>
  <c r="A883" i="2" s="1"/>
  <c r="J882" i="2"/>
  <c r="G881" i="2"/>
  <c r="F881" i="2"/>
  <c r="E881" i="2"/>
  <c r="D881" i="2"/>
  <c r="C881" i="2"/>
  <c r="G880" i="2"/>
  <c r="F880" i="2"/>
  <c r="E880" i="2"/>
  <c r="D880" i="2"/>
  <c r="C880" i="2"/>
  <c r="B880" i="2"/>
  <c r="A880" i="2" s="1"/>
  <c r="G879" i="2"/>
  <c r="F879" i="2"/>
  <c r="E879" i="2"/>
  <c r="D879" i="2"/>
  <c r="C879" i="2"/>
  <c r="B879" i="2"/>
  <c r="A879" i="2" s="1"/>
  <c r="J877" i="2"/>
  <c r="I877" i="2"/>
  <c r="G877" i="2"/>
  <c r="F877" i="2"/>
  <c r="E877" i="2"/>
  <c r="D877" i="2"/>
  <c r="C877" i="2"/>
  <c r="B877" i="2"/>
  <c r="A877" i="2" s="1"/>
  <c r="J876" i="2"/>
  <c r="I876" i="2"/>
  <c r="G876" i="2"/>
  <c r="F876" i="2"/>
  <c r="E876" i="2"/>
  <c r="D876" i="2"/>
  <c r="C876" i="2"/>
  <c r="B876" i="2"/>
  <c r="A876" i="2" s="1"/>
  <c r="J875" i="2"/>
  <c r="I875" i="2"/>
  <c r="G875" i="2"/>
  <c r="C875" i="2"/>
  <c r="J874" i="2"/>
  <c r="I874" i="2"/>
  <c r="F874" i="2"/>
  <c r="J873" i="2"/>
  <c r="I873" i="2"/>
  <c r="G873" i="2"/>
  <c r="J872" i="2"/>
  <c r="J871" i="2"/>
  <c r="E871" i="2"/>
  <c r="J870" i="2"/>
  <c r="J869" i="2"/>
  <c r="J868" i="2"/>
  <c r="J867" i="2"/>
  <c r="I867" i="2"/>
  <c r="G867" i="2"/>
  <c r="F867" i="2"/>
  <c r="E867" i="2"/>
  <c r="D867" i="2"/>
  <c r="C867" i="2"/>
  <c r="B867" i="2"/>
  <c r="A867" i="2" s="1"/>
  <c r="J866" i="2"/>
  <c r="G865" i="2"/>
  <c r="F865" i="2"/>
  <c r="E865" i="2"/>
  <c r="D865" i="2"/>
  <c r="C865" i="2"/>
  <c r="G864" i="2"/>
  <c r="F864" i="2"/>
  <c r="E864" i="2"/>
  <c r="D864" i="2"/>
  <c r="C864" i="2"/>
  <c r="B864" i="2"/>
  <c r="A864" i="2" s="1"/>
  <c r="G863" i="2"/>
  <c r="F863" i="2"/>
  <c r="E863" i="2"/>
  <c r="D863" i="2"/>
  <c r="C863" i="2"/>
  <c r="B863" i="2"/>
  <c r="A863" i="2" s="1"/>
  <c r="J861" i="2"/>
  <c r="I861" i="2"/>
  <c r="G861" i="2"/>
  <c r="F861" i="2"/>
  <c r="E861" i="2"/>
  <c r="D861" i="2"/>
  <c r="C861" i="2"/>
  <c r="B861" i="2"/>
  <c r="A861" i="2" s="1"/>
  <c r="J860" i="2"/>
  <c r="I860" i="2"/>
  <c r="G860" i="2"/>
  <c r="F860" i="2"/>
  <c r="E860" i="2"/>
  <c r="D860" i="2"/>
  <c r="C860" i="2"/>
  <c r="B860" i="2"/>
  <c r="A860" i="2" s="1"/>
  <c r="J859" i="2"/>
  <c r="I859" i="2"/>
  <c r="G859" i="2"/>
  <c r="F859" i="2"/>
  <c r="C859" i="2"/>
  <c r="B859" i="2"/>
  <c r="A859" i="2" s="1"/>
  <c r="J858" i="2"/>
  <c r="G858" i="2"/>
  <c r="E858" i="2"/>
  <c r="C858" i="2"/>
  <c r="B858" i="2"/>
  <c r="A858" i="2" s="1"/>
  <c r="J857" i="2"/>
  <c r="I857" i="2"/>
  <c r="G857" i="2"/>
  <c r="F857" i="2"/>
  <c r="E857" i="2"/>
  <c r="D857" i="2"/>
  <c r="C857" i="2"/>
  <c r="B857" i="2"/>
  <c r="A857" i="2" s="1"/>
  <c r="J856" i="2"/>
  <c r="F856" i="2"/>
  <c r="C856" i="2"/>
  <c r="J855" i="2"/>
  <c r="J854" i="2"/>
  <c r="J853" i="2"/>
  <c r="J852" i="2"/>
  <c r="J851" i="2"/>
  <c r="I851" i="2"/>
  <c r="G851" i="2"/>
  <c r="F851" i="2"/>
  <c r="E851" i="2"/>
  <c r="D851" i="2"/>
  <c r="C851" i="2"/>
  <c r="B851" i="2"/>
  <c r="A851" i="2" s="1"/>
  <c r="J850" i="2"/>
  <c r="G849" i="2"/>
  <c r="F849" i="2"/>
  <c r="E849" i="2"/>
  <c r="D849" i="2"/>
  <c r="C849" i="2"/>
  <c r="G848" i="2"/>
  <c r="F848" i="2"/>
  <c r="E848" i="2"/>
  <c r="D848" i="2"/>
  <c r="C848" i="2"/>
  <c r="B848" i="2"/>
  <c r="A848" i="2" s="1"/>
  <c r="G847" i="2"/>
  <c r="F847" i="2"/>
  <c r="E847" i="2"/>
  <c r="D847" i="2"/>
  <c r="C847" i="2"/>
  <c r="B847" i="2"/>
  <c r="A847" i="2" s="1"/>
  <c r="J845" i="2"/>
  <c r="I845" i="2"/>
  <c r="G845" i="2"/>
  <c r="F845" i="2"/>
  <c r="E845" i="2"/>
  <c r="D845" i="2"/>
  <c r="C845" i="2"/>
  <c r="B845" i="2"/>
  <c r="A845" i="2" s="1"/>
  <c r="J844" i="2"/>
  <c r="I844" i="2"/>
  <c r="G844" i="2"/>
  <c r="F844" i="2"/>
  <c r="E844" i="2"/>
  <c r="D844" i="2"/>
  <c r="C844" i="2"/>
  <c r="B844" i="2"/>
  <c r="A844" i="2" s="1"/>
  <c r="J843" i="2"/>
  <c r="F843" i="2"/>
  <c r="E843" i="2"/>
  <c r="J842" i="2"/>
  <c r="J841" i="2"/>
  <c r="G841" i="2"/>
  <c r="F841" i="2"/>
  <c r="E841" i="2"/>
  <c r="J840" i="2"/>
  <c r="J839" i="2"/>
  <c r="G839" i="2"/>
  <c r="J838" i="2"/>
  <c r="F838" i="2"/>
  <c r="D838" i="2"/>
  <c r="C838" i="2"/>
  <c r="J837" i="2"/>
  <c r="J836" i="2"/>
  <c r="J835" i="2"/>
  <c r="I835" i="2"/>
  <c r="G835" i="2"/>
  <c r="F835" i="2"/>
  <c r="E835" i="2"/>
  <c r="D835" i="2"/>
  <c r="C835" i="2"/>
  <c r="B835" i="2"/>
  <c r="A835" i="2" s="1"/>
  <c r="J834" i="2"/>
  <c r="G833" i="2"/>
  <c r="F833" i="2"/>
  <c r="E833" i="2"/>
  <c r="D833" i="2"/>
  <c r="C833" i="2"/>
  <c r="G832" i="2"/>
  <c r="F832" i="2"/>
  <c r="E832" i="2"/>
  <c r="D832" i="2"/>
  <c r="C832" i="2"/>
  <c r="B832" i="2"/>
  <c r="A832" i="2" s="1"/>
  <c r="G831" i="2"/>
  <c r="F831" i="2"/>
  <c r="E831" i="2"/>
  <c r="D831" i="2"/>
  <c r="C831" i="2"/>
  <c r="B831" i="2"/>
  <c r="A831" i="2" s="1"/>
  <c r="J829" i="2"/>
  <c r="I829" i="2"/>
  <c r="G829" i="2"/>
  <c r="F829" i="2"/>
  <c r="E829" i="2"/>
  <c r="D829" i="2"/>
  <c r="C829" i="2"/>
  <c r="B829" i="2"/>
  <c r="A829" i="2" s="1"/>
  <c r="J828" i="2"/>
  <c r="I828" i="2"/>
  <c r="G828" i="2"/>
  <c r="F828" i="2"/>
  <c r="E828" i="2"/>
  <c r="D828" i="2"/>
  <c r="C828" i="2"/>
  <c r="B828" i="2"/>
  <c r="A828" i="2" s="1"/>
  <c r="J827" i="2"/>
  <c r="F827" i="2"/>
  <c r="J826" i="2"/>
  <c r="J825" i="2"/>
  <c r="J824" i="2"/>
  <c r="I824" i="2"/>
  <c r="G824" i="2"/>
  <c r="F824" i="2"/>
  <c r="E824" i="2"/>
  <c r="D824" i="2"/>
  <c r="C824" i="2"/>
  <c r="B824" i="2"/>
  <c r="A824" i="2" s="1"/>
  <c r="J823" i="2"/>
  <c r="J822" i="2"/>
  <c r="J821" i="2"/>
  <c r="I821" i="2"/>
  <c r="C821" i="2"/>
  <c r="J820" i="2"/>
  <c r="J819" i="2"/>
  <c r="I819" i="2"/>
  <c r="G819" i="2"/>
  <c r="F819" i="2"/>
  <c r="E819" i="2"/>
  <c r="D819" i="2"/>
  <c r="C819" i="2"/>
  <c r="B819" i="2"/>
  <c r="A819" i="2" s="1"/>
  <c r="J818" i="2"/>
  <c r="G817" i="2"/>
  <c r="F817" i="2"/>
  <c r="E817" i="2"/>
  <c r="D817" i="2"/>
  <c r="C817" i="2"/>
  <c r="G816" i="2"/>
  <c r="F816" i="2"/>
  <c r="E816" i="2"/>
  <c r="D816" i="2"/>
  <c r="C816" i="2"/>
  <c r="B816" i="2"/>
  <c r="A816" i="2" s="1"/>
  <c r="G815" i="2"/>
  <c r="F815" i="2"/>
  <c r="E815" i="2"/>
  <c r="D815" i="2"/>
  <c r="C815" i="2"/>
  <c r="B815" i="2"/>
  <c r="A815" i="2" s="1"/>
  <c r="J813" i="2"/>
  <c r="I813" i="2"/>
  <c r="G813" i="2"/>
  <c r="F813" i="2"/>
  <c r="E813" i="2"/>
  <c r="D813" i="2"/>
  <c r="C813" i="2"/>
  <c r="B813" i="2"/>
  <c r="A813" i="2" s="1"/>
  <c r="J812" i="2"/>
  <c r="I812" i="2"/>
  <c r="G812" i="2"/>
  <c r="F812" i="2"/>
  <c r="E812" i="2"/>
  <c r="D812" i="2"/>
  <c r="C812" i="2"/>
  <c r="B812" i="2"/>
  <c r="A812" i="2" s="1"/>
  <c r="J811" i="2"/>
  <c r="J810" i="2"/>
  <c r="J809" i="2"/>
  <c r="D809" i="2"/>
  <c r="B809" i="2"/>
  <c r="A809" i="2" s="1"/>
  <c r="J808" i="2"/>
  <c r="I808" i="2"/>
  <c r="F808" i="2"/>
  <c r="J807" i="2"/>
  <c r="C807" i="2"/>
  <c r="J806" i="2"/>
  <c r="E806" i="2"/>
  <c r="C806" i="2"/>
  <c r="J805" i="2"/>
  <c r="I805" i="2"/>
  <c r="F805" i="2"/>
  <c r="J804" i="2"/>
  <c r="J803" i="2"/>
  <c r="I803" i="2"/>
  <c r="G803" i="2"/>
  <c r="F803" i="2"/>
  <c r="E803" i="2"/>
  <c r="D803" i="2"/>
  <c r="C803" i="2"/>
  <c r="B803" i="2"/>
  <c r="A803" i="2" s="1"/>
  <c r="J802" i="2"/>
  <c r="G801" i="2"/>
  <c r="F801" i="2"/>
  <c r="E801" i="2"/>
  <c r="D801" i="2"/>
  <c r="C801" i="2"/>
  <c r="G800" i="2"/>
  <c r="F800" i="2"/>
  <c r="E800" i="2"/>
  <c r="D800" i="2"/>
  <c r="C800" i="2"/>
  <c r="B800" i="2"/>
  <c r="A800" i="2" s="1"/>
  <c r="G799" i="2"/>
  <c r="F799" i="2"/>
  <c r="E799" i="2"/>
  <c r="D799" i="2"/>
  <c r="C799" i="2"/>
  <c r="B799" i="2"/>
  <c r="A799" i="2" s="1"/>
  <c r="J797" i="2"/>
  <c r="I797" i="2"/>
  <c r="G797" i="2"/>
  <c r="F797" i="2"/>
  <c r="E797" i="2"/>
  <c r="D797" i="2"/>
  <c r="C797" i="2"/>
  <c r="B797" i="2"/>
  <c r="A797" i="2" s="1"/>
  <c r="J796" i="2"/>
  <c r="I796" i="2"/>
  <c r="G796" i="2"/>
  <c r="F796" i="2"/>
  <c r="E796" i="2"/>
  <c r="D796" i="2"/>
  <c r="C796" i="2"/>
  <c r="B796" i="2"/>
  <c r="A796" i="2" s="1"/>
  <c r="J795" i="2"/>
  <c r="J794" i="2"/>
  <c r="J793" i="2"/>
  <c r="J792" i="2"/>
  <c r="J791" i="2"/>
  <c r="J790" i="2"/>
  <c r="I790" i="2"/>
  <c r="F790" i="2"/>
  <c r="B790" i="2"/>
  <c r="A790" i="2" s="1"/>
  <c r="J789" i="2"/>
  <c r="J788" i="2"/>
  <c r="J787" i="2"/>
  <c r="I787" i="2"/>
  <c r="G787" i="2"/>
  <c r="F787" i="2"/>
  <c r="E787" i="2"/>
  <c r="D787" i="2"/>
  <c r="C787" i="2"/>
  <c r="B787" i="2"/>
  <c r="A787" i="2" s="1"/>
  <c r="J786" i="2"/>
  <c r="G785" i="2"/>
  <c r="F785" i="2"/>
  <c r="E785" i="2"/>
  <c r="D785" i="2"/>
  <c r="C785" i="2"/>
  <c r="G784" i="2"/>
  <c r="F784" i="2"/>
  <c r="E784" i="2"/>
  <c r="D784" i="2"/>
  <c r="C784" i="2"/>
  <c r="B784" i="2"/>
  <c r="A784" i="2" s="1"/>
  <c r="G783" i="2"/>
  <c r="F783" i="2"/>
  <c r="E783" i="2"/>
  <c r="D783" i="2"/>
  <c r="C783" i="2"/>
  <c r="B783" i="2"/>
  <c r="A783" i="2" s="1"/>
  <c r="J781" i="2"/>
  <c r="I781" i="2"/>
  <c r="G781" i="2"/>
  <c r="F781" i="2"/>
  <c r="E781" i="2"/>
  <c r="D781" i="2"/>
  <c r="C781" i="2"/>
  <c r="B781" i="2"/>
  <c r="A781" i="2" s="1"/>
  <c r="J780" i="2"/>
  <c r="I780" i="2"/>
  <c r="G780" i="2"/>
  <c r="F780" i="2"/>
  <c r="E780" i="2"/>
  <c r="D780" i="2"/>
  <c r="C780" i="2"/>
  <c r="B780" i="2"/>
  <c r="A780" i="2" s="1"/>
  <c r="J779" i="2"/>
  <c r="C779" i="2"/>
  <c r="J778" i="2"/>
  <c r="I778" i="2"/>
  <c r="G778" i="2"/>
  <c r="F778" i="2"/>
  <c r="E778" i="2"/>
  <c r="D778" i="2"/>
  <c r="C778" i="2"/>
  <c r="B778" i="2"/>
  <c r="A778" i="2" s="1"/>
  <c r="J777" i="2"/>
  <c r="D777" i="2"/>
  <c r="C777" i="2"/>
  <c r="J776" i="2"/>
  <c r="C776" i="2"/>
  <c r="B776" i="2"/>
  <c r="A776" i="2" s="1"/>
  <c r="J775" i="2"/>
  <c r="C775" i="2"/>
  <c r="J774" i="2"/>
  <c r="J773" i="2"/>
  <c r="I773" i="2"/>
  <c r="F773" i="2"/>
  <c r="J772" i="2"/>
  <c r="J771" i="2"/>
  <c r="I771" i="2"/>
  <c r="G771" i="2"/>
  <c r="F771" i="2"/>
  <c r="E771" i="2"/>
  <c r="D771" i="2"/>
  <c r="C771" i="2"/>
  <c r="B771" i="2"/>
  <c r="A771" i="2" s="1"/>
  <c r="J770" i="2"/>
  <c r="G769" i="2"/>
  <c r="F769" i="2"/>
  <c r="E769" i="2"/>
  <c r="D769" i="2"/>
  <c r="C769" i="2"/>
  <c r="G768" i="2"/>
  <c r="F768" i="2"/>
  <c r="E768" i="2"/>
  <c r="D768" i="2"/>
  <c r="C768" i="2"/>
  <c r="B768" i="2"/>
  <c r="A768" i="2" s="1"/>
  <c r="G767" i="2"/>
  <c r="F767" i="2"/>
  <c r="E767" i="2"/>
  <c r="D767" i="2"/>
  <c r="C767" i="2"/>
  <c r="B767" i="2"/>
  <c r="A767" i="2" s="1"/>
  <c r="J765" i="2"/>
  <c r="I765" i="2"/>
  <c r="G765" i="2"/>
  <c r="F765" i="2"/>
  <c r="E765" i="2"/>
  <c r="D765" i="2"/>
  <c r="C765" i="2"/>
  <c r="B765" i="2"/>
  <c r="A765" i="2" s="1"/>
  <c r="J764" i="2"/>
  <c r="I764" i="2"/>
  <c r="G764" i="2"/>
  <c r="F764" i="2"/>
  <c r="E764" i="2"/>
  <c r="D764" i="2"/>
  <c r="C764" i="2"/>
  <c r="B764" i="2"/>
  <c r="A764" i="2" s="1"/>
  <c r="J763" i="2"/>
  <c r="F763" i="2"/>
  <c r="B763" i="2"/>
  <c r="A763" i="2" s="1"/>
  <c r="J762" i="2"/>
  <c r="I762" i="2"/>
  <c r="F762" i="2"/>
  <c r="E762" i="2"/>
  <c r="C762" i="2"/>
  <c r="B762" i="2"/>
  <c r="A762" i="2" s="1"/>
  <c r="J761" i="2"/>
  <c r="J760" i="2"/>
  <c r="I760" i="2"/>
  <c r="F760" i="2"/>
  <c r="E760" i="2"/>
  <c r="J759" i="2"/>
  <c r="J758" i="2"/>
  <c r="B758" i="2"/>
  <c r="A758" i="2" s="1"/>
  <c r="J757" i="2"/>
  <c r="D757" i="2"/>
  <c r="J756" i="2"/>
  <c r="J755" i="2"/>
  <c r="I755" i="2"/>
  <c r="G755" i="2"/>
  <c r="F755" i="2"/>
  <c r="E755" i="2"/>
  <c r="D755" i="2"/>
  <c r="C755" i="2"/>
  <c r="B755" i="2"/>
  <c r="A755" i="2" s="1"/>
  <c r="J754" i="2"/>
  <c r="G753" i="2"/>
  <c r="F753" i="2"/>
  <c r="E753" i="2"/>
  <c r="D753" i="2"/>
  <c r="C753" i="2"/>
  <c r="G752" i="2"/>
  <c r="F752" i="2"/>
  <c r="E752" i="2"/>
  <c r="D752" i="2"/>
  <c r="C752" i="2"/>
  <c r="B752" i="2"/>
  <c r="A752" i="2" s="1"/>
  <c r="G751" i="2"/>
  <c r="F751" i="2"/>
  <c r="E751" i="2"/>
  <c r="D751" i="2"/>
  <c r="C751" i="2"/>
  <c r="B751" i="2"/>
  <c r="A751" i="2" s="1"/>
  <c r="J749" i="2"/>
  <c r="I749" i="2"/>
  <c r="G749" i="2"/>
  <c r="F749" i="2"/>
  <c r="E749" i="2"/>
  <c r="D749" i="2"/>
  <c r="C749" i="2"/>
  <c r="B749" i="2"/>
  <c r="A749" i="2" s="1"/>
  <c r="J748" i="2"/>
  <c r="I748" i="2"/>
  <c r="G748" i="2"/>
  <c r="F748" i="2"/>
  <c r="E748" i="2"/>
  <c r="D748" i="2"/>
  <c r="C748" i="2"/>
  <c r="B748" i="2"/>
  <c r="A748" i="2" s="1"/>
  <c r="J747" i="2"/>
  <c r="D747" i="2"/>
  <c r="J746" i="2"/>
  <c r="I746" i="2"/>
  <c r="G746" i="2"/>
  <c r="F746" i="2"/>
  <c r="E746" i="2"/>
  <c r="D746" i="2"/>
  <c r="C746" i="2"/>
  <c r="B746" i="2"/>
  <c r="A746" i="2" s="1"/>
  <c r="J745" i="2"/>
  <c r="I745" i="2"/>
  <c r="G745" i="2"/>
  <c r="F745" i="2"/>
  <c r="D745" i="2"/>
  <c r="J744" i="2"/>
  <c r="J743" i="2"/>
  <c r="I743" i="2"/>
  <c r="G743" i="2"/>
  <c r="D743" i="2"/>
  <c r="J742" i="2"/>
  <c r="I742" i="2"/>
  <c r="G742" i="2"/>
  <c r="F742" i="2"/>
  <c r="E742" i="2"/>
  <c r="D742" i="2"/>
  <c r="C742" i="2"/>
  <c r="B742" i="2"/>
  <c r="A742" i="2" s="1"/>
  <c r="J741" i="2"/>
  <c r="J740" i="2"/>
  <c r="J739" i="2"/>
  <c r="I739" i="2"/>
  <c r="G739" i="2"/>
  <c r="F739" i="2"/>
  <c r="E739" i="2"/>
  <c r="D739" i="2"/>
  <c r="C739" i="2"/>
  <c r="B739" i="2"/>
  <c r="A739" i="2" s="1"/>
  <c r="J738" i="2"/>
  <c r="G737" i="2"/>
  <c r="F737" i="2"/>
  <c r="E737" i="2"/>
  <c r="D737" i="2"/>
  <c r="C737" i="2"/>
  <c r="G736" i="2"/>
  <c r="F736" i="2"/>
  <c r="E736" i="2"/>
  <c r="D736" i="2"/>
  <c r="C736" i="2"/>
  <c r="B736" i="2"/>
  <c r="A736" i="2" s="1"/>
  <c r="G735" i="2"/>
  <c r="F735" i="2"/>
  <c r="E735" i="2"/>
  <c r="D735" i="2"/>
  <c r="C735" i="2"/>
  <c r="B735" i="2"/>
  <c r="A735" i="2" s="1"/>
  <c r="J733" i="2"/>
  <c r="I733" i="2"/>
  <c r="G733" i="2"/>
  <c r="F733" i="2"/>
  <c r="E733" i="2"/>
  <c r="D733" i="2"/>
  <c r="C733" i="2"/>
  <c r="B733" i="2"/>
  <c r="A733" i="2" s="1"/>
  <c r="J732" i="2"/>
  <c r="I732" i="2"/>
  <c r="G732" i="2"/>
  <c r="F732" i="2"/>
  <c r="E732" i="2"/>
  <c r="D732" i="2"/>
  <c r="C732" i="2"/>
  <c r="B732" i="2"/>
  <c r="A732" i="2" s="1"/>
  <c r="J731" i="2"/>
  <c r="J730" i="2"/>
  <c r="I730" i="2"/>
  <c r="G730" i="2"/>
  <c r="F730" i="2"/>
  <c r="D730" i="2"/>
  <c r="C730" i="2"/>
  <c r="J729" i="2"/>
  <c r="I729" i="2"/>
  <c r="J728" i="2"/>
  <c r="J727" i="2"/>
  <c r="I727" i="2"/>
  <c r="F727" i="2"/>
  <c r="E727" i="2"/>
  <c r="D727" i="2"/>
  <c r="C727" i="2"/>
  <c r="J726" i="2"/>
  <c r="J725" i="2"/>
  <c r="I725" i="2"/>
  <c r="G725" i="2"/>
  <c r="F725" i="2"/>
  <c r="C725" i="2"/>
  <c r="J724" i="2"/>
  <c r="J723" i="2"/>
  <c r="I723" i="2"/>
  <c r="G723" i="2"/>
  <c r="F723" i="2"/>
  <c r="E723" i="2"/>
  <c r="D723" i="2"/>
  <c r="C723" i="2"/>
  <c r="B723" i="2"/>
  <c r="A723" i="2" s="1"/>
  <c r="J722" i="2"/>
  <c r="G721" i="2"/>
  <c r="F721" i="2"/>
  <c r="E721" i="2"/>
  <c r="D721" i="2"/>
  <c r="C721" i="2"/>
  <c r="G720" i="2"/>
  <c r="F720" i="2"/>
  <c r="E720" i="2"/>
  <c r="D720" i="2"/>
  <c r="C720" i="2"/>
  <c r="B720" i="2"/>
  <c r="A720" i="2" s="1"/>
  <c r="G719" i="2"/>
  <c r="F719" i="2"/>
  <c r="E719" i="2"/>
  <c r="D719" i="2"/>
  <c r="C719" i="2"/>
  <c r="B719" i="2"/>
  <c r="A719" i="2" s="1"/>
  <c r="J717" i="2"/>
  <c r="I717" i="2"/>
  <c r="G717" i="2"/>
  <c r="F717" i="2"/>
  <c r="E717" i="2"/>
  <c r="D717" i="2"/>
  <c r="C717" i="2"/>
  <c r="B717" i="2"/>
  <c r="A717" i="2" s="1"/>
  <c r="J716" i="2"/>
  <c r="I716" i="2"/>
  <c r="G716" i="2"/>
  <c r="F716" i="2"/>
  <c r="E716" i="2"/>
  <c r="D716" i="2"/>
  <c r="C716" i="2"/>
  <c r="B716" i="2"/>
  <c r="A716" i="2" s="1"/>
  <c r="J715" i="2"/>
  <c r="G715" i="2"/>
  <c r="F715" i="2"/>
  <c r="E715" i="2"/>
  <c r="D715" i="2"/>
  <c r="B715" i="2"/>
  <c r="A715" i="2" s="1"/>
  <c r="J714" i="2"/>
  <c r="I714" i="2"/>
  <c r="F714" i="2"/>
  <c r="E714" i="2"/>
  <c r="D714" i="2"/>
  <c r="B714" i="2"/>
  <c r="A714" i="2" s="1"/>
  <c r="J713" i="2"/>
  <c r="E713" i="2"/>
  <c r="D713" i="2"/>
  <c r="J712" i="2"/>
  <c r="G712" i="2"/>
  <c r="D712" i="2"/>
  <c r="C712" i="2"/>
  <c r="J711" i="2"/>
  <c r="G711" i="2"/>
  <c r="J710" i="2"/>
  <c r="G710" i="2"/>
  <c r="F710" i="2"/>
  <c r="E710" i="2"/>
  <c r="J709" i="2"/>
  <c r="J708" i="2"/>
  <c r="J707" i="2"/>
  <c r="I707" i="2"/>
  <c r="G707" i="2"/>
  <c r="F707" i="2"/>
  <c r="E707" i="2"/>
  <c r="D707" i="2"/>
  <c r="C707" i="2"/>
  <c r="B707" i="2"/>
  <c r="A707" i="2" s="1"/>
  <c r="J706" i="2"/>
  <c r="G705" i="2"/>
  <c r="F705" i="2"/>
  <c r="E705" i="2"/>
  <c r="D705" i="2"/>
  <c r="C705" i="2"/>
  <c r="G704" i="2"/>
  <c r="F704" i="2"/>
  <c r="E704" i="2"/>
  <c r="D704" i="2"/>
  <c r="C704" i="2"/>
  <c r="B704" i="2"/>
  <c r="A704" i="2" s="1"/>
  <c r="G703" i="2"/>
  <c r="F703" i="2"/>
  <c r="E703" i="2"/>
  <c r="D703" i="2"/>
  <c r="C703" i="2"/>
  <c r="B703" i="2"/>
  <c r="A703" i="2" s="1"/>
  <c r="J701" i="2"/>
  <c r="I701" i="2"/>
  <c r="G701" i="2"/>
  <c r="F701" i="2"/>
  <c r="E701" i="2"/>
  <c r="D701" i="2"/>
  <c r="C701" i="2"/>
  <c r="B701" i="2"/>
  <c r="A701" i="2" s="1"/>
  <c r="J700" i="2"/>
  <c r="I700" i="2"/>
  <c r="G700" i="2"/>
  <c r="F700" i="2"/>
  <c r="E700" i="2"/>
  <c r="D700" i="2"/>
  <c r="C700" i="2"/>
  <c r="B700" i="2"/>
  <c r="A700" i="2" s="1"/>
  <c r="J699" i="2"/>
  <c r="J698" i="2"/>
  <c r="J697" i="2"/>
  <c r="I697" i="2"/>
  <c r="G697" i="2"/>
  <c r="E697" i="2"/>
  <c r="J696" i="2"/>
  <c r="G696" i="2"/>
  <c r="J695" i="2"/>
  <c r="G695" i="2"/>
  <c r="F695" i="2"/>
  <c r="E695" i="2"/>
  <c r="C695" i="2"/>
  <c r="B695" i="2"/>
  <c r="A695" i="2" s="1"/>
  <c r="J694" i="2"/>
  <c r="I694" i="2"/>
  <c r="F694" i="2"/>
  <c r="C694" i="2"/>
  <c r="J693" i="2"/>
  <c r="F693" i="2"/>
  <c r="J692" i="2"/>
  <c r="J691" i="2"/>
  <c r="I691" i="2"/>
  <c r="G691" i="2"/>
  <c r="F691" i="2"/>
  <c r="E691" i="2"/>
  <c r="D691" i="2"/>
  <c r="C691" i="2"/>
  <c r="B691" i="2"/>
  <c r="A691" i="2" s="1"/>
  <c r="J690" i="2"/>
  <c r="G689" i="2"/>
  <c r="F689" i="2"/>
  <c r="E689" i="2"/>
  <c r="D689" i="2"/>
  <c r="C689" i="2"/>
  <c r="G688" i="2"/>
  <c r="F688" i="2"/>
  <c r="E688" i="2"/>
  <c r="D688" i="2"/>
  <c r="C688" i="2"/>
  <c r="B688" i="2"/>
  <c r="A688" i="2" s="1"/>
  <c r="G687" i="2"/>
  <c r="F687" i="2"/>
  <c r="E687" i="2"/>
  <c r="D687" i="2"/>
  <c r="C687" i="2"/>
  <c r="B687" i="2"/>
  <c r="A687" i="2" s="1"/>
  <c r="J685" i="2"/>
  <c r="I685" i="2"/>
  <c r="G685" i="2"/>
  <c r="F685" i="2"/>
  <c r="E685" i="2"/>
  <c r="D685" i="2"/>
  <c r="C685" i="2"/>
  <c r="B685" i="2"/>
  <c r="A685" i="2" s="1"/>
  <c r="J684" i="2"/>
  <c r="I684" i="2"/>
  <c r="G684" i="2"/>
  <c r="F684" i="2"/>
  <c r="E684" i="2"/>
  <c r="D684" i="2"/>
  <c r="C684" i="2"/>
  <c r="B684" i="2"/>
  <c r="A684" i="2" s="1"/>
  <c r="J683" i="2"/>
  <c r="F683" i="2"/>
  <c r="J682" i="2"/>
  <c r="I682" i="2"/>
  <c r="G682" i="2"/>
  <c r="F682" i="2"/>
  <c r="D682" i="2"/>
  <c r="J681" i="2"/>
  <c r="G681" i="2"/>
  <c r="F681" i="2"/>
  <c r="D681" i="2"/>
  <c r="C681" i="2"/>
  <c r="J680" i="2"/>
  <c r="J679" i="2"/>
  <c r="J678" i="2"/>
  <c r="I678" i="2"/>
  <c r="C678" i="2"/>
  <c r="J677" i="2"/>
  <c r="I677" i="2"/>
  <c r="G677" i="2"/>
  <c r="C677" i="2"/>
  <c r="J676" i="2"/>
  <c r="J675" i="2"/>
  <c r="I675" i="2"/>
  <c r="G675" i="2"/>
  <c r="F675" i="2"/>
  <c r="E675" i="2"/>
  <c r="D675" i="2"/>
  <c r="C675" i="2"/>
  <c r="B675" i="2"/>
  <c r="A675" i="2" s="1"/>
  <c r="J674" i="2"/>
  <c r="G673" i="2"/>
  <c r="F673" i="2"/>
  <c r="E673" i="2"/>
  <c r="D673" i="2"/>
  <c r="C673" i="2"/>
  <c r="G672" i="2"/>
  <c r="F672" i="2"/>
  <c r="E672" i="2"/>
  <c r="D672" i="2"/>
  <c r="C672" i="2"/>
  <c r="B672" i="2"/>
  <c r="A672" i="2" s="1"/>
  <c r="G671" i="2"/>
  <c r="F671" i="2"/>
  <c r="E671" i="2"/>
  <c r="D671" i="2"/>
  <c r="C671" i="2"/>
  <c r="B671" i="2"/>
  <c r="A671" i="2" s="1"/>
  <c r="J669" i="2"/>
  <c r="I669" i="2"/>
  <c r="G669" i="2"/>
  <c r="F669" i="2"/>
  <c r="E669" i="2"/>
  <c r="D669" i="2"/>
  <c r="C669" i="2"/>
  <c r="B669" i="2"/>
  <c r="A669" i="2" s="1"/>
  <c r="J668" i="2"/>
  <c r="I668" i="2"/>
  <c r="G668" i="2"/>
  <c r="F668" i="2"/>
  <c r="E668" i="2"/>
  <c r="D668" i="2"/>
  <c r="C668" i="2"/>
  <c r="B668" i="2"/>
  <c r="A668" i="2" s="1"/>
  <c r="J667" i="2"/>
  <c r="I667" i="2"/>
  <c r="G667" i="2"/>
  <c r="F667" i="2"/>
  <c r="E667" i="2"/>
  <c r="D667" i="2"/>
  <c r="C667" i="2"/>
  <c r="B667" i="2"/>
  <c r="A667" i="2" s="1"/>
  <c r="J666" i="2"/>
  <c r="J665" i="2"/>
  <c r="I665" i="2"/>
  <c r="G665" i="2"/>
  <c r="F665" i="2"/>
  <c r="E665" i="2"/>
  <c r="D665" i="2"/>
  <c r="C665" i="2"/>
  <c r="B665" i="2"/>
  <c r="A665" i="2" s="1"/>
  <c r="J664" i="2"/>
  <c r="J663" i="2"/>
  <c r="E663" i="2"/>
  <c r="J662" i="2"/>
  <c r="G662" i="2"/>
  <c r="F662" i="2"/>
  <c r="D662" i="2"/>
  <c r="C662" i="2"/>
  <c r="B662" i="2"/>
  <c r="A662" i="2" s="1"/>
  <c r="J661" i="2"/>
  <c r="I661" i="2"/>
  <c r="G661" i="2"/>
  <c r="F661" i="2"/>
  <c r="C661" i="2"/>
  <c r="J660" i="2"/>
  <c r="J659" i="2"/>
  <c r="I659" i="2"/>
  <c r="G659" i="2"/>
  <c r="F659" i="2"/>
  <c r="E659" i="2"/>
  <c r="D659" i="2"/>
  <c r="C659" i="2"/>
  <c r="B659" i="2"/>
  <c r="A659" i="2" s="1"/>
  <c r="J658" i="2"/>
  <c r="G657" i="2"/>
  <c r="F657" i="2"/>
  <c r="E657" i="2"/>
  <c r="D657" i="2"/>
  <c r="C657" i="2"/>
  <c r="G656" i="2"/>
  <c r="F656" i="2"/>
  <c r="E656" i="2"/>
  <c r="D656" i="2"/>
  <c r="C656" i="2"/>
  <c r="B656" i="2"/>
  <c r="A656" i="2" s="1"/>
  <c r="G655" i="2"/>
  <c r="F655" i="2"/>
  <c r="E655" i="2"/>
  <c r="D655" i="2"/>
  <c r="C655" i="2"/>
  <c r="B655" i="2"/>
  <c r="A655" i="2" s="1"/>
  <c r="J653" i="2"/>
  <c r="I653" i="2"/>
  <c r="G653" i="2"/>
  <c r="F653" i="2"/>
  <c r="E653" i="2"/>
  <c r="D653" i="2"/>
  <c r="C653" i="2"/>
  <c r="B653" i="2"/>
  <c r="A653" i="2" s="1"/>
  <c r="J652" i="2"/>
  <c r="I652" i="2"/>
  <c r="G652" i="2"/>
  <c r="F652" i="2"/>
  <c r="E652" i="2"/>
  <c r="D652" i="2"/>
  <c r="C652" i="2"/>
  <c r="B652" i="2"/>
  <c r="A652" i="2" s="1"/>
  <c r="J651" i="2"/>
  <c r="I651" i="2"/>
  <c r="G651" i="2"/>
  <c r="F651" i="2"/>
  <c r="D651" i="2"/>
  <c r="C651" i="2"/>
  <c r="J650" i="2"/>
  <c r="J649" i="2"/>
  <c r="I649" i="2"/>
  <c r="G649" i="2"/>
  <c r="F649" i="2"/>
  <c r="E649" i="2"/>
  <c r="D649" i="2"/>
  <c r="C649" i="2"/>
  <c r="J648" i="2"/>
  <c r="J647" i="2"/>
  <c r="I647" i="2"/>
  <c r="F647" i="2"/>
  <c r="E647" i="2"/>
  <c r="D647" i="2"/>
  <c r="B647" i="2"/>
  <c r="A647" i="2" s="1"/>
  <c r="J646" i="2"/>
  <c r="J645" i="2"/>
  <c r="J644" i="2"/>
  <c r="J643" i="2"/>
  <c r="I643" i="2"/>
  <c r="G643" i="2"/>
  <c r="F643" i="2"/>
  <c r="E643" i="2"/>
  <c r="D643" i="2"/>
  <c r="C643" i="2"/>
  <c r="B643" i="2"/>
  <c r="A643" i="2" s="1"/>
  <c r="J642" i="2"/>
  <c r="G641" i="2"/>
  <c r="F641" i="2"/>
  <c r="E641" i="2"/>
  <c r="D641" i="2"/>
  <c r="C641" i="2"/>
  <c r="G640" i="2"/>
  <c r="F640" i="2"/>
  <c r="E640" i="2"/>
  <c r="D640" i="2"/>
  <c r="C640" i="2"/>
  <c r="B640" i="2"/>
  <c r="A640" i="2" s="1"/>
  <c r="G639" i="2"/>
  <c r="F639" i="2"/>
  <c r="E639" i="2"/>
  <c r="D639" i="2"/>
  <c r="C639" i="2"/>
  <c r="B639" i="2"/>
  <c r="A639" i="2" s="1"/>
  <c r="J637" i="2"/>
  <c r="I637" i="2"/>
  <c r="G637" i="2"/>
  <c r="F637" i="2"/>
  <c r="E637" i="2"/>
  <c r="D637" i="2"/>
  <c r="C637" i="2"/>
  <c r="B637" i="2"/>
  <c r="A637" i="2" s="1"/>
  <c r="J636" i="2"/>
  <c r="I636" i="2"/>
  <c r="G636" i="2"/>
  <c r="F636" i="2"/>
  <c r="E636" i="2"/>
  <c r="D636" i="2"/>
  <c r="C636" i="2"/>
  <c r="B636" i="2"/>
  <c r="A636" i="2" s="1"/>
  <c r="J635" i="2"/>
  <c r="I635" i="2"/>
  <c r="G635" i="2"/>
  <c r="F635" i="2"/>
  <c r="C635" i="2"/>
  <c r="J634" i="2"/>
  <c r="E634" i="2"/>
  <c r="D634" i="2"/>
  <c r="J633" i="2"/>
  <c r="G633" i="2"/>
  <c r="F633" i="2"/>
  <c r="E633" i="2"/>
  <c r="C633" i="2"/>
  <c r="B633" i="2"/>
  <c r="A633" i="2" s="1"/>
  <c r="J632" i="2"/>
  <c r="J631" i="2"/>
  <c r="F631" i="2"/>
  <c r="B631" i="2"/>
  <c r="A631" i="2" s="1"/>
  <c r="J630" i="2"/>
  <c r="I630" i="2"/>
  <c r="E630" i="2"/>
  <c r="D630" i="2"/>
  <c r="B630" i="2"/>
  <c r="A630" i="2" s="1"/>
  <c r="J629" i="2"/>
  <c r="C629" i="2"/>
  <c r="J628" i="2"/>
  <c r="J627" i="2"/>
  <c r="I627" i="2"/>
  <c r="G627" i="2"/>
  <c r="F627" i="2"/>
  <c r="E627" i="2"/>
  <c r="D627" i="2"/>
  <c r="C627" i="2"/>
  <c r="B627" i="2"/>
  <c r="A627" i="2" s="1"/>
  <c r="J626" i="2"/>
  <c r="G625" i="2"/>
  <c r="F625" i="2"/>
  <c r="E625" i="2"/>
  <c r="D625" i="2"/>
  <c r="C625" i="2"/>
  <c r="G624" i="2"/>
  <c r="F624" i="2"/>
  <c r="E624" i="2"/>
  <c r="D624" i="2"/>
  <c r="C624" i="2"/>
  <c r="B624" i="2"/>
  <c r="A624" i="2" s="1"/>
  <c r="G623" i="2"/>
  <c r="F623" i="2"/>
  <c r="E623" i="2"/>
  <c r="D623" i="2"/>
  <c r="C623" i="2"/>
  <c r="B623" i="2"/>
  <c r="A623" i="2" s="1"/>
  <c r="J621" i="2"/>
  <c r="I621" i="2"/>
  <c r="G621" i="2"/>
  <c r="F621" i="2"/>
  <c r="E621" i="2"/>
  <c r="D621" i="2"/>
  <c r="C621" i="2"/>
  <c r="B621" i="2"/>
  <c r="A621" i="2" s="1"/>
  <c r="J620" i="2"/>
  <c r="I620" i="2"/>
  <c r="G620" i="2"/>
  <c r="F620" i="2"/>
  <c r="E620" i="2"/>
  <c r="D620" i="2"/>
  <c r="C620" i="2"/>
  <c r="B620" i="2"/>
  <c r="A620" i="2" s="1"/>
  <c r="J619" i="2"/>
  <c r="J618" i="2"/>
  <c r="I618" i="2"/>
  <c r="E618" i="2"/>
  <c r="D618" i="2"/>
  <c r="B618" i="2"/>
  <c r="A618" i="2" s="1"/>
  <c r="J617" i="2"/>
  <c r="E617" i="2"/>
  <c r="D617" i="2"/>
  <c r="J616" i="2"/>
  <c r="J615" i="2"/>
  <c r="J614" i="2"/>
  <c r="J613" i="2"/>
  <c r="I613" i="2"/>
  <c r="J612" i="2"/>
  <c r="J611" i="2"/>
  <c r="I611" i="2"/>
  <c r="G611" i="2"/>
  <c r="F611" i="2"/>
  <c r="E611" i="2"/>
  <c r="D611" i="2"/>
  <c r="C611" i="2"/>
  <c r="B611" i="2"/>
  <c r="A611" i="2" s="1"/>
  <c r="J610" i="2"/>
  <c r="G609" i="2"/>
  <c r="F609" i="2"/>
  <c r="E609" i="2"/>
  <c r="D609" i="2"/>
  <c r="C609" i="2"/>
  <c r="G608" i="2"/>
  <c r="F608" i="2"/>
  <c r="E608" i="2"/>
  <c r="D608" i="2"/>
  <c r="C608" i="2"/>
  <c r="B608" i="2"/>
  <c r="A608" i="2" s="1"/>
  <c r="G607" i="2"/>
  <c r="F607" i="2"/>
  <c r="E607" i="2"/>
  <c r="D607" i="2"/>
  <c r="C607" i="2"/>
  <c r="B607" i="2"/>
  <c r="A607" i="2" s="1"/>
  <c r="J605" i="2"/>
  <c r="I605" i="2"/>
  <c r="G605" i="2"/>
  <c r="F605" i="2"/>
  <c r="E605" i="2"/>
  <c r="D605" i="2"/>
  <c r="C605" i="2"/>
  <c r="B605" i="2"/>
  <c r="A605" i="2" s="1"/>
  <c r="J604" i="2"/>
  <c r="I604" i="2"/>
  <c r="G604" i="2"/>
  <c r="F604" i="2"/>
  <c r="E604" i="2"/>
  <c r="D604" i="2"/>
  <c r="C604" i="2"/>
  <c r="B604" i="2"/>
  <c r="A604" i="2" s="1"/>
  <c r="J603" i="2"/>
  <c r="F603" i="2"/>
  <c r="E603" i="2"/>
  <c r="J602" i="2"/>
  <c r="I602" i="2"/>
  <c r="F602" i="2"/>
  <c r="E602" i="2"/>
  <c r="D602" i="2"/>
  <c r="B602" i="2"/>
  <c r="A602" i="2" s="1"/>
  <c r="J601" i="2"/>
  <c r="G601" i="2"/>
  <c r="E601" i="2"/>
  <c r="D601" i="2"/>
  <c r="C601" i="2"/>
  <c r="B601" i="2"/>
  <c r="A601" i="2" s="1"/>
  <c r="J600" i="2"/>
  <c r="J599" i="2"/>
  <c r="J598" i="2"/>
  <c r="J597" i="2"/>
  <c r="I597" i="2"/>
  <c r="G597" i="2"/>
  <c r="F597" i="2"/>
  <c r="C597" i="2"/>
  <c r="J596" i="2"/>
  <c r="J595" i="2"/>
  <c r="I595" i="2"/>
  <c r="G595" i="2"/>
  <c r="F595" i="2"/>
  <c r="E595" i="2"/>
  <c r="D595" i="2"/>
  <c r="C595" i="2"/>
  <c r="B595" i="2"/>
  <c r="A595" i="2" s="1"/>
  <c r="J594" i="2"/>
  <c r="G593" i="2"/>
  <c r="F593" i="2"/>
  <c r="E593" i="2"/>
  <c r="D593" i="2"/>
  <c r="C593" i="2"/>
  <c r="G592" i="2"/>
  <c r="F592" i="2"/>
  <c r="E592" i="2"/>
  <c r="D592" i="2"/>
  <c r="C592" i="2"/>
  <c r="B592" i="2"/>
  <c r="A592" i="2" s="1"/>
  <c r="G591" i="2"/>
  <c r="F591" i="2"/>
  <c r="E591" i="2"/>
  <c r="D591" i="2"/>
  <c r="C591" i="2"/>
  <c r="B591" i="2"/>
  <c r="A591" i="2" s="1"/>
  <c r="J589" i="2"/>
  <c r="I589" i="2"/>
  <c r="G589" i="2"/>
  <c r="F589" i="2"/>
  <c r="E589" i="2"/>
  <c r="D589" i="2"/>
  <c r="C589" i="2"/>
  <c r="B589" i="2"/>
  <c r="A589" i="2" s="1"/>
  <c r="J588" i="2"/>
  <c r="I588" i="2"/>
  <c r="G588" i="2"/>
  <c r="F588" i="2"/>
  <c r="E588" i="2"/>
  <c r="D588" i="2"/>
  <c r="C588" i="2"/>
  <c r="B588" i="2"/>
  <c r="A588" i="2" s="1"/>
  <c r="J587" i="2"/>
  <c r="J586" i="2"/>
  <c r="J585" i="2"/>
  <c r="E585" i="2"/>
  <c r="J584" i="2"/>
  <c r="J583" i="2"/>
  <c r="I583" i="2"/>
  <c r="G583" i="2"/>
  <c r="F583" i="2"/>
  <c r="E583" i="2"/>
  <c r="D583" i="2"/>
  <c r="C583" i="2"/>
  <c r="B583" i="2"/>
  <c r="A583" i="2" s="1"/>
  <c r="J582" i="2"/>
  <c r="I582" i="2"/>
  <c r="G582" i="2"/>
  <c r="F582" i="2"/>
  <c r="E582" i="2"/>
  <c r="D582" i="2"/>
  <c r="J581" i="2"/>
  <c r="I581" i="2"/>
  <c r="F581" i="2"/>
  <c r="D581" i="2"/>
  <c r="J580" i="2"/>
  <c r="J579" i="2"/>
  <c r="I579" i="2"/>
  <c r="G579" i="2"/>
  <c r="F579" i="2"/>
  <c r="E579" i="2"/>
  <c r="D579" i="2"/>
  <c r="C579" i="2"/>
  <c r="B579" i="2"/>
  <c r="A579" i="2" s="1"/>
  <c r="J578" i="2"/>
  <c r="G577" i="2"/>
  <c r="F577" i="2"/>
  <c r="E577" i="2"/>
  <c r="D577" i="2"/>
  <c r="C577" i="2"/>
  <c r="G576" i="2"/>
  <c r="F576" i="2"/>
  <c r="E576" i="2"/>
  <c r="D576" i="2"/>
  <c r="C576" i="2"/>
  <c r="B576" i="2"/>
  <c r="A576" i="2" s="1"/>
  <c r="G575" i="2"/>
  <c r="F575" i="2"/>
  <c r="E575" i="2"/>
  <c r="D575" i="2"/>
  <c r="C575" i="2"/>
  <c r="B575" i="2"/>
  <c r="A575" i="2" s="1"/>
  <c r="J573" i="2"/>
  <c r="I573" i="2"/>
  <c r="G573" i="2"/>
  <c r="F573" i="2"/>
  <c r="E573" i="2"/>
  <c r="D573" i="2"/>
  <c r="C573" i="2"/>
  <c r="B573" i="2"/>
  <c r="A573" i="2" s="1"/>
  <c r="J572" i="2"/>
  <c r="I572" i="2"/>
  <c r="G572" i="2"/>
  <c r="F572" i="2"/>
  <c r="E572" i="2"/>
  <c r="D572" i="2"/>
  <c r="C572" i="2"/>
  <c r="B572" i="2"/>
  <c r="A572" i="2" s="1"/>
  <c r="J571" i="2"/>
  <c r="I571" i="2"/>
  <c r="G571" i="2"/>
  <c r="F571" i="2"/>
  <c r="E571" i="2"/>
  <c r="D571" i="2"/>
  <c r="C571" i="2"/>
  <c r="J570" i="2"/>
  <c r="J569" i="2"/>
  <c r="J568" i="2"/>
  <c r="I568" i="2"/>
  <c r="F568" i="2"/>
  <c r="E568" i="2"/>
  <c r="D568" i="2"/>
  <c r="C568" i="2"/>
  <c r="B568" i="2"/>
  <c r="A568" i="2" s="1"/>
  <c r="J567" i="2"/>
  <c r="B567" i="2"/>
  <c r="A567" i="2" s="1"/>
  <c r="J566" i="2"/>
  <c r="I566" i="2"/>
  <c r="F566" i="2"/>
  <c r="E566" i="2"/>
  <c r="C566" i="2"/>
  <c r="B566" i="2"/>
  <c r="A566" i="2" s="1"/>
  <c r="J565" i="2"/>
  <c r="I565" i="2"/>
  <c r="D565" i="2"/>
  <c r="C565" i="2"/>
  <c r="J564" i="2"/>
  <c r="J563" i="2"/>
  <c r="I563" i="2"/>
  <c r="G563" i="2"/>
  <c r="F563" i="2"/>
  <c r="E563" i="2"/>
  <c r="D563" i="2"/>
  <c r="C563" i="2"/>
  <c r="B563" i="2"/>
  <c r="A563" i="2" s="1"/>
  <c r="J562" i="2"/>
  <c r="G561" i="2"/>
  <c r="F561" i="2"/>
  <c r="E561" i="2"/>
  <c r="D561" i="2"/>
  <c r="C561" i="2"/>
  <c r="G560" i="2"/>
  <c r="F560" i="2"/>
  <c r="E560" i="2"/>
  <c r="D560" i="2"/>
  <c r="C560" i="2"/>
  <c r="B560" i="2"/>
  <c r="A560" i="2" s="1"/>
  <c r="G559" i="2"/>
  <c r="F559" i="2"/>
  <c r="E559" i="2"/>
  <c r="D559" i="2"/>
  <c r="C559" i="2"/>
  <c r="B559" i="2"/>
  <c r="A559" i="2" s="1"/>
  <c r="J557" i="2"/>
  <c r="I557" i="2"/>
  <c r="G557" i="2"/>
  <c r="F557" i="2"/>
  <c r="E557" i="2"/>
  <c r="D557" i="2"/>
  <c r="C557" i="2"/>
  <c r="B557" i="2"/>
  <c r="A557" i="2" s="1"/>
  <c r="J556" i="2"/>
  <c r="I556" i="2"/>
  <c r="G556" i="2"/>
  <c r="F556" i="2"/>
  <c r="E556" i="2"/>
  <c r="D556" i="2"/>
  <c r="C556" i="2"/>
  <c r="B556" i="2"/>
  <c r="A556" i="2" s="1"/>
  <c r="J555" i="2"/>
  <c r="J554" i="2"/>
  <c r="I554" i="2"/>
  <c r="G554" i="2"/>
  <c r="F554" i="2"/>
  <c r="E554" i="2"/>
  <c r="D554" i="2"/>
  <c r="C554" i="2"/>
  <c r="B554" i="2"/>
  <c r="A554" i="2" s="1"/>
  <c r="J553" i="2"/>
  <c r="I553" i="2"/>
  <c r="G553" i="2"/>
  <c r="F553" i="2"/>
  <c r="E553" i="2"/>
  <c r="D553" i="2"/>
  <c r="C553" i="2"/>
  <c r="B553" i="2"/>
  <c r="A553" i="2" s="1"/>
  <c r="J552" i="2"/>
  <c r="G552" i="2"/>
  <c r="E552" i="2"/>
  <c r="J551" i="2"/>
  <c r="J550" i="2"/>
  <c r="I550" i="2"/>
  <c r="G550" i="2"/>
  <c r="E550" i="2"/>
  <c r="D550" i="2"/>
  <c r="C550" i="2"/>
  <c r="B550" i="2"/>
  <c r="A550" i="2" s="1"/>
  <c r="J549" i="2"/>
  <c r="J548" i="2"/>
  <c r="J547" i="2"/>
  <c r="I547" i="2"/>
  <c r="G547" i="2"/>
  <c r="F547" i="2"/>
  <c r="E547" i="2"/>
  <c r="D547" i="2"/>
  <c r="C547" i="2"/>
  <c r="B547" i="2"/>
  <c r="A547" i="2" s="1"/>
  <c r="J546" i="2"/>
  <c r="G545" i="2"/>
  <c r="F545" i="2"/>
  <c r="E545" i="2"/>
  <c r="D545" i="2"/>
  <c r="C545" i="2"/>
  <c r="G544" i="2"/>
  <c r="F544" i="2"/>
  <c r="E544" i="2"/>
  <c r="D544" i="2"/>
  <c r="C544" i="2"/>
  <c r="B544" i="2"/>
  <c r="A544" i="2" s="1"/>
  <c r="G543" i="2"/>
  <c r="F543" i="2"/>
  <c r="E543" i="2"/>
  <c r="D543" i="2"/>
  <c r="C543" i="2"/>
  <c r="B543" i="2"/>
  <c r="A543" i="2" s="1"/>
  <c r="J541" i="2"/>
  <c r="I541" i="2"/>
  <c r="G541" i="2"/>
  <c r="F541" i="2"/>
  <c r="E541" i="2"/>
  <c r="D541" i="2"/>
  <c r="C541" i="2"/>
  <c r="B541" i="2"/>
  <c r="A541" i="2" s="1"/>
  <c r="J540" i="2"/>
  <c r="I540" i="2"/>
  <c r="G540" i="2"/>
  <c r="F540" i="2"/>
  <c r="E540" i="2"/>
  <c r="D540" i="2"/>
  <c r="C540" i="2"/>
  <c r="B540" i="2"/>
  <c r="A540" i="2" s="1"/>
  <c r="J539" i="2"/>
  <c r="J538" i="2"/>
  <c r="I538" i="2"/>
  <c r="G538" i="2"/>
  <c r="E538" i="2"/>
  <c r="J537" i="2"/>
  <c r="J536" i="2"/>
  <c r="I536" i="2"/>
  <c r="G536" i="2"/>
  <c r="F536" i="2"/>
  <c r="E536" i="2"/>
  <c r="D536" i="2"/>
  <c r="C536" i="2"/>
  <c r="B536" i="2"/>
  <c r="A536" i="2" s="1"/>
  <c r="J535" i="2"/>
  <c r="E535" i="2"/>
  <c r="B535" i="2"/>
  <c r="A535" i="2" s="1"/>
  <c r="J534" i="2"/>
  <c r="J533" i="2"/>
  <c r="J532" i="2"/>
  <c r="J531" i="2"/>
  <c r="I531" i="2"/>
  <c r="G531" i="2"/>
  <c r="F531" i="2"/>
  <c r="E531" i="2"/>
  <c r="D531" i="2"/>
  <c r="C531" i="2"/>
  <c r="B531" i="2"/>
  <c r="A531" i="2" s="1"/>
  <c r="J530" i="2"/>
  <c r="G529" i="2"/>
  <c r="F529" i="2"/>
  <c r="E529" i="2"/>
  <c r="D529" i="2"/>
  <c r="C529" i="2"/>
  <c r="G528" i="2"/>
  <c r="F528" i="2"/>
  <c r="E528" i="2"/>
  <c r="D528" i="2"/>
  <c r="C528" i="2"/>
  <c r="B528" i="2"/>
  <c r="A528" i="2" s="1"/>
  <c r="G527" i="2"/>
  <c r="F527" i="2"/>
  <c r="E527" i="2"/>
  <c r="D527" i="2"/>
  <c r="C527" i="2"/>
  <c r="B527" i="2"/>
  <c r="A527" i="2" s="1"/>
  <c r="J525" i="2"/>
  <c r="I525" i="2"/>
  <c r="G525" i="2"/>
  <c r="F525" i="2"/>
  <c r="E525" i="2"/>
  <c r="D525" i="2"/>
  <c r="C525" i="2"/>
  <c r="B525" i="2"/>
  <c r="A525" i="2" s="1"/>
  <c r="J524" i="2"/>
  <c r="I524" i="2"/>
  <c r="G524" i="2"/>
  <c r="F524" i="2"/>
  <c r="E524" i="2"/>
  <c r="D524" i="2"/>
  <c r="C524" i="2"/>
  <c r="B524" i="2"/>
  <c r="A524" i="2" s="1"/>
  <c r="J523" i="2"/>
  <c r="G523" i="2"/>
  <c r="C523" i="2"/>
  <c r="J522" i="2"/>
  <c r="G522" i="2"/>
  <c r="F522" i="2"/>
  <c r="E522" i="2"/>
  <c r="D522" i="2"/>
  <c r="C522" i="2"/>
  <c r="B522" i="2"/>
  <c r="A522" i="2" s="1"/>
  <c r="J521" i="2"/>
  <c r="I521" i="2"/>
  <c r="G521" i="2"/>
  <c r="F521" i="2"/>
  <c r="E521" i="2"/>
  <c r="D521" i="2"/>
  <c r="C521" i="2"/>
  <c r="B521" i="2"/>
  <c r="A521" i="2" s="1"/>
  <c r="J520" i="2"/>
  <c r="I520" i="2"/>
  <c r="G520" i="2"/>
  <c r="F520" i="2"/>
  <c r="E520" i="2"/>
  <c r="D520" i="2"/>
  <c r="C520" i="2"/>
  <c r="B520" i="2"/>
  <c r="A520" i="2" s="1"/>
  <c r="J519" i="2"/>
  <c r="I519" i="2"/>
  <c r="F519" i="2"/>
  <c r="E519" i="2"/>
  <c r="D519" i="2"/>
  <c r="C519" i="2"/>
  <c r="B519" i="2"/>
  <c r="A519" i="2" s="1"/>
  <c r="J518" i="2"/>
  <c r="J517" i="2"/>
  <c r="G517" i="2"/>
  <c r="D517" i="2"/>
  <c r="J516" i="2"/>
  <c r="J515" i="2"/>
  <c r="I515" i="2"/>
  <c r="G515" i="2"/>
  <c r="F515" i="2"/>
  <c r="E515" i="2"/>
  <c r="D515" i="2"/>
  <c r="C515" i="2"/>
  <c r="B515" i="2"/>
  <c r="A515" i="2" s="1"/>
  <c r="J514" i="2"/>
  <c r="G513" i="2"/>
  <c r="F513" i="2"/>
  <c r="E513" i="2"/>
  <c r="D513" i="2"/>
  <c r="C513" i="2"/>
  <c r="G512" i="2"/>
  <c r="F512" i="2"/>
  <c r="E512" i="2"/>
  <c r="D512" i="2"/>
  <c r="C512" i="2"/>
  <c r="B512" i="2"/>
  <c r="A512" i="2" s="1"/>
  <c r="G511" i="2"/>
  <c r="F511" i="2"/>
  <c r="E511" i="2"/>
  <c r="D511" i="2"/>
  <c r="C511" i="2"/>
  <c r="B511" i="2"/>
  <c r="A511" i="2" s="1"/>
  <c r="J509" i="2"/>
  <c r="I509" i="2"/>
  <c r="G509" i="2"/>
  <c r="F509" i="2"/>
  <c r="E509" i="2"/>
  <c r="D509" i="2"/>
  <c r="C509" i="2"/>
  <c r="B509" i="2"/>
  <c r="A509" i="2" s="1"/>
  <c r="J508" i="2"/>
  <c r="I508" i="2"/>
  <c r="G508" i="2"/>
  <c r="F508" i="2"/>
  <c r="E508" i="2"/>
  <c r="D508" i="2"/>
  <c r="C508" i="2"/>
  <c r="B508" i="2"/>
  <c r="A508" i="2" s="1"/>
  <c r="J507" i="2"/>
  <c r="G507" i="2"/>
  <c r="F507" i="2"/>
  <c r="D507" i="2"/>
  <c r="C507" i="2"/>
  <c r="B507" i="2"/>
  <c r="A507" i="2" s="1"/>
  <c r="J506" i="2"/>
  <c r="I506" i="2"/>
  <c r="G506" i="2"/>
  <c r="F506" i="2"/>
  <c r="E506" i="2"/>
  <c r="D506" i="2"/>
  <c r="C506" i="2"/>
  <c r="B506" i="2"/>
  <c r="A506" i="2" s="1"/>
  <c r="J505" i="2"/>
  <c r="I505" i="2"/>
  <c r="G505" i="2"/>
  <c r="F505" i="2"/>
  <c r="E505" i="2"/>
  <c r="D505" i="2"/>
  <c r="C505" i="2"/>
  <c r="B505" i="2"/>
  <c r="A505" i="2" s="1"/>
  <c r="J504" i="2"/>
  <c r="G504" i="2"/>
  <c r="J503" i="2"/>
  <c r="J502" i="2"/>
  <c r="C502" i="2"/>
  <c r="B502" i="2"/>
  <c r="A502" i="2" s="1"/>
  <c r="J501" i="2"/>
  <c r="F501" i="2"/>
  <c r="E501" i="2"/>
  <c r="J500" i="2"/>
  <c r="J499" i="2"/>
  <c r="I499" i="2"/>
  <c r="G499" i="2"/>
  <c r="F499" i="2"/>
  <c r="E499" i="2"/>
  <c r="D499" i="2"/>
  <c r="C499" i="2"/>
  <c r="B499" i="2"/>
  <c r="A499" i="2" s="1"/>
  <c r="J498" i="2"/>
  <c r="G497" i="2"/>
  <c r="F497" i="2"/>
  <c r="E497" i="2"/>
  <c r="D497" i="2"/>
  <c r="C497" i="2"/>
  <c r="G496" i="2"/>
  <c r="F496" i="2"/>
  <c r="E496" i="2"/>
  <c r="D496" i="2"/>
  <c r="C496" i="2"/>
  <c r="B496" i="2"/>
  <c r="A496" i="2" s="1"/>
  <c r="G495" i="2"/>
  <c r="F495" i="2"/>
  <c r="E495" i="2"/>
  <c r="D495" i="2"/>
  <c r="C495" i="2"/>
  <c r="B495" i="2"/>
  <c r="A495" i="2" s="1"/>
  <c r="J493" i="2"/>
  <c r="I493" i="2"/>
  <c r="G493" i="2"/>
  <c r="F493" i="2"/>
  <c r="E493" i="2"/>
  <c r="D493" i="2"/>
  <c r="C493" i="2"/>
  <c r="B493" i="2"/>
  <c r="A493" i="2" s="1"/>
  <c r="J492" i="2"/>
  <c r="I492" i="2"/>
  <c r="G492" i="2"/>
  <c r="F492" i="2"/>
  <c r="E492" i="2"/>
  <c r="D492" i="2"/>
  <c r="C492" i="2"/>
  <c r="B492" i="2"/>
  <c r="A492" i="2" s="1"/>
  <c r="J491" i="2"/>
  <c r="G491" i="2"/>
  <c r="D491" i="2"/>
  <c r="B491" i="2"/>
  <c r="A491" i="2" s="1"/>
  <c r="J490" i="2"/>
  <c r="D490" i="2"/>
  <c r="J489" i="2"/>
  <c r="G489" i="2"/>
  <c r="F489" i="2"/>
  <c r="E489" i="2"/>
  <c r="D489" i="2"/>
  <c r="C489" i="2"/>
  <c r="B489" i="2"/>
  <c r="A489" i="2" s="1"/>
  <c r="J488" i="2"/>
  <c r="F488" i="2"/>
  <c r="J487" i="2"/>
  <c r="I487" i="2"/>
  <c r="G487" i="2"/>
  <c r="F487" i="2"/>
  <c r="E487" i="2"/>
  <c r="D487" i="2"/>
  <c r="C487" i="2"/>
  <c r="B487" i="2"/>
  <c r="A487" i="2" s="1"/>
  <c r="J486" i="2"/>
  <c r="J485" i="2"/>
  <c r="I485" i="2"/>
  <c r="G485" i="2"/>
  <c r="F485" i="2"/>
  <c r="E485" i="2"/>
  <c r="D485" i="2"/>
  <c r="C485" i="2"/>
  <c r="J484" i="2"/>
  <c r="J483" i="2"/>
  <c r="I483" i="2"/>
  <c r="G483" i="2"/>
  <c r="F483" i="2"/>
  <c r="E483" i="2"/>
  <c r="D483" i="2"/>
  <c r="C483" i="2"/>
  <c r="B483" i="2"/>
  <c r="A483" i="2" s="1"/>
  <c r="J482" i="2"/>
  <c r="G481" i="2"/>
  <c r="F481" i="2"/>
  <c r="E481" i="2"/>
  <c r="D481" i="2"/>
  <c r="C481" i="2"/>
  <c r="G480" i="2"/>
  <c r="F480" i="2"/>
  <c r="E480" i="2"/>
  <c r="D480" i="2"/>
  <c r="C480" i="2"/>
  <c r="B480" i="2"/>
  <c r="A480" i="2" s="1"/>
  <c r="G479" i="2"/>
  <c r="F479" i="2"/>
  <c r="E479" i="2"/>
  <c r="D479" i="2"/>
  <c r="C479" i="2"/>
  <c r="B479" i="2"/>
  <c r="A479" i="2" s="1"/>
  <c r="J477" i="2"/>
  <c r="I477" i="2"/>
  <c r="G477" i="2"/>
  <c r="F477" i="2"/>
  <c r="E477" i="2"/>
  <c r="D477" i="2"/>
  <c r="C477" i="2"/>
  <c r="B477" i="2"/>
  <c r="A477" i="2" s="1"/>
  <c r="J476" i="2"/>
  <c r="I476" i="2"/>
  <c r="G476" i="2"/>
  <c r="F476" i="2"/>
  <c r="E476" i="2"/>
  <c r="D476" i="2"/>
  <c r="C476" i="2"/>
  <c r="B476" i="2"/>
  <c r="A476" i="2" s="1"/>
  <c r="J475" i="2"/>
  <c r="E475" i="2"/>
  <c r="C475" i="2"/>
  <c r="J474" i="2"/>
  <c r="I474" i="2"/>
  <c r="C474" i="2"/>
  <c r="J473" i="2"/>
  <c r="C473" i="2"/>
  <c r="J472" i="2"/>
  <c r="J471" i="2"/>
  <c r="I471" i="2"/>
  <c r="G471" i="2"/>
  <c r="E471" i="2"/>
  <c r="D471" i="2"/>
  <c r="C471" i="2"/>
  <c r="B471" i="2"/>
  <c r="A471" i="2" s="1"/>
  <c r="J470" i="2"/>
  <c r="J469" i="2"/>
  <c r="I469" i="2"/>
  <c r="G469" i="2"/>
  <c r="F469" i="2"/>
  <c r="C469" i="2"/>
  <c r="J468" i="2"/>
  <c r="J467" i="2"/>
  <c r="I467" i="2"/>
  <c r="G467" i="2"/>
  <c r="F467" i="2"/>
  <c r="E467" i="2"/>
  <c r="D467" i="2"/>
  <c r="C467" i="2"/>
  <c r="B467" i="2"/>
  <c r="A467" i="2" s="1"/>
  <c r="J466" i="2"/>
  <c r="G465" i="2"/>
  <c r="F465" i="2"/>
  <c r="E465" i="2"/>
  <c r="D465" i="2"/>
  <c r="C465" i="2"/>
  <c r="G464" i="2"/>
  <c r="F464" i="2"/>
  <c r="E464" i="2"/>
  <c r="D464" i="2"/>
  <c r="C464" i="2"/>
  <c r="B464" i="2"/>
  <c r="A464" i="2" s="1"/>
  <c r="G463" i="2"/>
  <c r="F463" i="2"/>
  <c r="E463" i="2"/>
  <c r="D463" i="2"/>
  <c r="C463" i="2"/>
  <c r="B463" i="2"/>
  <c r="A463" i="2" s="1"/>
  <c r="J461" i="2"/>
  <c r="I461" i="2"/>
  <c r="G461" i="2"/>
  <c r="F461" i="2"/>
  <c r="E461" i="2"/>
  <c r="D461" i="2"/>
  <c r="C461" i="2"/>
  <c r="B461" i="2"/>
  <c r="A461" i="2" s="1"/>
  <c r="J460" i="2"/>
  <c r="I460" i="2"/>
  <c r="G460" i="2"/>
  <c r="F460" i="2"/>
  <c r="E460" i="2"/>
  <c r="D460" i="2"/>
  <c r="C460" i="2"/>
  <c r="B460" i="2"/>
  <c r="A460" i="2" s="1"/>
  <c r="J459" i="2"/>
  <c r="G459" i="2"/>
  <c r="F459" i="2"/>
  <c r="J458" i="2"/>
  <c r="D458" i="2"/>
  <c r="C458" i="2"/>
  <c r="B458" i="2"/>
  <c r="A458" i="2" s="1"/>
  <c r="J457" i="2"/>
  <c r="J456" i="2"/>
  <c r="G456" i="2"/>
  <c r="F456" i="2"/>
  <c r="D456" i="2"/>
  <c r="J455" i="2"/>
  <c r="I455" i="2"/>
  <c r="G455" i="2"/>
  <c r="E455" i="2"/>
  <c r="B455" i="2"/>
  <c r="A455" i="2" s="1"/>
  <c r="J454" i="2"/>
  <c r="I454" i="2"/>
  <c r="G454" i="2"/>
  <c r="F454" i="2"/>
  <c r="E454" i="2"/>
  <c r="D454" i="2"/>
  <c r="C454" i="2"/>
  <c r="B454" i="2"/>
  <c r="A454" i="2" s="1"/>
  <c r="J453" i="2"/>
  <c r="I453" i="2"/>
  <c r="G453" i="2"/>
  <c r="F453" i="2"/>
  <c r="E453" i="2"/>
  <c r="D453" i="2"/>
  <c r="C453" i="2"/>
  <c r="B453" i="2"/>
  <c r="A453" i="2" s="1"/>
  <c r="J452" i="2"/>
  <c r="J451" i="2"/>
  <c r="I451" i="2"/>
  <c r="G451" i="2"/>
  <c r="F451" i="2"/>
  <c r="E451" i="2"/>
  <c r="D451" i="2"/>
  <c r="C451" i="2"/>
  <c r="B451" i="2"/>
  <c r="A451" i="2" s="1"/>
  <c r="J450" i="2"/>
  <c r="G449" i="2"/>
  <c r="F449" i="2"/>
  <c r="E449" i="2"/>
  <c r="D449" i="2"/>
  <c r="C449" i="2"/>
  <c r="G448" i="2"/>
  <c r="F448" i="2"/>
  <c r="E448" i="2"/>
  <c r="D448" i="2"/>
  <c r="C448" i="2"/>
  <c r="B448" i="2"/>
  <c r="A448" i="2" s="1"/>
  <c r="G447" i="2"/>
  <c r="F447" i="2"/>
  <c r="E447" i="2"/>
  <c r="D447" i="2"/>
  <c r="C447" i="2"/>
  <c r="B447" i="2"/>
  <c r="A447" i="2" s="1"/>
  <c r="J445" i="2"/>
  <c r="I445" i="2"/>
  <c r="G445" i="2"/>
  <c r="F445" i="2"/>
  <c r="E445" i="2"/>
  <c r="D445" i="2"/>
  <c r="C445" i="2"/>
  <c r="B445" i="2"/>
  <c r="A445" i="2" s="1"/>
  <c r="J444" i="2"/>
  <c r="I444" i="2"/>
  <c r="G444" i="2"/>
  <c r="F444" i="2"/>
  <c r="E444" i="2"/>
  <c r="D444" i="2"/>
  <c r="C444" i="2"/>
  <c r="B444" i="2"/>
  <c r="A444" i="2" s="1"/>
  <c r="J443" i="2"/>
  <c r="I443" i="2"/>
  <c r="G443" i="2"/>
  <c r="F443" i="2"/>
  <c r="D443" i="2"/>
  <c r="B443" i="2"/>
  <c r="A443" i="2" s="1"/>
  <c r="J442" i="2"/>
  <c r="J441" i="2"/>
  <c r="J440" i="2"/>
  <c r="I440" i="2"/>
  <c r="G440" i="2"/>
  <c r="F440" i="2"/>
  <c r="E440" i="2"/>
  <c r="D440" i="2"/>
  <c r="C440" i="2"/>
  <c r="B440" i="2"/>
  <c r="A440" i="2" s="1"/>
  <c r="J439" i="2"/>
  <c r="J438" i="2"/>
  <c r="I438" i="2"/>
  <c r="G438" i="2"/>
  <c r="F438" i="2"/>
  <c r="E438" i="2"/>
  <c r="D438" i="2"/>
  <c r="C438" i="2"/>
  <c r="B438" i="2"/>
  <c r="A438" i="2" s="1"/>
  <c r="J437" i="2"/>
  <c r="G437" i="2"/>
  <c r="C437" i="2"/>
  <c r="J436" i="2"/>
  <c r="J435" i="2"/>
  <c r="I435" i="2"/>
  <c r="G435" i="2"/>
  <c r="F435" i="2"/>
  <c r="E435" i="2"/>
  <c r="D435" i="2"/>
  <c r="C435" i="2"/>
  <c r="B435" i="2"/>
  <c r="A435" i="2" s="1"/>
  <c r="J434" i="2"/>
  <c r="G433" i="2"/>
  <c r="F433" i="2"/>
  <c r="E433" i="2"/>
  <c r="D433" i="2"/>
  <c r="C433" i="2"/>
  <c r="G432" i="2"/>
  <c r="F432" i="2"/>
  <c r="E432" i="2"/>
  <c r="D432" i="2"/>
  <c r="C432" i="2"/>
  <c r="B432" i="2"/>
  <c r="A432" i="2" s="1"/>
  <c r="G431" i="2"/>
  <c r="F431" i="2"/>
  <c r="E431" i="2"/>
  <c r="D431" i="2"/>
  <c r="C431" i="2"/>
  <c r="B431" i="2"/>
  <c r="A431" i="2" s="1"/>
  <c r="J429" i="2"/>
  <c r="I429" i="2"/>
  <c r="G429" i="2"/>
  <c r="F429" i="2"/>
  <c r="E429" i="2"/>
  <c r="D429" i="2"/>
  <c r="C429" i="2"/>
  <c r="B429" i="2"/>
  <c r="A429" i="2" s="1"/>
  <c r="J428" i="2"/>
  <c r="I428" i="2"/>
  <c r="G428" i="2"/>
  <c r="F428" i="2"/>
  <c r="E428" i="2"/>
  <c r="D428" i="2"/>
  <c r="C428" i="2"/>
  <c r="B428" i="2"/>
  <c r="A428" i="2" s="1"/>
  <c r="J427" i="2"/>
  <c r="I427" i="2"/>
  <c r="G427" i="2"/>
  <c r="F427" i="2"/>
  <c r="D427" i="2"/>
  <c r="C427" i="2"/>
  <c r="B427" i="2"/>
  <c r="A427" i="2" s="1"/>
  <c r="J426" i="2"/>
  <c r="I426" i="2"/>
  <c r="G426" i="2"/>
  <c r="F426" i="2"/>
  <c r="E426" i="2"/>
  <c r="D426" i="2"/>
  <c r="C426" i="2"/>
  <c r="B426" i="2"/>
  <c r="A426" i="2" s="1"/>
  <c r="J425" i="2"/>
  <c r="G425" i="2"/>
  <c r="B425" i="2"/>
  <c r="A425" i="2" s="1"/>
  <c r="J424" i="2"/>
  <c r="I424" i="2"/>
  <c r="G424" i="2"/>
  <c r="F424" i="2"/>
  <c r="E424" i="2"/>
  <c r="D424" i="2"/>
  <c r="C424" i="2"/>
  <c r="B424" i="2"/>
  <c r="A424" i="2" s="1"/>
  <c r="J423" i="2"/>
  <c r="G423" i="2"/>
  <c r="E423" i="2"/>
  <c r="J422" i="2"/>
  <c r="G422" i="2"/>
  <c r="F422" i="2"/>
  <c r="E422" i="2"/>
  <c r="C422" i="2"/>
  <c r="B422" i="2"/>
  <c r="A422" i="2" s="1"/>
  <c r="J421" i="2"/>
  <c r="D421" i="2"/>
  <c r="C421" i="2"/>
  <c r="J420" i="2"/>
  <c r="J419" i="2"/>
  <c r="I419" i="2"/>
  <c r="G419" i="2"/>
  <c r="F419" i="2"/>
  <c r="E419" i="2"/>
  <c r="D419" i="2"/>
  <c r="C419" i="2"/>
  <c r="B419" i="2"/>
  <c r="A419" i="2" s="1"/>
  <c r="J418" i="2"/>
  <c r="G417" i="2"/>
  <c r="F417" i="2"/>
  <c r="E417" i="2"/>
  <c r="D417" i="2"/>
  <c r="C417" i="2"/>
  <c r="G416" i="2"/>
  <c r="F416" i="2"/>
  <c r="E416" i="2"/>
  <c r="D416" i="2"/>
  <c r="C416" i="2"/>
  <c r="B416" i="2"/>
  <c r="A416" i="2" s="1"/>
  <c r="G415" i="2"/>
  <c r="F415" i="2"/>
  <c r="E415" i="2"/>
  <c r="D415" i="2"/>
  <c r="C415" i="2"/>
  <c r="B415" i="2"/>
  <c r="A415" i="2" s="1"/>
  <c r="J413" i="2"/>
  <c r="I413" i="2"/>
  <c r="G413" i="2"/>
  <c r="F413" i="2"/>
  <c r="E413" i="2"/>
  <c r="D413" i="2"/>
  <c r="C413" i="2"/>
  <c r="B413" i="2"/>
  <c r="A413" i="2" s="1"/>
  <c r="J412" i="2"/>
  <c r="I412" i="2"/>
  <c r="G412" i="2"/>
  <c r="F412" i="2"/>
  <c r="E412" i="2"/>
  <c r="D412" i="2"/>
  <c r="C412" i="2"/>
  <c r="B412" i="2"/>
  <c r="A412" i="2" s="1"/>
  <c r="J411" i="2"/>
  <c r="G411" i="2"/>
  <c r="E411" i="2"/>
  <c r="J410" i="2"/>
  <c r="I410" i="2"/>
  <c r="G410" i="2"/>
  <c r="F410" i="2"/>
  <c r="E410" i="2"/>
  <c r="D410" i="2"/>
  <c r="C410" i="2"/>
  <c r="B410" i="2"/>
  <c r="A410" i="2" s="1"/>
  <c r="J409" i="2"/>
  <c r="J408" i="2"/>
  <c r="I408" i="2"/>
  <c r="G408" i="2"/>
  <c r="F408" i="2"/>
  <c r="E408" i="2"/>
  <c r="D408" i="2"/>
  <c r="C408" i="2"/>
  <c r="B408" i="2"/>
  <c r="A408" i="2" s="1"/>
  <c r="J407" i="2"/>
  <c r="I407" i="2"/>
  <c r="F407" i="2"/>
  <c r="E407" i="2"/>
  <c r="J406" i="2"/>
  <c r="I406" i="2"/>
  <c r="G406" i="2"/>
  <c r="F406" i="2"/>
  <c r="E406" i="2"/>
  <c r="D406" i="2"/>
  <c r="B406" i="2"/>
  <c r="A406" i="2" s="1"/>
  <c r="J405" i="2"/>
  <c r="J404" i="2"/>
  <c r="J403" i="2"/>
  <c r="I403" i="2"/>
  <c r="G403" i="2"/>
  <c r="F403" i="2"/>
  <c r="E403" i="2"/>
  <c r="D403" i="2"/>
  <c r="C403" i="2"/>
  <c r="B403" i="2"/>
  <c r="A403" i="2" s="1"/>
  <c r="J402" i="2"/>
  <c r="G401" i="2"/>
  <c r="F401" i="2"/>
  <c r="E401" i="2"/>
  <c r="D401" i="2"/>
  <c r="C401" i="2"/>
  <c r="G400" i="2"/>
  <c r="F400" i="2"/>
  <c r="E400" i="2"/>
  <c r="D400" i="2"/>
  <c r="C400" i="2"/>
  <c r="B400" i="2"/>
  <c r="A400" i="2" s="1"/>
  <c r="G399" i="2"/>
  <c r="F399" i="2"/>
  <c r="E399" i="2"/>
  <c r="D399" i="2"/>
  <c r="C399" i="2"/>
  <c r="B399" i="2"/>
  <c r="A399" i="2" s="1"/>
  <c r="J397" i="2"/>
  <c r="I397" i="2"/>
  <c r="G397" i="2"/>
  <c r="F397" i="2"/>
  <c r="E397" i="2"/>
  <c r="D397" i="2"/>
  <c r="C397" i="2"/>
  <c r="B397" i="2"/>
  <c r="A397" i="2" s="1"/>
  <c r="J396" i="2"/>
  <c r="I396" i="2"/>
  <c r="G396" i="2"/>
  <c r="F396" i="2"/>
  <c r="E396" i="2"/>
  <c r="D396" i="2"/>
  <c r="C396" i="2"/>
  <c r="B396" i="2"/>
  <c r="A396" i="2" s="1"/>
  <c r="J395" i="2"/>
  <c r="I395" i="2"/>
  <c r="G395" i="2"/>
  <c r="F395" i="2"/>
  <c r="C395" i="2"/>
  <c r="J394" i="2"/>
  <c r="I394" i="2"/>
  <c r="G394" i="2"/>
  <c r="F394" i="2"/>
  <c r="E394" i="2"/>
  <c r="D394" i="2"/>
  <c r="C394" i="2"/>
  <c r="B394" i="2"/>
  <c r="A394" i="2" s="1"/>
  <c r="J393" i="2"/>
  <c r="G393" i="2"/>
  <c r="D393" i="2"/>
  <c r="C393" i="2"/>
  <c r="B393" i="2"/>
  <c r="A393" i="2" s="1"/>
  <c r="J392" i="2"/>
  <c r="I392" i="2"/>
  <c r="G392" i="2"/>
  <c r="F392" i="2"/>
  <c r="E392" i="2"/>
  <c r="D392" i="2"/>
  <c r="C392" i="2"/>
  <c r="B392" i="2"/>
  <c r="A392" i="2" s="1"/>
  <c r="J391" i="2"/>
  <c r="J390" i="2"/>
  <c r="J389" i="2"/>
  <c r="I389" i="2"/>
  <c r="G389" i="2"/>
  <c r="F389" i="2"/>
  <c r="J388" i="2"/>
  <c r="J387" i="2"/>
  <c r="I387" i="2"/>
  <c r="G387" i="2"/>
  <c r="F387" i="2"/>
  <c r="E387" i="2"/>
  <c r="D387" i="2"/>
  <c r="C387" i="2"/>
  <c r="B387" i="2"/>
  <c r="A387" i="2" s="1"/>
  <c r="J386" i="2"/>
  <c r="G385" i="2"/>
  <c r="F385" i="2"/>
  <c r="E385" i="2"/>
  <c r="D385" i="2"/>
  <c r="C385" i="2"/>
  <c r="G384" i="2"/>
  <c r="F384" i="2"/>
  <c r="E384" i="2"/>
  <c r="D384" i="2"/>
  <c r="C384" i="2"/>
  <c r="B384" i="2"/>
  <c r="A384" i="2" s="1"/>
  <c r="G383" i="2"/>
  <c r="F383" i="2"/>
  <c r="E383" i="2"/>
  <c r="D383" i="2"/>
  <c r="C383" i="2"/>
  <c r="B383" i="2"/>
  <c r="A383" i="2" s="1"/>
  <c r="J381" i="2"/>
  <c r="I381" i="2"/>
  <c r="G381" i="2"/>
  <c r="F381" i="2"/>
  <c r="E381" i="2"/>
  <c r="D381" i="2"/>
  <c r="C381" i="2"/>
  <c r="B381" i="2"/>
  <c r="A381" i="2" s="1"/>
  <c r="J380" i="2"/>
  <c r="I380" i="2"/>
  <c r="G380" i="2"/>
  <c r="F380" i="2"/>
  <c r="E380" i="2"/>
  <c r="D380" i="2"/>
  <c r="C380" i="2"/>
  <c r="B380" i="2"/>
  <c r="A380" i="2" s="1"/>
  <c r="J379" i="2"/>
  <c r="G379" i="2"/>
  <c r="J378" i="2"/>
  <c r="I378" i="2"/>
  <c r="G378" i="2"/>
  <c r="F378" i="2"/>
  <c r="E378" i="2"/>
  <c r="D378" i="2"/>
  <c r="C378" i="2"/>
  <c r="B378" i="2"/>
  <c r="A378" i="2" s="1"/>
  <c r="J377" i="2"/>
  <c r="I377" i="2"/>
  <c r="G377" i="2"/>
  <c r="F377" i="2"/>
  <c r="D377" i="2"/>
  <c r="C377" i="2"/>
  <c r="J376" i="2"/>
  <c r="I376" i="2"/>
  <c r="G376" i="2"/>
  <c r="F376" i="2"/>
  <c r="E376" i="2"/>
  <c r="D376" i="2"/>
  <c r="C376" i="2"/>
  <c r="B376" i="2"/>
  <c r="A376" i="2" s="1"/>
  <c r="J375" i="2"/>
  <c r="I375" i="2"/>
  <c r="G375" i="2"/>
  <c r="F375" i="2"/>
  <c r="E375" i="2"/>
  <c r="D375" i="2"/>
  <c r="C375" i="2"/>
  <c r="B375" i="2"/>
  <c r="A375" i="2" s="1"/>
  <c r="J374" i="2"/>
  <c r="I374" i="2"/>
  <c r="G374" i="2"/>
  <c r="F374" i="2"/>
  <c r="E374" i="2"/>
  <c r="D374" i="2"/>
  <c r="C374" i="2"/>
  <c r="B374" i="2"/>
  <c r="A374" i="2" s="1"/>
  <c r="J373" i="2"/>
  <c r="I373" i="2"/>
  <c r="G373" i="2"/>
  <c r="F373" i="2"/>
  <c r="E373" i="2"/>
  <c r="C373" i="2"/>
  <c r="J372" i="2"/>
  <c r="J371" i="2"/>
  <c r="I371" i="2"/>
  <c r="G371" i="2"/>
  <c r="F371" i="2"/>
  <c r="E371" i="2"/>
  <c r="D371" i="2"/>
  <c r="C371" i="2"/>
  <c r="B371" i="2"/>
  <c r="A371" i="2" s="1"/>
  <c r="J370" i="2"/>
  <c r="G369" i="2"/>
  <c r="F369" i="2"/>
  <c r="E369" i="2"/>
  <c r="D369" i="2"/>
  <c r="C369" i="2"/>
  <c r="G368" i="2"/>
  <c r="F368" i="2"/>
  <c r="E368" i="2"/>
  <c r="D368" i="2"/>
  <c r="C368" i="2"/>
  <c r="B368" i="2"/>
  <c r="A368" i="2" s="1"/>
  <c r="G367" i="2"/>
  <c r="F367" i="2"/>
  <c r="E367" i="2"/>
  <c r="D367" i="2"/>
  <c r="C367" i="2"/>
  <c r="B367" i="2"/>
  <c r="A367" i="2" s="1"/>
  <c r="J365" i="2"/>
  <c r="I365" i="2"/>
  <c r="G365" i="2"/>
  <c r="F365" i="2"/>
  <c r="E365" i="2"/>
  <c r="D365" i="2"/>
  <c r="C365" i="2"/>
  <c r="B365" i="2"/>
  <c r="A365" i="2" s="1"/>
  <c r="J364" i="2"/>
  <c r="I364" i="2"/>
  <c r="G364" i="2"/>
  <c r="F364" i="2"/>
  <c r="E364" i="2"/>
  <c r="D364" i="2"/>
  <c r="C364" i="2"/>
  <c r="B364" i="2"/>
  <c r="A364" i="2" s="1"/>
  <c r="J363" i="2"/>
  <c r="I363" i="2"/>
  <c r="G363" i="2"/>
  <c r="F363" i="2"/>
  <c r="E363" i="2"/>
  <c r="C363" i="2"/>
  <c r="B363" i="2"/>
  <c r="A363" i="2" s="1"/>
  <c r="J362" i="2"/>
  <c r="I362" i="2"/>
  <c r="J361" i="2"/>
  <c r="J360" i="2"/>
  <c r="I360" i="2"/>
  <c r="G360" i="2"/>
  <c r="F360" i="2"/>
  <c r="E360" i="2"/>
  <c r="D360" i="2"/>
  <c r="C360" i="2"/>
  <c r="B360" i="2"/>
  <c r="A360" i="2" s="1"/>
  <c r="J359" i="2"/>
  <c r="I359" i="2"/>
  <c r="G359" i="2"/>
  <c r="J358" i="2"/>
  <c r="J357" i="2"/>
  <c r="I357" i="2"/>
  <c r="G357" i="2"/>
  <c r="F357" i="2"/>
  <c r="E357" i="2"/>
  <c r="C357" i="2"/>
  <c r="B357" i="2"/>
  <c r="A357" i="2" s="1"/>
  <c r="J356" i="2"/>
  <c r="J355" i="2"/>
  <c r="I355" i="2"/>
  <c r="G355" i="2"/>
  <c r="F355" i="2"/>
  <c r="E355" i="2"/>
  <c r="D355" i="2"/>
  <c r="C355" i="2"/>
  <c r="B355" i="2"/>
  <c r="A355" i="2" s="1"/>
  <c r="J354" i="2"/>
  <c r="G353" i="2"/>
  <c r="F353" i="2"/>
  <c r="E353" i="2"/>
  <c r="D353" i="2"/>
  <c r="C353" i="2"/>
  <c r="G352" i="2"/>
  <c r="F352" i="2"/>
  <c r="E352" i="2"/>
  <c r="D352" i="2"/>
  <c r="C352" i="2"/>
  <c r="B352" i="2"/>
  <c r="A352" i="2" s="1"/>
  <c r="G351" i="2"/>
  <c r="F351" i="2"/>
  <c r="E351" i="2"/>
  <c r="D351" i="2"/>
  <c r="C351" i="2"/>
  <c r="B351" i="2"/>
  <c r="A351" i="2" s="1"/>
  <c r="J349" i="2"/>
  <c r="I349" i="2"/>
  <c r="G349" i="2"/>
  <c r="F349" i="2"/>
  <c r="E349" i="2"/>
  <c r="D349" i="2"/>
  <c r="C349" i="2"/>
  <c r="B349" i="2"/>
  <c r="A349" i="2" s="1"/>
  <c r="J348" i="2"/>
  <c r="I348" i="2"/>
  <c r="G348" i="2"/>
  <c r="F348" i="2"/>
  <c r="E348" i="2"/>
  <c r="D348" i="2"/>
  <c r="C348" i="2"/>
  <c r="B348" i="2"/>
  <c r="A348" i="2" s="1"/>
  <c r="J347" i="2"/>
  <c r="I347" i="2"/>
  <c r="G347" i="2"/>
  <c r="E347" i="2"/>
  <c r="J346" i="2"/>
  <c r="I346" i="2"/>
  <c r="G346" i="2"/>
  <c r="F346" i="2"/>
  <c r="E346" i="2"/>
  <c r="D346" i="2"/>
  <c r="C346" i="2"/>
  <c r="B346" i="2"/>
  <c r="A346" i="2" s="1"/>
  <c r="J345" i="2"/>
  <c r="G345" i="2"/>
  <c r="F345" i="2"/>
  <c r="E345" i="2"/>
  <c r="D345" i="2"/>
  <c r="C345" i="2"/>
  <c r="B345" i="2"/>
  <c r="A345" i="2" s="1"/>
  <c r="J344" i="2"/>
  <c r="I344" i="2"/>
  <c r="F344" i="2"/>
  <c r="C344" i="2"/>
  <c r="B344" i="2"/>
  <c r="A344" i="2" s="1"/>
  <c r="J343" i="2"/>
  <c r="I343" i="2"/>
  <c r="G343" i="2"/>
  <c r="F343" i="2"/>
  <c r="E343" i="2"/>
  <c r="D343" i="2"/>
  <c r="C343" i="2"/>
  <c r="B343" i="2"/>
  <c r="A343" i="2" s="1"/>
  <c r="J342" i="2"/>
  <c r="J341" i="2"/>
  <c r="I341" i="2"/>
  <c r="G341" i="2"/>
  <c r="F341" i="2"/>
  <c r="E341" i="2"/>
  <c r="C341" i="2"/>
  <c r="J340" i="2"/>
  <c r="J339" i="2"/>
  <c r="I339" i="2"/>
  <c r="G339" i="2"/>
  <c r="F339" i="2"/>
  <c r="E339" i="2"/>
  <c r="D339" i="2"/>
  <c r="C339" i="2"/>
  <c r="B339" i="2"/>
  <c r="A339" i="2" s="1"/>
  <c r="J338" i="2"/>
  <c r="G337" i="2"/>
  <c r="F337" i="2"/>
  <c r="E337" i="2"/>
  <c r="D337" i="2"/>
  <c r="C337" i="2"/>
  <c r="G336" i="2"/>
  <c r="F336" i="2"/>
  <c r="E336" i="2"/>
  <c r="D336" i="2"/>
  <c r="C336" i="2"/>
  <c r="B336" i="2"/>
  <c r="A336" i="2" s="1"/>
  <c r="G335" i="2"/>
  <c r="F335" i="2"/>
  <c r="E335" i="2"/>
  <c r="D335" i="2"/>
  <c r="C335" i="2"/>
  <c r="B335" i="2"/>
  <c r="A335" i="2" s="1"/>
  <c r="J333" i="2"/>
  <c r="I333" i="2"/>
  <c r="G333" i="2"/>
  <c r="F333" i="2"/>
  <c r="E333" i="2"/>
  <c r="D333" i="2"/>
  <c r="C333" i="2"/>
  <c r="B333" i="2"/>
  <c r="A333" i="2" s="1"/>
  <c r="J332" i="2"/>
  <c r="I332" i="2"/>
  <c r="G332" i="2"/>
  <c r="F332" i="2"/>
  <c r="E332" i="2"/>
  <c r="D332" i="2"/>
  <c r="C332" i="2"/>
  <c r="B332" i="2"/>
  <c r="A332" i="2" s="1"/>
  <c r="J331" i="2"/>
  <c r="J330" i="2"/>
  <c r="C330" i="2"/>
  <c r="J329" i="2"/>
  <c r="J328" i="2"/>
  <c r="D328" i="2"/>
  <c r="B328" i="2"/>
  <c r="A328" i="2" s="1"/>
  <c r="J327" i="2"/>
  <c r="I327" i="2"/>
  <c r="G327" i="2"/>
  <c r="F327" i="2"/>
  <c r="D327" i="2"/>
  <c r="C327" i="2"/>
  <c r="B327" i="2"/>
  <c r="A327" i="2" s="1"/>
  <c r="J326" i="2"/>
  <c r="E326" i="2"/>
  <c r="C326" i="2"/>
  <c r="J325" i="2"/>
  <c r="I325" i="2"/>
  <c r="G325" i="2"/>
  <c r="F325" i="2"/>
  <c r="E325" i="2"/>
  <c r="D325" i="2"/>
  <c r="C325" i="2"/>
  <c r="B325" i="2"/>
  <c r="A325" i="2" s="1"/>
  <c r="J324" i="2"/>
  <c r="J323" i="2"/>
  <c r="I323" i="2"/>
  <c r="G323" i="2"/>
  <c r="F323" i="2"/>
  <c r="E323" i="2"/>
  <c r="D323" i="2"/>
  <c r="C323" i="2"/>
  <c r="B323" i="2"/>
  <c r="A323" i="2" s="1"/>
  <c r="J322" i="2"/>
  <c r="G321" i="2"/>
  <c r="F321" i="2"/>
  <c r="E321" i="2"/>
  <c r="D321" i="2"/>
  <c r="C321" i="2"/>
  <c r="G320" i="2"/>
  <c r="F320" i="2"/>
  <c r="E320" i="2"/>
  <c r="D320" i="2"/>
  <c r="C320" i="2"/>
  <c r="B320" i="2"/>
  <c r="A320" i="2" s="1"/>
  <c r="G319" i="2"/>
  <c r="F319" i="2"/>
  <c r="E319" i="2"/>
  <c r="D319" i="2"/>
  <c r="C319" i="2"/>
  <c r="B319" i="2"/>
  <c r="A319" i="2" s="1"/>
  <c r="J317" i="2"/>
  <c r="I317" i="2"/>
  <c r="G317" i="2"/>
  <c r="F317" i="2"/>
  <c r="E317" i="2"/>
  <c r="D317" i="2"/>
  <c r="C317" i="2"/>
  <c r="B317" i="2"/>
  <c r="A317" i="2" s="1"/>
  <c r="J316" i="2"/>
  <c r="I316" i="2"/>
  <c r="G316" i="2"/>
  <c r="F316" i="2"/>
  <c r="E316" i="2"/>
  <c r="D316" i="2"/>
  <c r="C316" i="2"/>
  <c r="B316" i="2"/>
  <c r="A316" i="2" s="1"/>
  <c r="J315" i="2"/>
  <c r="I315" i="2"/>
  <c r="G315" i="2"/>
  <c r="F315" i="2"/>
  <c r="E315" i="2"/>
  <c r="D315" i="2"/>
  <c r="C315" i="2"/>
  <c r="B315" i="2"/>
  <c r="A315" i="2" s="1"/>
  <c r="J314" i="2"/>
  <c r="I314" i="2"/>
  <c r="G314" i="2"/>
  <c r="F314" i="2"/>
  <c r="E314" i="2"/>
  <c r="D314" i="2"/>
  <c r="C314" i="2"/>
  <c r="B314" i="2"/>
  <c r="A314" i="2" s="1"/>
  <c r="J313" i="2"/>
  <c r="J312" i="2"/>
  <c r="I312" i="2"/>
  <c r="G312" i="2"/>
  <c r="F312" i="2"/>
  <c r="E312" i="2"/>
  <c r="D312" i="2"/>
  <c r="C312" i="2"/>
  <c r="B312" i="2"/>
  <c r="A312" i="2" s="1"/>
  <c r="J311" i="2"/>
  <c r="D311" i="2"/>
  <c r="B311" i="2"/>
  <c r="A311" i="2" s="1"/>
  <c r="J310" i="2"/>
  <c r="G310" i="2"/>
  <c r="E310" i="2"/>
  <c r="C310" i="2"/>
  <c r="B310" i="2"/>
  <c r="A310" i="2" s="1"/>
  <c r="J309" i="2"/>
  <c r="I309" i="2"/>
  <c r="G309" i="2"/>
  <c r="F309" i="2"/>
  <c r="C309" i="2"/>
  <c r="B309" i="2"/>
  <c r="A309" i="2" s="1"/>
  <c r="J308" i="2"/>
  <c r="J307" i="2"/>
  <c r="I307" i="2"/>
  <c r="G307" i="2"/>
  <c r="F307" i="2"/>
  <c r="E307" i="2"/>
  <c r="D307" i="2"/>
  <c r="C307" i="2"/>
  <c r="B307" i="2"/>
  <c r="A307" i="2" s="1"/>
  <c r="J306" i="2"/>
  <c r="G305" i="2"/>
  <c r="F305" i="2"/>
  <c r="E305" i="2"/>
  <c r="D305" i="2"/>
  <c r="C305" i="2"/>
  <c r="G304" i="2"/>
  <c r="F304" i="2"/>
  <c r="E304" i="2"/>
  <c r="D304" i="2"/>
  <c r="C304" i="2"/>
  <c r="B304" i="2"/>
  <c r="A304" i="2" s="1"/>
  <c r="G303" i="2"/>
  <c r="F303" i="2"/>
  <c r="E303" i="2"/>
  <c r="D303" i="2"/>
  <c r="C303" i="2"/>
  <c r="B303" i="2"/>
  <c r="A303" i="2" s="1"/>
  <c r="J301" i="2"/>
  <c r="I301" i="2"/>
  <c r="G301" i="2"/>
  <c r="F301" i="2"/>
  <c r="E301" i="2"/>
  <c r="D301" i="2"/>
  <c r="C301" i="2"/>
  <c r="B301" i="2"/>
  <c r="A301" i="2" s="1"/>
  <c r="J300" i="2"/>
  <c r="I300" i="2"/>
  <c r="G300" i="2"/>
  <c r="F300" i="2"/>
  <c r="E300" i="2"/>
  <c r="D300" i="2"/>
  <c r="C300" i="2"/>
  <c r="B300" i="2"/>
  <c r="A300" i="2" s="1"/>
  <c r="J299" i="2"/>
  <c r="I299" i="2"/>
  <c r="G299" i="2"/>
  <c r="F299" i="2"/>
  <c r="E299" i="2"/>
  <c r="D299" i="2"/>
  <c r="C299" i="2"/>
  <c r="B299" i="2"/>
  <c r="A299" i="2" s="1"/>
  <c r="J298" i="2"/>
  <c r="I298" i="2"/>
  <c r="G298" i="2"/>
  <c r="F298" i="2"/>
  <c r="E298" i="2"/>
  <c r="D298" i="2"/>
  <c r="C298" i="2"/>
  <c r="B298" i="2"/>
  <c r="A298" i="2" s="1"/>
  <c r="J297" i="2"/>
  <c r="I297" i="2"/>
  <c r="G297" i="2"/>
  <c r="F297" i="2"/>
  <c r="E297" i="2"/>
  <c r="D297" i="2"/>
  <c r="C297" i="2"/>
  <c r="B297" i="2"/>
  <c r="A297" i="2" s="1"/>
  <c r="J296" i="2"/>
  <c r="I296" i="2"/>
  <c r="G296" i="2"/>
  <c r="F296" i="2"/>
  <c r="E296" i="2"/>
  <c r="D296" i="2"/>
  <c r="C296" i="2"/>
  <c r="B296" i="2"/>
  <c r="A296" i="2" s="1"/>
  <c r="J295" i="2"/>
  <c r="I295" i="2"/>
  <c r="G295" i="2"/>
  <c r="F295" i="2"/>
  <c r="E295" i="2"/>
  <c r="D295" i="2"/>
  <c r="C295" i="2"/>
  <c r="B295" i="2"/>
  <c r="A295" i="2" s="1"/>
  <c r="J294" i="2"/>
  <c r="J293" i="2"/>
  <c r="G293" i="2"/>
  <c r="E293" i="2"/>
  <c r="D293" i="2"/>
  <c r="C293" i="2"/>
  <c r="B293" i="2"/>
  <c r="A293" i="2" s="1"/>
  <c r="J292" i="2"/>
  <c r="J291" i="2"/>
  <c r="I291" i="2"/>
  <c r="G291" i="2"/>
  <c r="E291" i="2"/>
  <c r="D291" i="2"/>
  <c r="C291" i="2"/>
  <c r="B291" i="2"/>
  <c r="A291" i="2" s="1"/>
  <c r="J290" i="2"/>
  <c r="G289" i="2"/>
  <c r="F289" i="2"/>
  <c r="E289" i="2"/>
  <c r="D289" i="2"/>
  <c r="C289" i="2"/>
  <c r="G288" i="2"/>
  <c r="F288" i="2"/>
  <c r="E288" i="2"/>
  <c r="D288" i="2"/>
  <c r="C288" i="2"/>
  <c r="B288" i="2"/>
  <c r="A288" i="2" s="1"/>
  <c r="G287" i="2"/>
  <c r="F287" i="2"/>
  <c r="E287" i="2"/>
  <c r="D287" i="2"/>
  <c r="C287" i="2"/>
  <c r="B287" i="2"/>
  <c r="A287" i="2" s="1"/>
  <c r="J285" i="2"/>
  <c r="I285" i="2"/>
  <c r="G285" i="2"/>
  <c r="F285" i="2"/>
  <c r="E285" i="2"/>
  <c r="D285" i="2"/>
  <c r="C285" i="2"/>
  <c r="B285" i="2"/>
  <c r="A285" i="2" s="1"/>
  <c r="J284" i="2"/>
  <c r="I284" i="2"/>
  <c r="G284" i="2"/>
  <c r="F284" i="2"/>
  <c r="E284" i="2"/>
  <c r="D284" i="2"/>
  <c r="C284" i="2"/>
  <c r="B284" i="2"/>
  <c r="A284" i="2" s="1"/>
  <c r="J283" i="2"/>
  <c r="I283" i="2"/>
  <c r="G283" i="2"/>
  <c r="F283" i="2"/>
  <c r="C283" i="2"/>
  <c r="J282" i="2"/>
  <c r="I282" i="2"/>
  <c r="G282" i="2"/>
  <c r="F282" i="2"/>
  <c r="E282" i="2"/>
  <c r="D282" i="2"/>
  <c r="C282" i="2"/>
  <c r="B282" i="2"/>
  <c r="A282" i="2" s="1"/>
  <c r="J281" i="2"/>
  <c r="J280" i="2"/>
  <c r="G280" i="2"/>
  <c r="F280" i="2"/>
  <c r="E280" i="2"/>
  <c r="D280" i="2"/>
  <c r="C280" i="2"/>
  <c r="B280" i="2"/>
  <c r="A280" i="2" s="1"/>
  <c r="J279" i="2"/>
  <c r="I279" i="2"/>
  <c r="G279" i="2"/>
  <c r="F279" i="2"/>
  <c r="E279" i="2"/>
  <c r="D279" i="2"/>
  <c r="C279" i="2"/>
  <c r="B279" i="2"/>
  <c r="A279" i="2" s="1"/>
  <c r="J278" i="2"/>
  <c r="I278" i="2"/>
  <c r="G278" i="2"/>
  <c r="F278" i="2"/>
  <c r="E278" i="2"/>
  <c r="J277" i="2"/>
  <c r="I277" i="2"/>
  <c r="G277" i="2"/>
  <c r="F277" i="2"/>
  <c r="C277" i="2"/>
  <c r="J276" i="2"/>
  <c r="J275" i="2"/>
  <c r="I275" i="2"/>
  <c r="G275" i="2"/>
  <c r="F275" i="2"/>
  <c r="E275" i="2"/>
  <c r="D275" i="2"/>
  <c r="C275" i="2"/>
  <c r="B275" i="2"/>
  <c r="A275" i="2" s="1"/>
  <c r="J274" i="2"/>
  <c r="G273" i="2"/>
  <c r="F273" i="2"/>
  <c r="E273" i="2"/>
  <c r="D273" i="2"/>
  <c r="C273" i="2"/>
  <c r="G272" i="2"/>
  <c r="F272" i="2"/>
  <c r="E272" i="2"/>
  <c r="D272" i="2"/>
  <c r="C272" i="2"/>
  <c r="B272" i="2"/>
  <c r="A272" i="2" s="1"/>
  <c r="G271" i="2"/>
  <c r="F271" i="2"/>
  <c r="E271" i="2"/>
  <c r="D271" i="2"/>
  <c r="C271" i="2"/>
  <c r="B271" i="2"/>
  <c r="A271" i="2" s="1"/>
  <c r="J269" i="2"/>
  <c r="I269" i="2"/>
  <c r="G269" i="2"/>
  <c r="F269" i="2"/>
  <c r="E269" i="2"/>
  <c r="D269" i="2"/>
  <c r="C269" i="2"/>
  <c r="B269" i="2"/>
  <c r="A269" i="2" s="1"/>
  <c r="J268" i="2"/>
  <c r="I268" i="2"/>
  <c r="G268" i="2"/>
  <c r="F268" i="2"/>
  <c r="E268" i="2"/>
  <c r="D268" i="2"/>
  <c r="C268" i="2"/>
  <c r="B268" i="2"/>
  <c r="A268" i="2" s="1"/>
  <c r="J267" i="2"/>
  <c r="G267" i="2"/>
  <c r="C267" i="2"/>
  <c r="J266" i="2"/>
  <c r="I266" i="2"/>
  <c r="G266" i="2"/>
  <c r="F266" i="2"/>
  <c r="E266" i="2"/>
  <c r="D266" i="2"/>
  <c r="C266" i="2"/>
  <c r="B266" i="2"/>
  <c r="A266" i="2" s="1"/>
  <c r="J265" i="2"/>
  <c r="J264" i="2"/>
  <c r="I264" i="2"/>
  <c r="G264" i="2"/>
  <c r="F264" i="2"/>
  <c r="E264" i="2"/>
  <c r="D264" i="2"/>
  <c r="C264" i="2"/>
  <c r="J263" i="2"/>
  <c r="J262" i="2"/>
  <c r="I262" i="2"/>
  <c r="G262" i="2"/>
  <c r="F262" i="2"/>
  <c r="E262" i="2"/>
  <c r="D262" i="2"/>
  <c r="C262" i="2"/>
  <c r="B262" i="2"/>
  <c r="A262" i="2" s="1"/>
  <c r="J261" i="2"/>
  <c r="I261" i="2"/>
  <c r="G261" i="2"/>
  <c r="F261" i="2"/>
  <c r="E261" i="2"/>
  <c r="D261" i="2"/>
  <c r="C261" i="2"/>
  <c r="J260" i="2"/>
  <c r="J259" i="2"/>
  <c r="I259" i="2"/>
  <c r="G259" i="2"/>
  <c r="F259" i="2"/>
  <c r="E259" i="2"/>
  <c r="D259" i="2"/>
  <c r="C259" i="2"/>
  <c r="B259" i="2"/>
  <c r="A259" i="2" s="1"/>
  <c r="J258" i="2"/>
  <c r="G257" i="2"/>
  <c r="F257" i="2"/>
  <c r="E257" i="2"/>
  <c r="D257" i="2"/>
  <c r="C257" i="2"/>
  <c r="G256" i="2"/>
  <c r="F256" i="2"/>
  <c r="E256" i="2"/>
  <c r="D256" i="2"/>
  <c r="C256" i="2"/>
  <c r="B256" i="2"/>
  <c r="A256" i="2" s="1"/>
  <c r="G255" i="2"/>
  <c r="F255" i="2"/>
  <c r="E255" i="2"/>
  <c r="D255" i="2"/>
  <c r="C255" i="2"/>
  <c r="B255" i="2"/>
  <c r="A255" i="2" s="1"/>
  <c r="J253" i="2"/>
  <c r="I253" i="2"/>
  <c r="G253" i="2"/>
  <c r="F253" i="2"/>
  <c r="E253" i="2"/>
  <c r="D253" i="2"/>
  <c r="C253" i="2"/>
  <c r="B253" i="2"/>
  <c r="A253" i="2" s="1"/>
  <c r="J252" i="2"/>
  <c r="I252" i="2"/>
  <c r="G252" i="2"/>
  <c r="F252" i="2"/>
  <c r="E252" i="2"/>
  <c r="D252" i="2"/>
  <c r="C252" i="2"/>
  <c r="B252" i="2"/>
  <c r="A252" i="2" s="1"/>
  <c r="J251" i="2"/>
  <c r="I251" i="2"/>
  <c r="G251" i="2"/>
  <c r="F251" i="2"/>
  <c r="E251" i="2"/>
  <c r="D251" i="2"/>
  <c r="C251" i="2"/>
  <c r="B251" i="2"/>
  <c r="A251" i="2" s="1"/>
  <c r="J250" i="2"/>
  <c r="I250" i="2"/>
  <c r="G250" i="2"/>
  <c r="F250" i="2"/>
  <c r="E250" i="2"/>
  <c r="C250" i="2"/>
  <c r="J249" i="2"/>
  <c r="I249" i="2"/>
  <c r="G249" i="2"/>
  <c r="F249" i="2"/>
  <c r="E249" i="2"/>
  <c r="D249" i="2"/>
  <c r="C249" i="2"/>
  <c r="B249" i="2"/>
  <c r="A249" i="2" s="1"/>
  <c r="J248" i="2"/>
  <c r="I248" i="2"/>
  <c r="G248" i="2"/>
  <c r="F248" i="2"/>
  <c r="E248" i="2"/>
  <c r="D248" i="2"/>
  <c r="B248" i="2"/>
  <c r="A248" i="2" s="1"/>
  <c r="J247" i="2"/>
  <c r="I247" i="2"/>
  <c r="G247" i="2"/>
  <c r="F247" i="2"/>
  <c r="E247" i="2"/>
  <c r="D247" i="2"/>
  <c r="C247" i="2"/>
  <c r="B247" i="2"/>
  <c r="A247" i="2" s="1"/>
  <c r="J246" i="2"/>
  <c r="I246" i="2"/>
  <c r="G246" i="2"/>
  <c r="F246" i="2"/>
  <c r="E246" i="2"/>
  <c r="D246" i="2"/>
  <c r="C246" i="2"/>
  <c r="B246" i="2"/>
  <c r="A246" i="2" s="1"/>
  <c r="J245" i="2"/>
  <c r="I245" i="2"/>
  <c r="G245" i="2"/>
  <c r="F245" i="2"/>
  <c r="E245" i="2"/>
  <c r="D245" i="2"/>
  <c r="C245" i="2"/>
  <c r="J244" i="2"/>
  <c r="J243" i="2"/>
  <c r="I243" i="2"/>
  <c r="G243" i="2"/>
  <c r="F243" i="2"/>
  <c r="E243" i="2"/>
  <c r="D243" i="2"/>
  <c r="C243" i="2"/>
  <c r="B243" i="2"/>
  <c r="A243" i="2" s="1"/>
  <c r="J242" i="2"/>
  <c r="G241" i="2"/>
  <c r="F241" i="2"/>
  <c r="E241" i="2"/>
  <c r="D241" i="2"/>
  <c r="C241" i="2"/>
  <c r="G240" i="2"/>
  <c r="F240" i="2"/>
  <c r="E240" i="2"/>
  <c r="D240" i="2"/>
  <c r="C240" i="2"/>
  <c r="B240" i="2"/>
  <c r="A240" i="2" s="1"/>
  <c r="G239" i="2"/>
  <c r="F239" i="2"/>
  <c r="E239" i="2"/>
  <c r="D239" i="2"/>
  <c r="C239" i="2"/>
  <c r="B239" i="2"/>
  <c r="A239" i="2" s="1"/>
  <c r="J237" i="2"/>
  <c r="I237" i="2"/>
  <c r="G237" i="2"/>
  <c r="F237" i="2"/>
  <c r="E237" i="2"/>
  <c r="D237" i="2"/>
  <c r="C237" i="2"/>
  <c r="B237" i="2"/>
  <c r="A237" i="2" s="1"/>
  <c r="J236" i="2"/>
  <c r="I236" i="2"/>
  <c r="G236" i="2"/>
  <c r="F236" i="2"/>
  <c r="E236" i="2"/>
  <c r="D236" i="2"/>
  <c r="C236" i="2"/>
  <c r="B236" i="2"/>
  <c r="A236" i="2" s="1"/>
  <c r="J235" i="2"/>
  <c r="I235" i="2"/>
  <c r="G235" i="2"/>
  <c r="F235" i="2"/>
  <c r="E235" i="2"/>
  <c r="D235" i="2"/>
  <c r="C235" i="2"/>
  <c r="B235" i="2"/>
  <c r="A235" i="2" s="1"/>
  <c r="J234" i="2"/>
  <c r="J233" i="2"/>
  <c r="I233" i="2"/>
  <c r="G233" i="2"/>
  <c r="F233" i="2"/>
  <c r="E233" i="2"/>
  <c r="D233" i="2"/>
  <c r="C233" i="2"/>
  <c r="B233" i="2"/>
  <c r="A233" i="2" s="1"/>
  <c r="J232" i="2"/>
  <c r="I232" i="2"/>
  <c r="G232" i="2"/>
  <c r="F232" i="2"/>
  <c r="E232" i="2"/>
  <c r="D232" i="2"/>
  <c r="C232" i="2"/>
  <c r="B232" i="2"/>
  <c r="A232" i="2" s="1"/>
  <c r="J231" i="2"/>
  <c r="I231" i="2"/>
  <c r="G231" i="2"/>
  <c r="F231" i="2"/>
  <c r="E231" i="2"/>
  <c r="D231" i="2"/>
  <c r="C231" i="2"/>
  <c r="B231" i="2"/>
  <c r="A231" i="2" s="1"/>
  <c r="J230" i="2"/>
  <c r="D230" i="2"/>
  <c r="J229" i="2"/>
  <c r="I229" i="2"/>
  <c r="G229" i="2"/>
  <c r="F229" i="2"/>
  <c r="D229" i="2"/>
  <c r="C229" i="2"/>
  <c r="B229" i="2"/>
  <c r="A229" i="2" s="1"/>
  <c r="J228" i="2"/>
  <c r="J227" i="2"/>
  <c r="I227" i="2"/>
  <c r="G227" i="2"/>
  <c r="F227" i="2"/>
  <c r="E227" i="2"/>
  <c r="D227" i="2"/>
  <c r="C227" i="2"/>
  <c r="B227" i="2"/>
  <c r="A227" i="2" s="1"/>
  <c r="J226" i="2"/>
  <c r="G225" i="2"/>
  <c r="F225" i="2"/>
  <c r="E225" i="2"/>
  <c r="D225" i="2"/>
  <c r="C225" i="2"/>
  <c r="G224" i="2"/>
  <c r="F224" i="2"/>
  <c r="E224" i="2"/>
  <c r="D224" i="2"/>
  <c r="C224" i="2"/>
  <c r="B224" i="2"/>
  <c r="A224" i="2" s="1"/>
  <c r="G223" i="2"/>
  <c r="F223" i="2"/>
  <c r="E223" i="2"/>
  <c r="D223" i="2"/>
  <c r="C223" i="2"/>
  <c r="B223" i="2"/>
  <c r="A223" i="2" s="1"/>
  <c r="J221" i="2"/>
  <c r="I221" i="2"/>
  <c r="G221" i="2"/>
  <c r="F221" i="2"/>
  <c r="E221" i="2"/>
  <c r="D221" i="2"/>
  <c r="C221" i="2"/>
  <c r="B221" i="2"/>
  <c r="A221" i="2" s="1"/>
  <c r="J220" i="2"/>
  <c r="I220" i="2"/>
  <c r="G220" i="2"/>
  <c r="F220" i="2"/>
  <c r="E220" i="2"/>
  <c r="D220" i="2"/>
  <c r="C220" i="2"/>
  <c r="B220" i="2"/>
  <c r="A220" i="2" s="1"/>
  <c r="J219" i="2"/>
  <c r="D219" i="2"/>
  <c r="B219" i="2"/>
  <c r="A219" i="2" s="1"/>
  <c r="J218" i="2"/>
  <c r="I218" i="2"/>
  <c r="G218" i="2"/>
  <c r="F218" i="2"/>
  <c r="E218" i="2"/>
  <c r="D218" i="2"/>
  <c r="C218" i="2"/>
  <c r="B218" i="2"/>
  <c r="A218" i="2" s="1"/>
  <c r="J217" i="2"/>
  <c r="J216" i="2"/>
  <c r="I216" i="2"/>
  <c r="G216" i="2"/>
  <c r="F216" i="2"/>
  <c r="E216" i="2"/>
  <c r="D216" i="2"/>
  <c r="C216" i="2"/>
  <c r="B216" i="2"/>
  <c r="A216" i="2" s="1"/>
  <c r="J215" i="2"/>
  <c r="J214" i="2"/>
  <c r="I214" i="2"/>
  <c r="G214" i="2"/>
  <c r="F214" i="2"/>
  <c r="E214" i="2"/>
  <c r="D214" i="2"/>
  <c r="C214" i="2"/>
  <c r="B214" i="2"/>
  <c r="A214" i="2" s="1"/>
  <c r="J213" i="2"/>
  <c r="J212" i="2"/>
  <c r="J211" i="2"/>
  <c r="I211" i="2"/>
  <c r="G211" i="2"/>
  <c r="F211" i="2"/>
  <c r="E211" i="2"/>
  <c r="D211" i="2"/>
  <c r="C211" i="2"/>
  <c r="B211" i="2"/>
  <c r="A211" i="2" s="1"/>
  <c r="J210" i="2"/>
  <c r="G209" i="2"/>
  <c r="F209" i="2"/>
  <c r="E209" i="2"/>
  <c r="D209" i="2"/>
  <c r="C209" i="2"/>
  <c r="G208" i="2"/>
  <c r="F208" i="2"/>
  <c r="E208" i="2"/>
  <c r="D208" i="2"/>
  <c r="C208" i="2"/>
  <c r="B208" i="2"/>
  <c r="A208" i="2" s="1"/>
  <c r="G207" i="2"/>
  <c r="F207" i="2"/>
  <c r="E207" i="2"/>
  <c r="D207" i="2"/>
  <c r="C207" i="2"/>
  <c r="B207" i="2"/>
  <c r="A207" i="2" s="1"/>
  <c r="J205" i="2"/>
  <c r="I205" i="2"/>
  <c r="G205" i="2"/>
  <c r="F205" i="2"/>
  <c r="E205" i="2"/>
  <c r="D205" i="2"/>
  <c r="C205" i="2"/>
  <c r="B205" i="2"/>
  <c r="A205" i="2" s="1"/>
  <c r="J204" i="2"/>
  <c r="I204" i="2"/>
  <c r="G204" i="2"/>
  <c r="F204" i="2"/>
  <c r="E204" i="2"/>
  <c r="D204" i="2"/>
  <c r="C204" i="2"/>
  <c r="B204" i="2"/>
  <c r="A204" i="2" s="1"/>
  <c r="J203" i="2"/>
  <c r="I203" i="2"/>
  <c r="G203" i="2"/>
  <c r="F203" i="2"/>
  <c r="E203" i="2"/>
  <c r="D203" i="2"/>
  <c r="C203" i="2"/>
  <c r="J202" i="2"/>
  <c r="E202" i="2"/>
  <c r="D202" i="2"/>
  <c r="C202" i="2"/>
  <c r="J201" i="2"/>
  <c r="I201" i="2"/>
  <c r="G201" i="2"/>
  <c r="F201" i="2"/>
  <c r="E201" i="2"/>
  <c r="D201" i="2"/>
  <c r="C201" i="2"/>
  <c r="B201" i="2"/>
  <c r="A201" i="2" s="1"/>
  <c r="J200" i="2"/>
  <c r="I200" i="2"/>
  <c r="G200" i="2"/>
  <c r="F200" i="2"/>
  <c r="E200" i="2"/>
  <c r="D200" i="2"/>
  <c r="C200" i="2"/>
  <c r="B200" i="2"/>
  <c r="A200" i="2" s="1"/>
  <c r="J199" i="2"/>
  <c r="I199" i="2"/>
  <c r="G199" i="2"/>
  <c r="F199" i="2"/>
  <c r="D199" i="2"/>
  <c r="B199" i="2"/>
  <c r="A199" i="2" s="1"/>
  <c r="J198" i="2"/>
  <c r="I198" i="2"/>
  <c r="G198" i="2"/>
  <c r="F198" i="2"/>
  <c r="E198" i="2"/>
  <c r="D198" i="2"/>
  <c r="C198" i="2"/>
  <c r="B198" i="2"/>
  <c r="A198" i="2" s="1"/>
  <c r="J197" i="2"/>
  <c r="I197" i="2"/>
  <c r="G197" i="2"/>
  <c r="F197" i="2"/>
  <c r="D197" i="2"/>
  <c r="C197" i="2"/>
  <c r="J196" i="2"/>
  <c r="J195" i="2"/>
  <c r="I195" i="2"/>
  <c r="G195" i="2"/>
  <c r="F195" i="2"/>
  <c r="E195" i="2"/>
  <c r="D195" i="2"/>
  <c r="C195" i="2"/>
  <c r="B195" i="2"/>
  <c r="A195" i="2" s="1"/>
  <c r="J194" i="2"/>
  <c r="G193" i="2"/>
  <c r="F193" i="2"/>
  <c r="E193" i="2"/>
  <c r="D193" i="2"/>
  <c r="C193" i="2"/>
  <c r="G192" i="2"/>
  <c r="F192" i="2"/>
  <c r="E192" i="2"/>
  <c r="D192" i="2"/>
  <c r="C192" i="2"/>
  <c r="B192" i="2"/>
  <c r="A192" i="2" s="1"/>
  <c r="G191" i="2"/>
  <c r="F191" i="2"/>
  <c r="E191" i="2"/>
  <c r="D191" i="2"/>
  <c r="C191" i="2"/>
  <c r="B191" i="2"/>
  <c r="A191" i="2" s="1"/>
  <c r="J189" i="2"/>
  <c r="I189" i="2"/>
  <c r="G189" i="2"/>
  <c r="F189" i="2"/>
  <c r="E189" i="2"/>
  <c r="D189" i="2"/>
  <c r="C189" i="2"/>
  <c r="B189" i="2"/>
  <c r="A189" i="2" s="1"/>
  <c r="J188" i="2"/>
  <c r="I188" i="2"/>
  <c r="G188" i="2"/>
  <c r="F188" i="2"/>
  <c r="E188" i="2"/>
  <c r="D188" i="2"/>
  <c r="C188" i="2"/>
  <c r="B188" i="2"/>
  <c r="A188" i="2" s="1"/>
  <c r="J187" i="2"/>
  <c r="I187" i="2"/>
  <c r="G187" i="2"/>
  <c r="F187" i="2"/>
  <c r="B187" i="2"/>
  <c r="A187" i="2" s="1"/>
  <c r="J186" i="2"/>
  <c r="I186" i="2"/>
  <c r="G186" i="2"/>
  <c r="F186" i="2"/>
  <c r="E186" i="2"/>
  <c r="D186" i="2"/>
  <c r="C186" i="2"/>
  <c r="B186" i="2"/>
  <c r="A186" i="2" s="1"/>
  <c r="J185" i="2"/>
  <c r="I185" i="2"/>
  <c r="G185" i="2"/>
  <c r="F185" i="2"/>
  <c r="E185" i="2"/>
  <c r="D185" i="2"/>
  <c r="C185" i="2"/>
  <c r="B185" i="2"/>
  <c r="A185" i="2" s="1"/>
  <c r="J184" i="2"/>
  <c r="I184" i="2"/>
  <c r="G184" i="2"/>
  <c r="F184" i="2"/>
  <c r="E184" i="2"/>
  <c r="D184" i="2"/>
  <c r="C184" i="2"/>
  <c r="B184" i="2"/>
  <c r="A184" i="2" s="1"/>
  <c r="J183" i="2"/>
  <c r="I183" i="2"/>
  <c r="G183" i="2"/>
  <c r="F183" i="2"/>
  <c r="E183" i="2"/>
  <c r="D183" i="2"/>
  <c r="C183" i="2"/>
  <c r="B183" i="2"/>
  <c r="A183" i="2" s="1"/>
  <c r="J182" i="2"/>
  <c r="I182" i="2"/>
  <c r="G182" i="2"/>
  <c r="F182" i="2"/>
  <c r="E182" i="2"/>
  <c r="D182" i="2"/>
  <c r="C182" i="2"/>
  <c r="B182" i="2"/>
  <c r="A182" i="2" s="1"/>
  <c r="J181" i="2"/>
  <c r="J180" i="2"/>
  <c r="J179" i="2"/>
  <c r="I179" i="2"/>
  <c r="G179" i="2"/>
  <c r="F179" i="2"/>
  <c r="E179" i="2"/>
  <c r="D179" i="2"/>
  <c r="C179" i="2"/>
  <c r="B179" i="2"/>
  <c r="A179" i="2" s="1"/>
  <c r="J178" i="2"/>
  <c r="G177" i="2"/>
  <c r="F177" i="2"/>
  <c r="E177" i="2"/>
  <c r="D177" i="2"/>
  <c r="C177" i="2"/>
  <c r="G176" i="2"/>
  <c r="F176" i="2"/>
  <c r="E176" i="2"/>
  <c r="D176" i="2"/>
  <c r="C176" i="2"/>
  <c r="B176" i="2"/>
  <c r="A176" i="2" s="1"/>
  <c r="G175" i="2"/>
  <c r="F175" i="2"/>
  <c r="E175" i="2"/>
  <c r="D175" i="2"/>
  <c r="C175" i="2"/>
  <c r="B175" i="2"/>
  <c r="A175" i="2" s="1"/>
  <c r="J173" i="2"/>
  <c r="I173" i="2"/>
  <c r="G173" i="2"/>
  <c r="F173" i="2"/>
  <c r="E173" i="2"/>
  <c r="D173" i="2"/>
  <c r="C173" i="2"/>
  <c r="B173" i="2"/>
  <c r="A173" i="2" s="1"/>
  <c r="J172" i="2"/>
  <c r="I172" i="2"/>
  <c r="G172" i="2"/>
  <c r="F172" i="2"/>
  <c r="E172" i="2"/>
  <c r="D172" i="2"/>
  <c r="C172" i="2"/>
  <c r="B172" i="2"/>
  <c r="A172" i="2" s="1"/>
  <c r="J171" i="2"/>
  <c r="I171" i="2"/>
  <c r="G171" i="2"/>
  <c r="F171" i="2"/>
  <c r="E171" i="2"/>
  <c r="D171" i="2"/>
  <c r="C171" i="2"/>
  <c r="B171" i="2"/>
  <c r="A171" i="2" s="1"/>
  <c r="J170" i="2"/>
  <c r="J169" i="2"/>
  <c r="I169" i="2"/>
  <c r="G169" i="2"/>
  <c r="F169" i="2"/>
  <c r="E169" i="2"/>
  <c r="D169" i="2"/>
  <c r="C169" i="2"/>
  <c r="B169" i="2"/>
  <c r="A169" i="2" s="1"/>
  <c r="J168" i="2"/>
  <c r="I168" i="2"/>
  <c r="G168" i="2"/>
  <c r="F168" i="2"/>
  <c r="E168" i="2"/>
  <c r="D168" i="2"/>
  <c r="B168" i="2"/>
  <c r="A168" i="2" s="1"/>
  <c r="J167" i="2"/>
  <c r="I167" i="2"/>
  <c r="G167" i="2"/>
  <c r="F167" i="2"/>
  <c r="E167" i="2"/>
  <c r="D167" i="2"/>
  <c r="C167" i="2"/>
  <c r="B167" i="2"/>
  <c r="A167" i="2" s="1"/>
  <c r="J166" i="2"/>
  <c r="J165" i="2"/>
  <c r="I165" i="2"/>
  <c r="J164" i="2"/>
  <c r="J163" i="2"/>
  <c r="I163" i="2"/>
  <c r="G163" i="2"/>
  <c r="F163" i="2"/>
  <c r="E163" i="2"/>
  <c r="D163" i="2"/>
  <c r="C163" i="2"/>
  <c r="B163" i="2"/>
  <c r="A163" i="2" s="1"/>
  <c r="J162" i="2"/>
  <c r="O18" i="2"/>
  <c r="O34" i="2" s="1"/>
  <c r="O50" i="2" s="1"/>
  <c r="O66" i="2" s="1"/>
  <c r="O82" i="2" s="1"/>
  <c r="O98" i="2" s="1"/>
  <c r="O114" i="2" s="1"/>
  <c r="O130" i="2" s="1"/>
  <c r="O146" i="2" s="1"/>
  <c r="O162" i="2" s="1"/>
  <c r="O178" i="2" s="1"/>
  <c r="O194" i="2" s="1"/>
  <c r="O210" i="2" s="1"/>
  <c r="O226" i="2" s="1"/>
  <c r="O242" i="2" s="1"/>
  <c r="O258" i="2" s="1"/>
  <c r="O274" i="2" s="1"/>
  <c r="O290" i="2" s="1"/>
  <c r="O306" i="2" s="1"/>
  <c r="O322" i="2" s="1"/>
  <c r="O338" i="2" s="1"/>
  <c r="O354" i="2" s="1"/>
  <c r="O370" i="2" s="1"/>
  <c r="O386" i="2" s="1"/>
  <c r="O402" i="2" s="1"/>
  <c r="O418" i="2" s="1"/>
  <c r="O434" i="2" s="1"/>
  <c r="O450" i="2" s="1"/>
  <c r="O466" i="2" s="1"/>
  <c r="O482" i="2" s="1"/>
  <c r="O498" i="2" s="1"/>
  <c r="O514" i="2" s="1"/>
  <c r="O530" i="2" s="1"/>
  <c r="O546" i="2" s="1"/>
  <c r="O562" i="2" s="1"/>
  <c r="O578" i="2" s="1"/>
  <c r="O594" i="2" s="1"/>
  <c r="O610" i="2" s="1"/>
  <c r="O626" i="2" s="1"/>
  <c r="O642" i="2" s="1"/>
  <c r="O658" i="2" s="1"/>
  <c r="O674" i="2" s="1"/>
  <c r="O690" i="2" s="1"/>
  <c r="O706" i="2" s="1"/>
  <c r="O722" i="2" s="1"/>
  <c r="O738" i="2" s="1"/>
  <c r="O754" i="2" s="1"/>
  <c r="O770" i="2" s="1"/>
  <c r="O786" i="2" s="1"/>
  <c r="O802" i="2" s="1"/>
  <c r="O818" i="2" s="1"/>
  <c r="O834" i="2" s="1"/>
  <c r="O850" i="2" s="1"/>
  <c r="O866" i="2" s="1"/>
  <c r="O882" i="2" s="1"/>
  <c r="O898" i="2" s="1"/>
  <c r="O914" i="2" s="1"/>
  <c r="O930" i="2" s="1"/>
  <c r="O946" i="2" s="1"/>
  <c r="O962" i="2" s="1"/>
  <c r="O978" i="2" s="1"/>
  <c r="O994" i="2" s="1"/>
  <c r="O1010" i="2" s="1"/>
  <c r="O1026" i="2" s="1"/>
  <c r="O1042" i="2" s="1"/>
  <c r="O1058" i="2" s="1"/>
  <c r="O1074" i="2" s="1"/>
  <c r="O1090" i="2" s="1"/>
  <c r="O1106" i="2" s="1"/>
  <c r="O1122" i="2" s="1"/>
  <c r="O1138" i="2" s="1"/>
  <c r="O1154" i="2" s="1"/>
  <c r="O1170" i="2" s="1"/>
  <c r="O1186" i="2" s="1"/>
  <c r="O1202" i="2" s="1"/>
  <c r="O1218" i="2" s="1"/>
  <c r="O1234" i="2" s="1"/>
  <c r="O1250" i="2" s="1"/>
  <c r="O1266" i="2" s="1"/>
  <c r="O1298" i="2"/>
  <c r="O1314" i="2"/>
  <c r="O1330" i="2" s="1"/>
  <c r="O1346" i="2" s="1"/>
  <c r="O1362" i="2" s="1"/>
  <c r="O1378" i="2" s="1"/>
  <c r="O1394" i="2" s="1"/>
  <c r="O1410" i="2" s="1"/>
  <c r="O1426" i="2" s="1"/>
  <c r="O1442" i="2" s="1"/>
  <c r="O1458" i="2" s="1"/>
  <c r="O1474" i="2" s="1"/>
  <c r="G161" i="2"/>
  <c r="F161" i="2"/>
  <c r="E161" i="2"/>
  <c r="D161" i="2"/>
  <c r="C161" i="2"/>
  <c r="G160" i="2"/>
  <c r="F160" i="2"/>
  <c r="E160" i="2"/>
  <c r="D160" i="2"/>
  <c r="C160" i="2"/>
  <c r="B160" i="2"/>
  <c r="A160" i="2" s="1"/>
  <c r="G159" i="2"/>
  <c r="F159" i="2"/>
  <c r="E159" i="2"/>
  <c r="D159" i="2"/>
  <c r="C159" i="2"/>
  <c r="B159" i="2"/>
  <c r="A159" i="2" s="1"/>
  <c r="J157" i="2"/>
  <c r="I157" i="2"/>
  <c r="G157" i="2"/>
  <c r="F157" i="2"/>
  <c r="E157" i="2"/>
  <c r="D157" i="2"/>
  <c r="C157" i="2"/>
  <c r="B157" i="2"/>
  <c r="A157" i="2" s="1"/>
  <c r="J156" i="2"/>
  <c r="I156" i="2"/>
  <c r="G156" i="2"/>
  <c r="F156" i="2"/>
  <c r="E156" i="2"/>
  <c r="D156" i="2"/>
  <c r="C156" i="2"/>
  <c r="B156" i="2"/>
  <c r="A156" i="2" s="1"/>
  <c r="J155" i="2"/>
  <c r="I155" i="2"/>
  <c r="G155" i="2"/>
  <c r="F155" i="2"/>
  <c r="E155" i="2"/>
  <c r="D155" i="2"/>
  <c r="C155" i="2"/>
  <c r="B155" i="2"/>
  <c r="A155" i="2" s="1"/>
  <c r="J154" i="2"/>
  <c r="I154" i="2"/>
  <c r="G154" i="2"/>
  <c r="F154" i="2"/>
  <c r="E154" i="2"/>
  <c r="D154" i="2"/>
  <c r="C154" i="2"/>
  <c r="B154" i="2"/>
  <c r="A154" i="2" s="1"/>
  <c r="J153" i="2"/>
  <c r="I153" i="2"/>
  <c r="G153" i="2"/>
  <c r="F153" i="2"/>
  <c r="E153" i="2"/>
  <c r="D153" i="2"/>
  <c r="C153" i="2"/>
  <c r="B153" i="2"/>
  <c r="A153" i="2" s="1"/>
  <c r="J152" i="2"/>
  <c r="I152" i="2"/>
  <c r="G152" i="2"/>
  <c r="F152" i="2"/>
  <c r="E152" i="2"/>
  <c r="D152" i="2"/>
  <c r="C152" i="2"/>
  <c r="B152" i="2"/>
  <c r="A152" i="2" s="1"/>
  <c r="J151" i="2"/>
  <c r="J150" i="2"/>
  <c r="I150" i="2"/>
  <c r="G150" i="2"/>
  <c r="F150" i="2"/>
  <c r="E150" i="2"/>
  <c r="D150" i="2"/>
  <c r="C150" i="2"/>
  <c r="B150" i="2"/>
  <c r="A150" i="2" s="1"/>
  <c r="J149" i="2"/>
  <c r="G149" i="2"/>
  <c r="F149" i="2"/>
  <c r="C149" i="2"/>
  <c r="B149" i="2"/>
  <c r="A149" i="2" s="1"/>
  <c r="J148" i="2"/>
  <c r="J147" i="2"/>
  <c r="I147" i="2"/>
  <c r="G147" i="2"/>
  <c r="F147" i="2"/>
  <c r="E147" i="2"/>
  <c r="D147" i="2"/>
  <c r="C147" i="2"/>
  <c r="B147" i="2"/>
  <c r="A147" i="2" s="1"/>
  <c r="J146" i="2"/>
  <c r="G145" i="2"/>
  <c r="F145" i="2"/>
  <c r="E145" i="2"/>
  <c r="D145" i="2"/>
  <c r="C145" i="2"/>
  <c r="G144" i="2"/>
  <c r="F144" i="2"/>
  <c r="E144" i="2"/>
  <c r="D144" i="2"/>
  <c r="C144" i="2"/>
  <c r="B144" i="2"/>
  <c r="A144" i="2" s="1"/>
  <c r="G143" i="2"/>
  <c r="F143" i="2"/>
  <c r="E143" i="2"/>
  <c r="D143" i="2"/>
  <c r="C143" i="2"/>
  <c r="B143" i="2"/>
  <c r="A143" i="2" s="1"/>
  <c r="J141" i="2"/>
  <c r="I141" i="2"/>
  <c r="G141" i="2"/>
  <c r="F141" i="2"/>
  <c r="E141" i="2"/>
  <c r="D141" i="2"/>
  <c r="C141" i="2"/>
  <c r="B141" i="2"/>
  <c r="A141" i="2" s="1"/>
  <c r="J140" i="2"/>
  <c r="I140" i="2"/>
  <c r="G140" i="2"/>
  <c r="F140" i="2"/>
  <c r="E140" i="2"/>
  <c r="D140" i="2"/>
  <c r="C140" i="2"/>
  <c r="B140" i="2"/>
  <c r="A140" i="2" s="1"/>
  <c r="J139" i="2"/>
  <c r="I139" i="2"/>
  <c r="G139" i="2"/>
  <c r="F139" i="2"/>
  <c r="E139" i="2"/>
  <c r="D139" i="2"/>
  <c r="C139" i="2"/>
  <c r="B139" i="2"/>
  <c r="A139" i="2" s="1"/>
  <c r="J138" i="2"/>
  <c r="I138" i="2"/>
  <c r="G138" i="2"/>
  <c r="F138" i="2"/>
  <c r="E138" i="2"/>
  <c r="D138" i="2"/>
  <c r="C138" i="2"/>
  <c r="B138" i="2"/>
  <c r="A138" i="2" s="1"/>
  <c r="J137" i="2"/>
  <c r="I137" i="2"/>
  <c r="G137" i="2"/>
  <c r="F137" i="2"/>
  <c r="E137" i="2"/>
  <c r="D137" i="2"/>
  <c r="C137" i="2"/>
  <c r="B137" i="2"/>
  <c r="A137" i="2" s="1"/>
  <c r="J136" i="2"/>
  <c r="I136" i="2"/>
  <c r="G136" i="2"/>
  <c r="F136" i="2"/>
  <c r="E136" i="2"/>
  <c r="D136" i="2"/>
  <c r="C136" i="2"/>
  <c r="B136" i="2"/>
  <c r="A136" i="2" s="1"/>
  <c r="J135" i="2"/>
  <c r="J134" i="2"/>
  <c r="I134" i="2"/>
  <c r="G134" i="2"/>
  <c r="F134" i="2"/>
  <c r="E134" i="2"/>
  <c r="D134" i="2"/>
  <c r="C134" i="2"/>
  <c r="B134" i="2"/>
  <c r="A134" i="2" s="1"/>
  <c r="J133" i="2"/>
  <c r="I133" i="2"/>
  <c r="G133" i="2"/>
  <c r="F133" i="2"/>
  <c r="E133" i="2"/>
  <c r="D133" i="2"/>
  <c r="C133" i="2"/>
  <c r="B133" i="2"/>
  <c r="A133" i="2" s="1"/>
  <c r="J132" i="2"/>
  <c r="J131" i="2"/>
  <c r="I131" i="2"/>
  <c r="G131" i="2"/>
  <c r="F131" i="2"/>
  <c r="E131" i="2"/>
  <c r="D131" i="2"/>
  <c r="C131" i="2"/>
  <c r="B131" i="2"/>
  <c r="A131" i="2" s="1"/>
  <c r="J130" i="2"/>
  <c r="G129" i="2"/>
  <c r="F129" i="2"/>
  <c r="E129" i="2"/>
  <c r="D129" i="2"/>
  <c r="C129" i="2"/>
  <c r="G128" i="2"/>
  <c r="F128" i="2"/>
  <c r="E128" i="2"/>
  <c r="D128" i="2"/>
  <c r="C128" i="2"/>
  <c r="B128" i="2"/>
  <c r="A128" i="2" s="1"/>
  <c r="G127" i="2"/>
  <c r="F127" i="2"/>
  <c r="E127" i="2"/>
  <c r="D127" i="2"/>
  <c r="C127" i="2"/>
  <c r="B127" i="2"/>
  <c r="A127" i="2" s="1"/>
  <c r="J125" i="2"/>
  <c r="I125" i="2"/>
  <c r="G125" i="2"/>
  <c r="E125" i="2"/>
  <c r="D125" i="2"/>
  <c r="C125" i="2"/>
  <c r="B125" i="2"/>
  <c r="A125" i="2" s="1"/>
  <c r="J124" i="2"/>
  <c r="I124" i="2"/>
  <c r="G124" i="2"/>
  <c r="F124" i="2"/>
  <c r="E124" i="2"/>
  <c r="D124" i="2"/>
  <c r="C124" i="2"/>
  <c r="B124" i="2"/>
  <c r="A124" i="2" s="1"/>
  <c r="J123" i="2"/>
  <c r="G123" i="2"/>
  <c r="F123" i="2"/>
  <c r="E123" i="2"/>
  <c r="C123" i="2"/>
  <c r="B123" i="2"/>
  <c r="A123" i="2" s="1"/>
  <c r="J122" i="2"/>
  <c r="I122" i="2"/>
  <c r="G122" i="2"/>
  <c r="F122" i="2"/>
  <c r="E122" i="2"/>
  <c r="D122" i="2"/>
  <c r="C122" i="2"/>
  <c r="B122" i="2"/>
  <c r="A122" i="2" s="1"/>
  <c r="J121" i="2"/>
  <c r="J120" i="2"/>
  <c r="I120" i="2"/>
  <c r="G120" i="2"/>
  <c r="F120" i="2"/>
  <c r="E120" i="2"/>
  <c r="D120" i="2"/>
  <c r="C120" i="2"/>
  <c r="B120" i="2"/>
  <c r="A120" i="2" s="1"/>
  <c r="J119" i="2"/>
  <c r="I119" i="2"/>
  <c r="G119" i="2"/>
  <c r="F119" i="2"/>
  <c r="E119" i="2"/>
  <c r="D119" i="2"/>
  <c r="C119" i="2"/>
  <c r="B119" i="2"/>
  <c r="A119" i="2" s="1"/>
  <c r="J118" i="2"/>
  <c r="I118" i="2"/>
  <c r="G118" i="2"/>
  <c r="F118" i="2"/>
  <c r="E118" i="2"/>
  <c r="D118" i="2"/>
  <c r="C118" i="2"/>
  <c r="B118" i="2"/>
  <c r="A118" i="2" s="1"/>
  <c r="J117" i="2"/>
  <c r="J116" i="2"/>
  <c r="J115" i="2"/>
  <c r="I115" i="2"/>
  <c r="G115" i="2"/>
  <c r="F115" i="2"/>
  <c r="E115" i="2"/>
  <c r="D115" i="2"/>
  <c r="C115" i="2"/>
  <c r="B115" i="2"/>
  <c r="A115" i="2" s="1"/>
  <c r="J114" i="2"/>
  <c r="G113" i="2"/>
  <c r="F113" i="2"/>
  <c r="E113" i="2"/>
  <c r="D113" i="2"/>
  <c r="C113" i="2"/>
  <c r="G112" i="2"/>
  <c r="F112" i="2"/>
  <c r="E112" i="2"/>
  <c r="D112" i="2"/>
  <c r="C112" i="2"/>
  <c r="B112" i="2"/>
  <c r="A112" i="2" s="1"/>
  <c r="G111" i="2"/>
  <c r="F111" i="2"/>
  <c r="E111" i="2"/>
  <c r="D111" i="2"/>
  <c r="C111" i="2"/>
  <c r="B111" i="2"/>
  <c r="A126" i="2" s="1"/>
  <c r="J109" i="2"/>
  <c r="I109" i="2"/>
  <c r="G109" i="2"/>
  <c r="F109" i="2"/>
  <c r="E109" i="2"/>
  <c r="D109" i="2"/>
  <c r="C109" i="2"/>
  <c r="B109" i="2"/>
  <c r="A109" i="2" s="1"/>
  <c r="J108" i="2"/>
  <c r="I108" i="2"/>
  <c r="G108" i="2"/>
  <c r="F108" i="2"/>
  <c r="E108" i="2"/>
  <c r="D108" i="2"/>
  <c r="C108" i="2"/>
  <c r="B108" i="2"/>
  <c r="A108" i="2" s="1"/>
  <c r="J107" i="2"/>
  <c r="I107" i="2"/>
  <c r="G107" i="2"/>
  <c r="F107" i="2"/>
  <c r="E107" i="2"/>
  <c r="D107" i="2"/>
  <c r="C107" i="2"/>
  <c r="B107" i="2"/>
  <c r="A107" i="2" s="1"/>
  <c r="J106" i="2"/>
  <c r="I106" i="2"/>
  <c r="G106" i="2"/>
  <c r="F106" i="2"/>
  <c r="E106" i="2"/>
  <c r="D106" i="2"/>
  <c r="C106" i="2"/>
  <c r="B106" i="2"/>
  <c r="A106" i="2" s="1"/>
  <c r="J105" i="2"/>
  <c r="G105" i="2"/>
  <c r="J104" i="2"/>
  <c r="I104" i="2"/>
  <c r="G104" i="2"/>
  <c r="F104" i="2"/>
  <c r="E104" i="2"/>
  <c r="D104" i="2"/>
  <c r="C104" i="2"/>
  <c r="B104" i="2"/>
  <c r="A104" i="2" s="1"/>
  <c r="J103" i="2"/>
  <c r="I103" i="2"/>
  <c r="G103" i="2"/>
  <c r="F103" i="2"/>
  <c r="E103" i="2"/>
  <c r="D103" i="2"/>
  <c r="C103" i="2"/>
  <c r="B103" i="2"/>
  <c r="A103" i="2" s="1"/>
  <c r="J102" i="2"/>
  <c r="I102" i="2"/>
  <c r="G102" i="2"/>
  <c r="F102" i="2"/>
  <c r="E102" i="2"/>
  <c r="D102" i="2"/>
  <c r="C102" i="2"/>
  <c r="B102" i="2"/>
  <c r="A102" i="2" s="1"/>
  <c r="J101" i="2"/>
  <c r="I101" i="2"/>
  <c r="G101" i="2"/>
  <c r="F101" i="2"/>
  <c r="E101" i="2"/>
  <c r="C101" i="2"/>
  <c r="B101" i="2"/>
  <c r="A101" i="2" s="1"/>
  <c r="J100" i="2"/>
  <c r="J99" i="2"/>
  <c r="I99" i="2"/>
  <c r="G99" i="2"/>
  <c r="F99" i="2"/>
  <c r="E99" i="2"/>
  <c r="D99" i="2"/>
  <c r="C99" i="2"/>
  <c r="B99" i="2"/>
  <c r="A99" i="2" s="1"/>
  <c r="J98" i="2"/>
  <c r="G97" i="2"/>
  <c r="F97" i="2"/>
  <c r="E97" i="2"/>
  <c r="D97" i="2"/>
  <c r="C97" i="2"/>
  <c r="G96" i="2"/>
  <c r="F96" i="2"/>
  <c r="E96" i="2"/>
  <c r="D96" i="2"/>
  <c r="C96" i="2"/>
  <c r="B96" i="2"/>
  <c r="A96" i="2" s="1"/>
  <c r="G95" i="2"/>
  <c r="F95" i="2"/>
  <c r="E95" i="2"/>
  <c r="D95" i="2"/>
  <c r="C95" i="2"/>
  <c r="B95" i="2"/>
  <c r="A95" i="2" s="1"/>
  <c r="J93" i="2"/>
  <c r="I93" i="2"/>
  <c r="G93" i="2"/>
  <c r="F93" i="2"/>
  <c r="E93" i="2"/>
  <c r="D93" i="2"/>
  <c r="C93" i="2"/>
  <c r="B93" i="2"/>
  <c r="A93" i="2" s="1"/>
  <c r="J92" i="2"/>
  <c r="I92" i="2"/>
  <c r="G92" i="2"/>
  <c r="F92" i="2"/>
  <c r="E92" i="2"/>
  <c r="D92" i="2"/>
  <c r="C92" i="2"/>
  <c r="B92" i="2"/>
  <c r="A92" i="2" s="1"/>
  <c r="J91" i="2"/>
  <c r="J90" i="2"/>
  <c r="I90" i="2"/>
  <c r="G90" i="2"/>
  <c r="F90" i="2"/>
  <c r="E90" i="2"/>
  <c r="D90" i="2"/>
  <c r="C90" i="2"/>
  <c r="B90" i="2"/>
  <c r="A90" i="2" s="1"/>
  <c r="J89" i="2"/>
  <c r="I89" i="2"/>
  <c r="G89" i="2"/>
  <c r="F89" i="2"/>
  <c r="E89" i="2"/>
  <c r="D89" i="2"/>
  <c r="C89" i="2"/>
  <c r="B89" i="2"/>
  <c r="A89" i="2" s="1"/>
  <c r="J88" i="2"/>
  <c r="I88" i="2"/>
  <c r="G88" i="2"/>
  <c r="F88" i="2"/>
  <c r="E88" i="2"/>
  <c r="D88" i="2"/>
  <c r="C88" i="2"/>
  <c r="B88" i="2"/>
  <c r="A88" i="2" s="1"/>
  <c r="J87" i="2"/>
  <c r="G87" i="2"/>
  <c r="J86" i="2"/>
  <c r="I86" i="2"/>
  <c r="G86" i="2"/>
  <c r="E86" i="2"/>
  <c r="C86" i="2"/>
  <c r="B86" i="2"/>
  <c r="A86" i="2" s="1"/>
  <c r="J85" i="2"/>
  <c r="I85" i="2"/>
  <c r="G85" i="2"/>
  <c r="F85" i="2"/>
  <c r="E85" i="2"/>
  <c r="C85" i="2"/>
  <c r="B85" i="2"/>
  <c r="A85" i="2" s="1"/>
  <c r="J84" i="2"/>
  <c r="J83" i="2"/>
  <c r="I83" i="2"/>
  <c r="G83" i="2"/>
  <c r="F83" i="2"/>
  <c r="E83" i="2"/>
  <c r="D83" i="2"/>
  <c r="C83" i="2"/>
  <c r="B83" i="2"/>
  <c r="A83" i="2" s="1"/>
  <c r="J82" i="2"/>
  <c r="G81" i="2"/>
  <c r="F81" i="2"/>
  <c r="E81" i="2"/>
  <c r="D81" i="2"/>
  <c r="C81" i="2"/>
  <c r="G80" i="2"/>
  <c r="F80" i="2"/>
  <c r="E80" i="2"/>
  <c r="D80" i="2"/>
  <c r="C80" i="2"/>
  <c r="B80" i="2"/>
  <c r="A80" i="2" s="1"/>
  <c r="G79" i="2"/>
  <c r="F79" i="2"/>
  <c r="E79" i="2"/>
  <c r="D79" i="2"/>
  <c r="C79" i="2"/>
  <c r="B79" i="2"/>
  <c r="A79" i="2" s="1"/>
  <c r="J77" i="2"/>
  <c r="I77" i="2"/>
  <c r="G77" i="2"/>
  <c r="F77" i="2"/>
  <c r="E77" i="2"/>
  <c r="D77" i="2"/>
  <c r="C77" i="2"/>
  <c r="B77" i="2"/>
  <c r="A77" i="2" s="1"/>
  <c r="J76" i="2"/>
  <c r="I76" i="2"/>
  <c r="G76" i="2"/>
  <c r="F76" i="2"/>
  <c r="E76" i="2"/>
  <c r="D76" i="2"/>
  <c r="C76" i="2"/>
  <c r="B76" i="2"/>
  <c r="A76" i="2" s="1"/>
  <c r="J75" i="2"/>
  <c r="I75" i="2"/>
  <c r="J74" i="2"/>
  <c r="D74" i="2"/>
  <c r="B74" i="2"/>
  <c r="A74" i="2" s="1"/>
  <c r="J73" i="2"/>
  <c r="I73" i="2"/>
  <c r="G73" i="2"/>
  <c r="F73" i="2"/>
  <c r="E73" i="2"/>
  <c r="D73" i="2"/>
  <c r="C73" i="2"/>
  <c r="B73" i="2"/>
  <c r="A73" i="2" s="1"/>
  <c r="J72" i="2"/>
  <c r="I72" i="2"/>
  <c r="G72" i="2"/>
  <c r="F72" i="2"/>
  <c r="E72" i="2"/>
  <c r="D72" i="2"/>
  <c r="C72" i="2"/>
  <c r="B72" i="2"/>
  <c r="A72" i="2" s="1"/>
  <c r="J71" i="2"/>
  <c r="I71" i="2"/>
  <c r="G71" i="2"/>
  <c r="F71" i="2"/>
  <c r="E71" i="2"/>
  <c r="D71" i="2"/>
  <c r="C71" i="2"/>
  <c r="B71" i="2"/>
  <c r="A71" i="2" s="1"/>
  <c r="J70" i="2"/>
  <c r="I70" i="2"/>
  <c r="G70" i="2"/>
  <c r="F70" i="2"/>
  <c r="E70" i="2"/>
  <c r="D70" i="2"/>
  <c r="C70" i="2"/>
  <c r="B70" i="2"/>
  <c r="A70" i="2" s="1"/>
  <c r="J69" i="2"/>
  <c r="J68" i="2"/>
  <c r="J67" i="2"/>
  <c r="I67" i="2"/>
  <c r="G67" i="2"/>
  <c r="F67" i="2"/>
  <c r="E67" i="2"/>
  <c r="D67" i="2"/>
  <c r="C67" i="2"/>
  <c r="B67" i="2"/>
  <c r="A67" i="2" s="1"/>
  <c r="J66" i="2"/>
  <c r="G65" i="2"/>
  <c r="F65" i="2"/>
  <c r="E65" i="2"/>
  <c r="D65" i="2"/>
  <c r="C65" i="2"/>
  <c r="G64" i="2"/>
  <c r="F64" i="2"/>
  <c r="E64" i="2"/>
  <c r="D64" i="2"/>
  <c r="C64" i="2"/>
  <c r="B64" i="2"/>
  <c r="A64" i="2" s="1"/>
  <c r="G63" i="2"/>
  <c r="F63" i="2"/>
  <c r="E63" i="2"/>
  <c r="D63" i="2"/>
  <c r="C63" i="2"/>
  <c r="B63" i="2"/>
  <c r="A63" i="2" s="1"/>
  <c r="J61" i="2"/>
  <c r="I61" i="2"/>
  <c r="G61" i="2"/>
  <c r="F61" i="2"/>
  <c r="E61" i="2"/>
  <c r="D61" i="2"/>
  <c r="C61" i="2"/>
  <c r="B61" i="2"/>
  <c r="A61" i="2" s="1"/>
  <c r="J60" i="2"/>
  <c r="I60" i="2"/>
  <c r="G60" i="2"/>
  <c r="F60" i="2"/>
  <c r="E60" i="2"/>
  <c r="D60" i="2"/>
  <c r="C60" i="2"/>
  <c r="B60" i="2"/>
  <c r="A60" i="2" s="1"/>
  <c r="J59" i="2"/>
  <c r="F59" i="2"/>
  <c r="E59" i="2"/>
  <c r="J58" i="2"/>
  <c r="I58" i="2"/>
  <c r="G58" i="2"/>
  <c r="F58" i="2"/>
  <c r="E58" i="2"/>
  <c r="D58" i="2"/>
  <c r="C58" i="2"/>
  <c r="B58" i="2"/>
  <c r="A58" i="2" s="1"/>
  <c r="J57" i="2"/>
  <c r="I57" i="2"/>
  <c r="G57" i="2"/>
  <c r="F57" i="2"/>
  <c r="E57" i="2"/>
  <c r="D57" i="2"/>
  <c r="C57" i="2"/>
  <c r="B57" i="2"/>
  <c r="A57" i="2" s="1"/>
  <c r="J56" i="2"/>
  <c r="I56" i="2"/>
  <c r="E56" i="2"/>
  <c r="J55" i="2"/>
  <c r="I55" i="2"/>
  <c r="G55" i="2"/>
  <c r="F55" i="2"/>
  <c r="E55" i="2"/>
  <c r="D55" i="2"/>
  <c r="C55" i="2"/>
  <c r="B55" i="2"/>
  <c r="A55" i="2" s="1"/>
  <c r="J54" i="2"/>
  <c r="I54" i="2"/>
  <c r="G54" i="2"/>
  <c r="F54" i="2"/>
  <c r="E54" i="2"/>
  <c r="D54" i="2"/>
  <c r="C54" i="2"/>
  <c r="J53" i="2"/>
  <c r="F53" i="2"/>
  <c r="B53" i="2"/>
  <c r="A53" i="2" s="1"/>
  <c r="J52" i="2"/>
  <c r="J51" i="2"/>
  <c r="I51" i="2"/>
  <c r="G51" i="2"/>
  <c r="F51" i="2"/>
  <c r="E51" i="2"/>
  <c r="D51" i="2"/>
  <c r="C51" i="2"/>
  <c r="B51" i="2"/>
  <c r="A51" i="2" s="1"/>
  <c r="J50" i="2"/>
  <c r="G49" i="2"/>
  <c r="F49" i="2"/>
  <c r="E49" i="2"/>
  <c r="D49" i="2"/>
  <c r="C49" i="2"/>
  <c r="G48" i="2"/>
  <c r="F48" i="2"/>
  <c r="E48" i="2"/>
  <c r="D48" i="2"/>
  <c r="C48" i="2"/>
  <c r="B48" i="2"/>
  <c r="A48" i="2" s="1"/>
  <c r="G47" i="2"/>
  <c r="F47" i="2"/>
  <c r="E47" i="2"/>
  <c r="D47" i="2"/>
  <c r="C47" i="2"/>
  <c r="B47" i="2"/>
  <c r="A47" i="2" s="1"/>
  <c r="J45" i="2"/>
  <c r="I45" i="2"/>
  <c r="G45" i="2"/>
  <c r="F45" i="2"/>
  <c r="E45" i="2"/>
  <c r="D45" i="2"/>
  <c r="C45" i="2"/>
  <c r="B45" i="2"/>
  <c r="A45" i="2" s="1"/>
  <c r="J44" i="2"/>
  <c r="I44" i="2"/>
  <c r="G44" i="2"/>
  <c r="F44" i="2"/>
  <c r="E44" i="2"/>
  <c r="D44" i="2"/>
  <c r="C44" i="2"/>
  <c r="B44" i="2"/>
  <c r="A44" i="2" s="1"/>
  <c r="J43" i="2"/>
  <c r="I43" i="2"/>
  <c r="G43" i="2"/>
  <c r="F43" i="2"/>
  <c r="D43" i="2"/>
  <c r="C43" i="2"/>
  <c r="B43" i="2"/>
  <c r="A43" i="2" s="1"/>
  <c r="J42" i="2"/>
  <c r="I42" i="2"/>
  <c r="G42" i="2"/>
  <c r="F42" i="2"/>
  <c r="E42" i="2"/>
  <c r="D42" i="2"/>
  <c r="C42" i="2"/>
  <c r="B42" i="2"/>
  <c r="A42" i="2" s="1"/>
  <c r="J41" i="2"/>
  <c r="I41" i="2"/>
  <c r="G41" i="2"/>
  <c r="F41" i="2"/>
  <c r="E41" i="2"/>
  <c r="D41" i="2"/>
  <c r="C41" i="2"/>
  <c r="B41" i="2"/>
  <c r="A41" i="2" s="1"/>
  <c r="J40" i="2"/>
  <c r="I40" i="2"/>
  <c r="G40" i="2"/>
  <c r="F40" i="2"/>
  <c r="E40" i="2"/>
  <c r="D40" i="2"/>
  <c r="C40" i="2"/>
  <c r="B40" i="2"/>
  <c r="A40" i="2" s="1"/>
  <c r="J39" i="2"/>
  <c r="J38" i="2"/>
  <c r="I38" i="2"/>
  <c r="G38" i="2"/>
  <c r="F38" i="2"/>
  <c r="E38" i="2"/>
  <c r="D38" i="2"/>
  <c r="C38" i="2"/>
  <c r="B38" i="2"/>
  <c r="A38" i="2" s="1"/>
  <c r="J37" i="2"/>
  <c r="I37" i="2"/>
  <c r="G37" i="2"/>
  <c r="F37" i="2"/>
  <c r="D37" i="2"/>
  <c r="C37" i="2"/>
  <c r="B37" i="2"/>
  <c r="A37" i="2" s="1"/>
  <c r="J36" i="2"/>
  <c r="J35" i="2"/>
  <c r="I35" i="2"/>
  <c r="G35" i="2"/>
  <c r="F35" i="2"/>
  <c r="E35" i="2"/>
  <c r="D35" i="2"/>
  <c r="C35" i="2"/>
  <c r="B35" i="2"/>
  <c r="A35" i="2" s="1"/>
  <c r="J34" i="2"/>
  <c r="G33" i="2"/>
  <c r="F33" i="2"/>
  <c r="E33" i="2"/>
  <c r="D33" i="2"/>
  <c r="C33" i="2"/>
  <c r="G32" i="2"/>
  <c r="F32" i="2"/>
  <c r="E32" i="2"/>
  <c r="D32" i="2"/>
  <c r="C32" i="2"/>
  <c r="B32" i="2"/>
  <c r="A32" i="2" s="1"/>
  <c r="G31" i="2"/>
  <c r="F31" i="2"/>
  <c r="E31" i="2"/>
  <c r="D31" i="2"/>
  <c r="C31" i="2"/>
  <c r="B31" i="2"/>
  <c r="A31" i="2" s="1"/>
  <c r="J29" i="2"/>
  <c r="I29" i="2"/>
  <c r="G29" i="2"/>
  <c r="F29" i="2"/>
  <c r="E29" i="2"/>
  <c r="D29" i="2"/>
  <c r="C29" i="2"/>
  <c r="B29" i="2"/>
  <c r="A29" i="2" s="1"/>
  <c r="J28" i="2"/>
  <c r="I28" i="2"/>
  <c r="G28" i="2"/>
  <c r="F28" i="2"/>
  <c r="E28" i="2"/>
  <c r="D28" i="2"/>
  <c r="C28" i="2"/>
  <c r="B28" i="2"/>
  <c r="A28" i="2" s="1"/>
  <c r="J27" i="2"/>
  <c r="I27" i="2"/>
  <c r="G27" i="2"/>
  <c r="F27" i="2"/>
  <c r="E27" i="2"/>
  <c r="D27" i="2"/>
  <c r="J26" i="2"/>
  <c r="I26" i="2"/>
  <c r="G26" i="2"/>
  <c r="F26" i="2"/>
  <c r="E26" i="2"/>
  <c r="D26" i="2"/>
  <c r="C26" i="2"/>
  <c r="B26" i="2"/>
  <c r="A26" i="2" s="1"/>
  <c r="J25" i="2"/>
  <c r="I25" i="2"/>
  <c r="G25" i="2"/>
  <c r="F25" i="2"/>
  <c r="E25" i="2"/>
  <c r="D25" i="2"/>
  <c r="C25" i="2"/>
  <c r="B25" i="2"/>
  <c r="A25" i="2" s="1"/>
  <c r="J24" i="2"/>
  <c r="G24" i="2"/>
  <c r="C24" i="2"/>
  <c r="B24" i="2"/>
  <c r="A24" i="2" s="1"/>
  <c r="J23" i="2"/>
  <c r="J22" i="2"/>
  <c r="I22" i="2"/>
  <c r="B22" i="2"/>
  <c r="A22" i="2" s="1"/>
  <c r="J21" i="2"/>
  <c r="I21" i="2"/>
  <c r="G21" i="2"/>
  <c r="F21" i="2"/>
  <c r="E21" i="2"/>
  <c r="C21" i="2"/>
  <c r="B21" i="2"/>
  <c r="A21" i="2" s="1"/>
  <c r="J20" i="2"/>
  <c r="J19" i="2"/>
  <c r="I19" i="2"/>
  <c r="G19" i="2"/>
  <c r="F19" i="2"/>
  <c r="E19" i="2"/>
  <c r="D19" i="2"/>
  <c r="C19" i="2"/>
  <c r="B19" i="2"/>
  <c r="A19" i="2" s="1"/>
  <c r="J18" i="2"/>
  <c r="B13" i="2"/>
  <c r="A13" i="2" s="1"/>
  <c r="B12" i="2"/>
  <c r="A12" i="2" s="1"/>
  <c r="B11" i="2"/>
  <c r="A11" i="2" s="1"/>
  <c r="B10" i="2"/>
  <c r="A10" i="2" s="1"/>
  <c r="B9" i="2"/>
  <c r="A9" i="2" s="1"/>
  <c r="B8" i="2"/>
  <c r="A8" i="2" s="1"/>
  <c r="B7" i="2"/>
  <c r="A7" i="2" s="1"/>
  <c r="B3" i="2"/>
  <c r="A3" i="2" s="1"/>
  <c r="B16" i="2"/>
  <c r="A16" i="2" s="1"/>
  <c r="B15" i="2"/>
  <c r="A15" i="2" s="1"/>
  <c r="I8" i="2"/>
  <c r="I7" i="2"/>
  <c r="F17" i="2"/>
  <c r="F16" i="2"/>
  <c r="F15" i="2"/>
  <c r="F13" i="2"/>
  <c r="F12" i="2"/>
  <c r="F10" i="2"/>
  <c r="F9" i="2"/>
  <c r="F8" i="2"/>
  <c r="F7" i="2"/>
  <c r="I13" i="2"/>
  <c r="I12" i="2"/>
  <c r="I11" i="2"/>
  <c r="I10" i="2"/>
  <c r="I5" i="2"/>
  <c r="I3" i="2"/>
  <c r="J3" i="2"/>
  <c r="J13" i="2"/>
  <c r="J12" i="2"/>
  <c r="J11" i="2"/>
  <c r="J10" i="2"/>
  <c r="J9" i="2"/>
  <c r="J8" i="2"/>
  <c r="J7" i="2"/>
  <c r="J6" i="2"/>
  <c r="J5" i="2"/>
  <c r="J4" i="2"/>
  <c r="G17" i="2"/>
  <c r="E17" i="2"/>
  <c r="E16" i="2"/>
  <c r="D17" i="2"/>
  <c r="D16" i="2"/>
  <c r="C17" i="2"/>
  <c r="C16" i="2"/>
  <c r="Z9" i="1"/>
  <c r="F6" i="1"/>
  <c r="J2" i="2"/>
  <c r="C12" i="2"/>
  <c r="C3" i="1"/>
  <c r="M2" i="2"/>
  <c r="AA10" i="1"/>
  <c r="C5" i="1"/>
  <c r="AA9" i="1"/>
  <c r="AB9" i="1"/>
  <c r="AA11" i="1"/>
  <c r="AB11" i="1"/>
  <c r="AA12" i="1"/>
  <c r="AB12" i="1"/>
  <c r="AA13" i="1"/>
  <c r="AB13" i="1"/>
  <c r="AA14" i="1"/>
  <c r="AB14" i="1"/>
  <c r="AA15" i="1"/>
  <c r="AB15" i="1"/>
  <c r="AA16" i="1"/>
  <c r="AB16" i="1"/>
  <c r="AA17" i="1"/>
  <c r="AB17" i="1"/>
  <c r="AA18" i="1"/>
  <c r="AB18" i="1"/>
  <c r="AA19" i="1"/>
  <c r="AB19" i="1"/>
  <c r="AA20" i="1"/>
  <c r="AB20" i="1"/>
  <c r="AA21" i="1"/>
  <c r="AB21" i="1"/>
  <c r="AA22" i="1"/>
  <c r="AB22" i="1"/>
  <c r="AA23" i="1"/>
  <c r="AB23" i="1"/>
  <c r="AA24" i="1"/>
  <c r="AB24" i="1"/>
  <c r="AA25" i="1"/>
  <c r="AB25" i="1"/>
  <c r="AA26" i="1"/>
  <c r="AB26" i="1"/>
  <c r="AA27" i="1"/>
  <c r="AB27" i="1"/>
  <c r="AA28" i="1"/>
  <c r="AB28" i="1"/>
  <c r="AA29" i="1"/>
  <c r="AB29" i="1"/>
  <c r="AA30" i="1"/>
  <c r="AB30" i="1"/>
  <c r="AA31" i="1"/>
  <c r="AB31" i="1"/>
  <c r="AA32" i="1"/>
  <c r="AB32" i="1"/>
  <c r="AA33" i="1"/>
  <c r="AB33" i="1"/>
  <c r="AA34" i="1"/>
  <c r="AB34" i="1"/>
  <c r="AA35" i="1"/>
  <c r="AB35" i="1"/>
  <c r="AA36" i="1"/>
  <c r="AB36" i="1"/>
  <c r="AA37" i="1"/>
  <c r="AB37" i="1"/>
  <c r="AA38" i="1"/>
  <c r="AB38" i="1"/>
  <c r="AA39" i="1"/>
  <c r="AB39" i="1"/>
  <c r="AA40" i="1"/>
  <c r="AB40" i="1"/>
  <c r="AA41" i="1"/>
  <c r="AB41" i="1"/>
  <c r="AA42" i="1"/>
  <c r="AB42" i="1"/>
  <c r="AA43" i="1"/>
  <c r="AB43" i="1"/>
  <c r="AA44" i="1"/>
  <c r="AB44" i="1"/>
  <c r="AA45" i="1"/>
  <c r="AB45" i="1"/>
  <c r="AA46" i="1"/>
  <c r="AB46" i="1"/>
  <c r="AA47" i="1"/>
  <c r="AB47" i="1"/>
  <c r="AA48" i="1"/>
  <c r="AB48" i="1"/>
  <c r="AA49" i="1"/>
  <c r="AB49" i="1"/>
  <c r="AA50" i="1"/>
  <c r="AB50" i="1"/>
  <c r="AA51" i="1"/>
  <c r="AB51" i="1"/>
  <c r="AA52" i="1"/>
  <c r="AB52" i="1"/>
  <c r="AA53" i="1"/>
  <c r="AB53" i="1"/>
  <c r="AA54" i="1"/>
  <c r="AB54" i="1"/>
  <c r="AA55" i="1"/>
  <c r="AB55" i="1"/>
  <c r="AA56" i="1"/>
  <c r="AB56" i="1"/>
  <c r="AA57" i="1"/>
  <c r="AB57" i="1"/>
  <c r="AA58" i="1"/>
  <c r="AB58" i="1"/>
  <c r="AA59" i="1"/>
  <c r="AB59" i="1"/>
  <c r="AA60" i="1"/>
  <c r="AB60" i="1"/>
  <c r="AA61" i="1"/>
  <c r="AB61" i="1"/>
  <c r="AA62" i="1"/>
  <c r="AB62" i="1"/>
  <c r="AA63" i="1"/>
  <c r="AB63" i="1"/>
  <c r="AA64" i="1"/>
  <c r="AB64" i="1"/>
  <c r="AA65" i="1"/>
  <c r="AB65" i="1"/>
  <c r="AA66" i="1"/>
  <c r="AB66" i="1"/>
  <c r="AA67" i="1"/>
  <c r="AB67" i="1"/>
  <c r="AA68" i="1"/>
  <c r="AB68" i="1"/>
  <c r="AA69" i="1"/>
  <c r="AB69" i="1"/>
  <c r="AA70" i="1"/>
  <c r="AB70" i="1"/>
  <c r="AA71" i="1"/>
  <c r="AB71" i="1"/>
  <c r="AA72" i="1"/>
  <c r="AB72" i="1"/>
  <c r="AA73" i="1"/>
  <c r="AB73" i="1"/>
  <c r="AA74" i="1"/>
  <c r="AB74" i="1"/>
  <c r="AA75" i="1"/>
  <c r="AB75" i="1"/>
  <c r="AA76" i="1"/>
  <c r="AB76" i="1"/>
  <c r="AA77" i="1"/>
  <c r="AB77" i="1"/>
  <c r="AA78" i="1"/>
  <c r="AB78" i="1"/>
  <c r="AA79" i="1"/>
  <c r="AB79" i="1"/>
  <c r="AA80" i="1"/>
  <c r="AB80" i="1"/>
  <c r="AA81" i="1"/>
  <c r="AB81" i="1"/>
  <c r="AA82" i="1"/>
  <c r="AB82" i="1"/>
  <c r="AA83" i="1"/>
  <c r="AB83" i="1"/>
  <c r="AA84" i="1"/>
  <c r="AB84" i="1"/>
  <c r="AA85" i="1"/>
  <c r="AB85" i="1"/>
  <c r="AA86" i="1"/>
  <c r="AB86" i="1"/>
  <c r="AA87" i="1"/>
  <c r="AB87" i="1"/>
  <c r="AA88" i="1"/>
  <c r="AB88" i="1"/>
  <c r="AA89" i="1"/>
  <c r="AB89" i="1"/>
  <c r="AA90" i="1"/>
  <c r="AB90" i="1"/>
  <c r="AA91" i="1"/>
  <c r="AB91" i="1"/>
  <c r="AA92" i="1"/>
  <c r="AB92" i="1"/>
  <c r="AA93" i="1"/>
  <c r="AB93" i="1"/>
  <c r="AA94" i="1"/>
  <c r="AB94" i="1"/>
  <c r="AA95" i="1"/>
  <c r="AB95" i="1"/>
  <c r="AA96" i="1"/>
  <c r="AB96" i="1"/>
  <c r="AA97" i="1"/>
  <c r="AB97" i="1"/>
  <c r="AA98" i="1"/>
  <c r="AB98" i="1"/>
  <c r="AA99" i="1"/>
  <c r="AB99" i="1"/>
  <c r="AA100" i="1"/>
  <c r="AB100" i="1"/>
  <c r="AA101" i="1"/>
  <c r="AB101" i="1"/>
  <c r="AA102" i="1"/>
  <c r="AB102" i="1"/>
  <c r="AA103" i="1"/>
  <c r="AB103" i="1"/>
  <c r="AA104" i="1"/>
  <c r="AB104" i="1"/>
  <c r="AA105" i="1"/>
  <c r="AB105" i="1"/>
  <c r="AA106" i="1"/>
  <c r="AB106" i="1"/>
  <c r="AA107" i="1"/>
  <c r="AB107" i="1"/>
  <c r="AA108" i="1"/>
  <c r="AB108" i="1"/>
  <c r="AA109" i="1"/>
  <c r="AB109" i="1"/>
  <c r="AA110" i="1"/>
  <c r="AB110" i="1"/>
  <c r="G16" i="2"/>
  <c r="G15" i="2"/>
  <c r="G13" i="2"/>
  <c r="G12" i="2"/>
  <c r="G10" i="2"/>
  <c r="G8" i="2"/>
  <c r="G7" i="2"/>
  <c r="E15" i="2"/>
  <c r="E13" i="2"/>
  <c r="E12" i="2"/>
  <c r="E11" i="2"/>
  <c r="E10" i="2"/>
  <c r="E9" i="2"/>
  <c r="E8" i="2"/>
  <c r="E7" i="2"/>
  <c r="E3" i="2"/>
  <c r="D15" i="2"/>
  <c r="D13" i="2"/>
  <c r="D12" i="2"/>
  <c r="D10" i="2"/>
  <c r="D9" i="2"/>
  <c r="D8" i="2"/>
  <c r="D7" i="2"/>
  <c r="D3" i="2"/>
  <c r="C15" i="2"/>
  <c r="C13" i="2"/>
  <c r="C10" i="2"/>
  <c r="C9" i="2"/>
  <c r="C8" i="2"/>
  <c r="C7" i="2"/>
  <c r="C3" i="2"/>
  <c r="G3" i="2"/>
  <c r="I1482" i="2"/>
  <c r="D1482" i="2"/>
  <c r="F1480" i="2"/>
  <c r="B1480" i="2"/>
  <c r="A1480" i="2" s="1"/>
  <c r="I1478" i="2"/>
  <c r="D1478" i="2"/>
  <c r="G1467" i="2"/>
  <c r="C1467" i="2"/>
  <c r="G1465" i="2"/>
  <c r="G1463" i="2"/>
  <c r="G1461" i="2"/>
  <c r="C1461" i="2"/>
  <c r="I1450" i="2"/>
  <c r="F1448" i="2"/>
  <c r="B1448" i="2"/>
  <c r="A1448" i="2" s="1"/>
  <c r="I1446" i="2"/>
  <c r="D1446" i="2"/>
  <c r="G1435" i="2"/>
  <c r="I1429" i="2"/>
  <c r="G1416" i="2"/>
  <c r="C1416" i="2"/>
  <c r="G1414" i="2"/>
  <c r="C1414" i="2"/>
  <c r="I1403" i="2"/>
  <c r="F1401" i="2"/>
  <c r="B1401" i="2"/>
  <c r="A1401" i="2" s="1"/>
  <c r="I1399" i="2"/>
  <c r="D1399" i="2"/>
  <c r="F1397" i="2"/>
  <c r="B1397" i="2"/>
  <c r="A1397" i="2" s="1"/>
  <c r="F1371" i="2"/>
  <c r="B1371" i="2"/>
  <c r="I1369" i="2"/>
  <c r="D1369" i="2"/>
  <c r="G1482" i="2"/>
  <c r="E1482" i="2"/>
  <c r="C1482" i="2"/>
  <c r="G1480" i="2"/>
  <c r="E1480" i="2"/>
  <c r="C1480" i="2"/>
  <c r="G1478" i="2"/>
  <c r="E1478" i="2"/>
  <c r="C1478" i="2"/>
  <c r="I1467" i="2"/>
  <c r="F1467" i="2"/>
  <c r="D1467" i="2"/>
  <c r="B1467" i="2"/>
  <c r="A1467" i="2" s="1"/>
  <c r="I1465" i="2"/>
  <c r="F1465" i="2"/>
  <c r="D1465" i="2"/>
  <c r="B1465" i="2"/>
  <c r="A1465" i="2" s="1"/>
  <c r="I1463" i="2"/>
  <c r="F1463" i="2"/>
  <c r="D1463" i="2"/>
  <c r="B1463" i="2"/>
  <c r="A1463" i="2" s="1"/>
  <c r="I1461" i="2"/>
  <c r="F1461" i="2"/>
  <c r="D1461" i="2"/>
  <c r="B1461" i="2"/>
  <c r="A1461" i="2" s="1"/>
  <c r="G1450" i="2"/>
  <c r="E1450" i="2"/>
  <c r="C1450" i="2"/>
  <c r="G1448" i="2"/>
  <c r="E1448" i="2"/>
  <c r="C1448" i="2"/>
  <c r="G1446" i="2"/>
  <c r="E1446" i="2"/>
  <c r="C1446" i="2"/>
  <c r="I1435" i="2"/>
  <c r="F1435" i="2"/>
  <c r="D1435" i="2"/>
  <c r="B1435" i="2"/>
  <c r="A1435" i="2" s="1"/>
  <c r="I1433" i="2"/>
  <c r="F1433" i="2"/>
  <c r="D1433" i="2"/>
  <c r="B1433" i="2"/>
  <c r="A1433" i="2" s="1"/>
  <c r="E1431" i="2"/>
  <c r="E1429" i="2"/>
  <c r="I1418" i="2"/>
  <c r="F1418" i="2"/>
  <c r="D1418" i="2"/>
  <c r="B1418" i="2"/>
  <c r="A1418" i="2" s="1"/>
  <c r="I1416" i="2"/>
  <c r="F1416" i="2"/>
  <c r="D1416" i="2"/>
  <c r="B1416" i="2"/>
  <c r="A1416" i="2" s="1"/>
  <c r="I1414" i="2"/>
  <c r="F1414" i="2"/>
  <c r="D1414" i="2"/>
  <c r="B1414" i="2"/>
  <c r="A1414" i="2" s="1"/>
  <c r="G1403" i="2"/>
  <c r="E1403" i="2"/>
  <c r="C1403" i="2"/>
  <c r="G1401" i="2"/>
  <c r="E1401" i="2"/>
  <c r="C1401" i="2"/>
  <c r="G1399" i="2"/>
  <c r="E1399" i="2"/>
  <c r="C1399" i="2"/>
  <c r="G1397" i="2"/>
  <c r="E1397" i="2"/>
  <c r="C1397" i="2"/>
  <c r="I1386" i="2"/>
  <c r="F1386" i="2"/>
  <c r="D1386" i="2"/>
  <c r="B1386" i="2"/>
  <c r="A1386" i="2" s="1"/>
  <c r="I1384" i="2"/>
  <c r="F1384" i="2"/>
  <c r="D1384" i="2"/>
  <c r="B1384" i="2"/>
  <c r="A1384" i="2" s="1"/>
  <c r="I1382" i="2"/>
  <c r="F1382" i="2"/>
  <c r="D1382" i="2"/>
  <c r="B1382" i="2"/>
  <c r="A1382" i="2" s="1"/>
  <c r="G1371" i="2"/>
  <c r="E1371" i="2"/>
  <c r="C1371" i="2"/>
  <c r="G1369" i="2"/>
  <c r="E1369" i="2"/>
  <c r="C1369" i="2"/>
  <c r="G1367" i="2"/>
  <c r="E1367" i="2"/>
  <c r="C1367" i="2"/>
  <c r="G1365" i="2"/>
  <c r="E1365" i="2"/>
  <c r="C1365" i="2"/>
  <c r="I1354" i="2"/>
  <c r="F1354" i="2"/>
  <c r="D1354" i="2"/>
  <c r="B1354" i="2"/>
  <c r="A1354" i="2" s="1"/>
  <c r="I1352" i="2"/>
  <c r="F1352" i="2"/>
  <c r="D1352" i="2"/>
  <c r="B1352" i="2"/>
  <c r="A1352" i="2" s="1"/>
  <c r="I1350" i="2"/>
  <c r="F1350" i="2"/>
  <c r="D1350" i="2"/>
  <c r="B1350" i="2"/>
  <c r="A1350" i="2" s="1"/>
  <c r="I1339" i="2"/>
  <c r="F1339" i="2"/>
  <c r="D1339" i="2"/>
  <c r="B1339" i="2"/>
  <c r="A1339" i="2" s="1"/>
  <c r="I1337" i="2"/>
  <c r="F1337" i="2"/>
  <c r="D1337" i="2"/>
  <c r="B1337" i="2"/>
  <c r="A1337" i="2" s="1"/>
  <c r="I1335" i="2"/>
  <c r="F1335" i="2"/>
  <c r="D1335" i="2"/>
  <c r="B1335" i="2"/>
  <c r="A1335" i="2" s="1"/>
  <c r="I1333" i="2"/>
  <c r="F1333" i="2"/>
  <c r="D1333" i="2"/>
  <c r="B1333" i="2"/>
  <c r="A1333" i="2" s="1"/>
  <c r="G1322" i="2"/>
  <c r="E1322" i="2"/>
  <c r="C1322" i="2"/>
  <c r="G1320" i="2"/>
  <c r="E1320" i="2"/>
  <c r="C1320" i="2"/>
  <c r="G1318" i="2"/>
  <c r="E1318" i="2"/>
  <c r="C1318" i="2"/>
  <c r="I1307" i="2"/>
  <c r="F1307" i="2"/>
  <c r="D1307" i="2"/>
  <c r="B1307" i="2"/>
  <c r="A1307" i="2" s="1"/>
  <c r="I1305" i="2"/>
  <c r="F1305" i="2"/>
  <c r="D1305" i="2"/>
  <c r="B1305" i="2"/>
  <c r="A1305" i="2" s="1"/>
  <c r="I1303" i="2"/>
  <c r="F1303" i="2"/>
  <c r="D1303" i="2"/>
  <c r="B1303" i="2"/>
  <c r="A1303" i="2" s="1"/>
  <c r="I1301" i="2"/>
  <c r="F1301" i="2"/>
  <c r="B1301" i="2"/>
  <c r="A1301" i="2" s="1"/>
  <c r="F629" i="2"/>
  <c r="B1413" i="2"/>
  <c r="A1413" i="2" s="1"/>
  <c r="B1381" i="2"/>
  <c r="A1381" i="2" s="1"/>
  <c r="E1483" i="2"/>
  <c r="E1477" i="2"/>
  <c r="C1477" i="2"/>
  <c r="C1445" i="2"/>
  <c r="C1317" i="2"/>
  <c r="C1483" i="2"/>
  <c r="C11" i="2"/>
  <c r="D11" i="2"/>
  <c r="G11" i="2"/>
  <c r="F1478" i="2"/>
  <c r="B1478" i="2"/>
  <c r="A1478" i="2" s="1"/>
  <c r="I1447" i="2"/>
  <c r="G1447" i="2"/>
  <c r="E1467" i="2"/>
  <c r="E1461" i="2"/>
  <c r="E1384" i="2"/>
  <c r="G1384" i="2"/>
  <c r="E1355" i="2"/>
  <c r="D1355" i="2"/>
  <c r="F1464" i="2"/>
  <c r="E1464" i="2"/>
  <c r="D1464" i="2"/>
  <c r="C1464" i="2"/>
  <c r="D1434" i="2"/>
  <c r="C1434" i="2"/>
  <c r="B1434" i="2"/>
  <c r="A1434" i="2" s="1"/>
  <c r="F1447" i="2"/>
  <c r="E1242" i="2"/>
  <c r="F1242" i="2"/>
  <c r="I1448" i="2"/>
  <c r="C1384" i="2"/>
  <c r="I1242" i="2"/>
  <c r="B1355" i="2"/>
  <c r="A1355" i="2" s="1"/>
  <c r="C1355" i="2"/>
  <c r="D1417" i="2"/>
  <c r="B1323" i="2"/>
  <c r="A1323" i="2" s="1"/>
  <c r="F1355" i="2"/>
  <c r="E1434" i="2"/>
  <c r="C1368" i="2"/>
  <c r="B1368" i="2"/>
  <c r="A1368" i="2" s="1"/>
  <c r="I1338" i="2"/>
  <c r="G1338" i="2"/>
  <c r="D1432" i="2"/>
  <c r="E1462" i="2"/>
  <c r="E1240" i="2"/>
  <c r="B987" i="2"/>
  <c r="A987" i="2" s="1"/>
  <c r="B981" i="2"/>
  <c r="A981" i="2" s="1"/>
  <c r="B725" i="2"/>
  <c r="A725" i="2" s="1"/>
  <c r="B469" i="2"/>
  <c r="A469" i="2" s="1"/>
  <c r="B475" i="2"/>
  <c r="A475" i="2" s="1"/>
  <c r="D1141" i="2"/>
  <c r="D629" i="2"/>
  <c r="E965" i="2"/>
  <c r="E459" i="2"/>
  <c r="E1435" i="2"/>
  <c r="C1435" i="2"/>
  <c r="D1322" i="2"/>
  <c r="I1322" i="2"/>
  <c r="F1322" i="2"/>
  <c r="B1322" i="2"/>
  <c r="A1322" i="2" s="1"/>
  <c r="I1271" i="2"/>
  <c r="G1271" i="2"/>
  <c r="F1271" i="2"/>
  <c r="E1271" i="2"/>
  <c r="D1271" i="2"/>
  <c r="C1271" i="2"/>
  <c r="B1271" i="2"/>
  <c r="A1271" i="2" s="1"/>
  <c r="I1241" i="2"/>
  <c r="G1241" i="2"/>
  <c r="F1241" i="2"/>
  <c r="E1241" i="2"/>
  <c r="D1241" i="2"/>
  <c r="C1241" i="2"/>
  <c r="B1241" i="2"/>
  <c r="A1241" i="2" s="1"/>
  <c r="I1211" i="2"/>
  <c r="G1211" i="2"/>
  <c r="F1211" i="2"/>
  <c r="E1211" i="2"/>
  <c r="D1211" i="2"/>
  <c r="C1211" i="2"/>
  <c r="B1211" i="2"/>
  <c r="A1211" i="2" s="1"/>
  <c r="I1158" i="2"/>
  <c r="G1158" i="2"/>
  <c r="F1158" i="2"/>
  <c r="B1158" i="2"/>
  <c r="A1158" i="2" s="1"/>
  <c r="I1128" i="2"/>
  <c r="G1128" i="2"/>
  <c r="F1128" i="2"/>
  <c r="E1128" i="2"/>
  <c r="D1128" i="2"/>
  <c r="C1128" i="2"/>
  <c r="B1128" i="2"/>
  <c r="A1128" i="2" s="1"/>
  <c r="B1098" i="2"/>
  <c r="A1098" i="2" s="1"/>
  <c r="I1098" i="2"/>
  <c r="D1098" i="2"/>
  <c r="C1098" i="2"/>
  <c r="G1045" i="2"/>
  <c r="E1045" i="2"/>
  <c r="D1045" i="2"/>
  <c r="B1015" i="2"/>
  <c r="A1015" i="2" s="1"/>
  <c r="I1015" i="2"/>
  <c r="G1015" i="2"/>
  <c r="F1015" i="2"/>
  <c r="E1015" i="2"/>
  <c r="G985" i="2"/>
  <c r="F985" i="2"/>
  <c r="E985" i="2"/>
  <c r="D985" i="2"/>
  <c r="C985" i="2"/>
  <c r="B985" i="2"/>
  <c r="A985" i="2" s="1"/>
  <c r="I985" i="2"/>
  <c r="I955" i="2"/>
  <c r="G955" i="2"/>
  <c r="C955" i="2"/>
  <c r="B955" i="2"/>
  <c r="A955" i="2" s="1"/>
  <c r="G902" i="2"/>
  <c r="F902" i="2"/>
  <c r="E902" i="2"/>
  <c r="D902" i="2"/>
  <c r="C902" i="2"/>
  <c r="B902" i="2"/>
  <c r="A902" i="2" s="1"/>
  <c r="I902" i="2"/>
  <c r="I872" i="2"/>
  <c r="G872" i="2"/>
  <c r="F872" i="2"/>
  <c r="E872" i="2"/>
  <c r="D872" i="2"/>
  <c r="C872" i="2"/>
  <c r="B872" i="2"/>
  <c r="A872" i="2" s="1"/>
  <c r="I842" i="2"/>
  <c r="G842" i="2"/>
  <c r="F842" i="2"/>
  <c r="E842" i="2"/>
  <c r="D842" i="2"/>
  <c r="C842" i="2"/>
  <c r="B842" i="2"/>
  <c r="A842" i="2" s="1"/>
  <c r="E789" i="2"/>
  <c r="D789" i="2"/>
  <c r="C789" i="2"/>
  <c r="B789" i="2"/>
  <c r="A789" i="2" s="1"/>
  <c r="G789" i="2"/>
  <c r="F789" i="2"/>
  <c r="E759" i="2"/>
  <c r="D759" i="2"/>
  <c r="C759" i="2"/>
  <c r="B759" i="2"/>
  <c r="A759" i="2" s="1"/>
  <c r="G759" i="2"/>
  <c r="F759" i="2"/>
  <c r="D729" i="2"/>
  <c r="C729" i="2"/>
  <c r="B729" i="2"/>
  <c r="A729" i="2" s="1"/>
  <c r="F729" i="2"/>
  <c r="E729" i="2"/>
  <c r="B1221" i="2"/>
  <c r="A1221" i="2" s="1"/>
  <c r="B965" i="2"/>
  <c r="A965" i="2" s="1"/>
  <c r="B709" i="2"/>
  <c r="A709" i="2" s="1"/>
  <c r="B459" i="2"/>
  <c r="A459" i="2" s="1"/>
  <c r="B203" i="2"/>
  <c r="A203" i="2" s="1"/>
  <c r="B197" i="2"/>
  <c r="A197" i="2" s="1"/>
  <c r="D1131" i="2"/>
  <c r="D875" i="2"/>
  <c r="D869" i="2"/>
  <c r="D619" i="2"/>
  <c r="D357" i="2"/>
  <c r="D363" i="2"/>
  <c r="E949" i="2"/>
  <c r="E443" i="2"/>
  <c r="E437" i="2"/>
  <c r="E181" i="2"/>
  <c r="I1434" i="2"/>
  <c r="G1434" i="2"/>
  <c r="F1434" i="2"/>
  <c r="I1381" i="2"/>
  <c r="G1381" i="2"/>
  <c r="F1381" i="2"/>
  <c r="C1381" i="2"/>
  <c r="G1270" i="2"/>
  <c r="B1270" i="2"/>
  <c r="A1270" i="2" s="1"/>
  <c r="D1270" i="2"/>
  <c r="C1270" i="2"/>
  <c r="C1240" i="2"/>
  <c r="B1240" i="2"/>
  <c r="A1240" i="2" s="1"/>
  <c r="B1157" i="2"/>
  <c r="A1157" i="2" s="1"/>
  <c r="I1157" i="2"/>
  <c r="G1157" i="2"/>
  <c r="F1157" i="2"/>
  <c r="E1157" i="2"/>
  <c r="D1157" i="2"/>
  <c r="C1157" i="2"/>
  <c r="I1127" i="2"/>
  <c r="G1127" i="2"/>
  <c r="C1127" i="2"/>
  <c r="B1127" i="2"/>
  <c r="A1127" i="2" s="1"/>
  <c r="I1097" i="2"/>
  <c r="G1097" i="2"/>
  <c r="E1097" i="2"/>
  <c r="C1097" i="2"/>
  <c r="B1097" i="2"/>
  <c r="A1097" i="2" s="1"/>
  <c r="F1067" i="2"/>
  <c r="I1067" i="2"/>
  <c r="G1067" i="2"/>
  <c r="E1067" i="2"/>
  <c r="D1067" i="2"/>
  <c r="C1067" i="2"/>
  <c r="B1067" i="2"/>
  <c r="A1067" i="2" s="1"/>
  <c r="F1014" i="2"/>
  <c r="E1014" i="2"/>
  <c r="D1014" i="2"/>
  <c r="C1014" i="2"/>
  <c r="B1014" i="2"/>
  <c r="A1014" i="2" s="1"/>
  <c r="I1014" i="2"/>
  <c r="G1014" i="2"/>
  <c r="I984" i="2"/>
  <c r="G984" i="2"/>
  <c r="F984" i="2"/>
  <c r="E984" i="2"/>
  <c r="D954" i="2"/>
  <c r="I954" i="2"/>
  <c r="G954" i="2"/>
  <c r="F954" i="2"/>
  <c r="E954" i="2"/>
  <c r="C954" i="2"/>
  <c r="B954" i="2"/>
  <c r="A954" i="2" s="1"/>
  <c r="I901" i="2"/>
  <c r="G901" i="2"/>
  <c r="F901" i="2"/>
  <c r="E901" i="2"/>
  <c r="B871" i="2"/>
  <c r="A871" i="2" s="1"/>
  <c r="I871" i="2"/>
  <c r="D871" i="2"/>
  <c r="C871" i="2"/>
  <c r="B841" i="2"/>
  <c r="A841" i="2" s="1"/>
  <c r="I841" i="2"/>
  <c r="D841" i="2"/>
  <c r="C841" i="2"/>
  <c r="I811" i="2"/>
  <c r="G811" i="2"/>
  <c r="F811" i="2"/>
  <c r="E811" i="2"/>
  <c r="D811" i="2"/>
  <c r="I758" i="2"/>
  <c r="G758" i="2"/>
  <c r="F758" i="2"/>
  <c r="E758" i="2"/>
  <c r="D758" i="2"/>
  <c r="C758" i="2"/>
  <c r="I728" i="2"/>
  <c r="G728" i="2"/>
  <c r="F728" i="2"/>
  <c r="E728" i="2"/>
  <c r="D728" i="2"/>
  <c r="C728" i="2"/>
  <c r="B728" i="2"/>
  <c r="A728" i="2" s="1"/>
  <c r="I698" i="2"/>
  <c r="G698" i="2"/>
  <c r="F698" i="2"/>
  <c r="E698" i="2"/>
  <c r="D698" i="2"/>
  <c r="C698" i="2"/>
  <c r="B698" i="2"/>
  <c r="A698" i="2" s="1"/>
  <c r="G645" i="2"/>
  <c r="I645" i="2"/>
  <c r="I585" i="2"/>
  <c r="G585" i="2"/>
  <c r="C585" i="2"/>
  <c r="B585" i="2"/>
  <c r="A585" i="2" s="1"/>
  <c r="I555" i="2"/>
  <c r="G555" i="2"/>
  <c r="F555" i="2"/>
  <c r="E555" i="2"/>
  <c r="D555" i="2"/>
  <c r="C555" i="2"/>
  <c r="B555" i="2"/>
  <c r="A555" i="2" s="1"/>
  <c r="I502" i="2"/>
  <c r="G502" i="2"/>
  <c r="F502" i="2"/>
  <c r="E502" i="2"/>
  <c r="D502" i="2"/>
  <c r="I472" i="2"/>
  <c r="G472" i="2"/>
  <c r="F472" i="2"/>
  <c r="E472" i="2"/>
  <c r="D472" i="2"/>
  <c r="C472" i="2"/>
  <c r="B472" i="2"/>
  <c r="A472" i="2" s="1"/>
  <c r="F442" i="2"/>
  <c r="E442" i="2"/>
  <c r="D442" i="2"/>
  <c r="C442" i="2"/>
  <c r="B442" i="2"/>
  <c r="A442" i="2" s="1"/>
  <c r="I442" i="2"/>
  <c r="G442" i="2"/>
  <c r="C389" i="2"/>
  <c r="B389" i="2"/>
  <c r="A389" i="2" s="1"/>
  <c r="D389" i="2"/>
  <c r="D359" i="2"/>
  <c r="C359" i="2"/>
  <c r="B359" i="2"/>
  <c r="A359" i="2" s="1"/>
  <c r="F359" i="2"/>
  <c r="E359" i="2"/>
  <c r="I329" i="2"/>
  <c r="G329" i="2"/>
  <c r="F329" i="2"/>
  <c r="E329" i="2"/>
  <c r="D1371" i="2"/>
  <c r="D1365" i="2"/>
  <c r="D859" i="2"/>
  <c r="D603" i="2"/>
  <c r="D347" i="2"/>
  <c r="D341" i="2"/>
  <c r="D85" i="2"/>
  <c r="E1189" i="2"/>
  <c r="E1463" i="2"/>
  <c r="C1463" i="2"/>
  <c r="E1433" i="2"/>
  <c r="G1433" i="2"/>
  <c r="C1433" i="2"/>
  <c r="D1403" i="2"/>
  <c r="F1403" i="2"/>
  <c r="B1403" i="2"/>
  <c r="A1403" i="2" s="1"/>
  <c r="G1350" i="2"/>
  <c r="E1350" i="2"/>
  <c r="C1350" i="2"/>
  <c r="I1320" i="2"/>
  <c r="B1320" i="2"/>
  <c r="A1320" i="2" s="1"/>
  <c r="F1320" i="2"/>
  <c r="D1320" i="2"/>
  <c r="B1269" i="2"/>
  <c r="I1239" i="2"/>
  <c r="G1239" i="2"/>
  <c r="E1239" i="2"/>
  <c r="D1239" i="2"/>
  <c r="C1239" i="2"/>
  <c r="B1239" i="2"/>
  <c r="A1239" i="2" s="1"/>
  <c r="F1239" i="2"/>
  <c r="I1209" i="2"/>
  <c r="G1209" i="2"/>
  <c r="F1209" i="2"/>
  <c r="E1209" i="2"/>
  <c r="B1209" i="2"/>
  <c r="A1209" i="2" s="1"/>
  <c r="D1209" i="2"/>
  <c r="C1209" i="2"/>
  <c r="E1179" i="2"/>
  <c r="D1179" i="2"/>
  <c r="C1179" i="2"/>
  <c r="G1179" i="2"/>
  <c r="F1179" i="2"/>
  <c r="D1158" i="2"/>
  <c r="F871" i="2"/>
  <c r="D901" i="2"/>
  <c r="C1015" i="2"/>
  <c r="G1464" i="2"/>
  <c r="D1240" i="2"/>
  <c r="I1464" i="2"/>
  <c r="D1480" i="2"/>
  <c r="D1163" i="2"/>
  <c r="E1466" i="2"/>
  <c r="D1466" i="2"/>
  <c r="C1466" i="2"/>
  <c r="B1466" i="2"/>
  <c r="A1466" i="2" s="1"/>
  <c r="C1383" i="2"/>
  <c r="B1383" i="2"/>
  <c r="A1383" i="2" s="1"/>
  <c r="B1195" i="2"/>
  <c r="A1195" i="2" s="1"/>
  <c r="B1163" i="2"/>
  <c r="A1163" i="2" s="1"/>
  <c r="I1430" i="2"/>
  <c r="G1430" i="2"/>
  <c r="F1430" i="2"/>
  <c r="I1400" i="2"/>
  <c r="C1400" i="2"/>
  <c r="E1317" i="2"/>
  <c r="B1317" i="2"/>
  <c r="A1317" i="2" s="1"/>
  <c r="F1288" i="2"/>
  <c r="I1288" i="2"/>
  <c r="G1288" i="2"/>
  <c r="E1288" i="2"/>
  <c r="D1259" i="2"/>
  <c r="C1259" i="2"/>
  <c r="B1259" i="2"/>
  <c r="A1259" i="2" s="1"/>
  <c r="I1176" i="2"/>
  <c r="G1176" i="2"/>
  <c r="F1176" i="2"/>
  <c r="E1176" i="2"/>
  <c r="D1176" i="2"/>
  <c r="C1176" i="2"/>
  <c r="F1482" i="2"/>
  <c r="B1482" i="2"/>
  <c r="A1482" i="2" s="1"/>
  <c r="E1339" i="2"/>
  <c r="C1339" i="2"/>
  <c r="E1205" i="2"/>
  <c r="D1205" i="2"/>
  <c r="C1205" i="2"/>
  <c r="B1205" i="2"/>
  <c r="A1205" i="2" s="1"/>
  <c r="D1145" i="2"/>
  <c r="C1145" i="2"/>
  <c r="B1145" i="2"/>
  <c r="A1145" i="2" s="1"/>
  <c r="I1115" i="2"/>
  <c r="F1115" i="2"/>
  <c r="G1062" i="2"/>
  <c r="F1062" i="2"/>
  <c r="E1062" i="2"/>
  <c r="D1062" i="2"/>
  <c r="C1062" i="2"/>
  <c r="D1032" i="2"/>
  <c r="C1032" i="2"/>
  <c r="B1032" i="2"/>
  <c r="A1032" i="2" s="1"/>
  <c r="F1481" i="2"/>
  <c r="D1481" i="2"/>
  <c r="B1481" i="2"/>
  <c r="A1481" i="2" s="1"/>
  <c r="F1451" i="2"/>
  <c r="G1451" i="2"/>
  <c r="I1368" i="2"/>
  <c r="G1368" i="2"/>
  <c r="F1368" i="2"/>
  <c r="E1368" i="2"/>
  <c r="D1368" i="2"/>
  <c r="F1338" i="2"/>
  <c r="E1338" i="2"/>
  <c r="C1286" i="2"/>
  <c r="B1286" i="2"/>
  <c r="A1286" i="2" s="1"/>
  <c r="G1174" i="2"/>
  <c r="F1174" i="2"/>
  <c r="E1174" i="2"/>
  <c r="D1174" i="2"/>
  <c r="C1174" i="2"/>
  <c r="B1450" i="2"/>
  <c r="A1450" i="2" s="1"/>
  <c r="F1450" i="2"/>
  <c r="I1256" i="2"/>
  <c r="F1256" i="2"/>
  <c r="D1143" i="2"/>
  <c r="C1143" i="2"/>
  <c r="B1143" i="2"/>
  <c r="A1143" i="2" s="1"/>
  <c r="I1113" i="2"/>
  <c r="G1113" i="2"/>
  <c r="F1113" i="2"/>
  <c r="E1113" i="2"/>
  <c r="I1083" i="2"/>
  <c r="G1083" i="2"/>
  <c r="F1083" i="2"/>
  <c r="D1030" i="2"/>
  <c r="C1030" i="2"/>
  <c r="B1030" i="2"/>
  <c r="A1030" i="2" s="1"/>
  <c r="I1449" i="2"/>
  <c r="G1449" i="2"/>
  <c r="I1225" i="2"/>
  <c r="G1225" i="2"/>
  <c r="E1195" i="2"/>
  <c r="D1195" i="2"/>
  <c r="C1195" i="2"/>
  <c r="C1462" i="2"/>
  <c r="F1479" i="2"/>
  <c r="I1143" i="2"/>
  <c r="C1173" i="2"/>
  <c r="D1367" i="2"/>
  <c r="G1462" i="2"/>
  <c r="G1479" i="2"/>
  <c r="F1367" i="2"/>
  <c r="D1383" i="2"/>
  <c r="I1479" i="2"/>
  <c r="B1144" i="2"/>
  <c r="A1144" i="2" s="1"/>
  <c r="D1226" i="2"/>
  <c r="F1258" i="2"/>
  <c r="B1288" i="2"/>
  <c r="A1288" i="2" s="1"/>
  <c r="I1367" i="2"/>
  <c r="E1383" i="2"/>
  <c r="B1066" i="2"/>
  <c r="A1066" i="2" s="1"/>
  <c r="D1099" i="2"/>
  <c r="D1129" i="2"/>
  <c r="E1178" i="2"/>
  <c r="B1207" i="2"/>
  <c r="A1207" i="2" s="1"/>
  <c r="F1237" i="2"/>
  <c r="E1323" i="2"/>
  <c r="C1066" i="2"/>
  <c r="E1099" i="2"/>
  <c r="E1129" i="2"/>
  <c r="F1178" i="2"/>
  <c r="C1207" i="2"/>
  <c r="G1237" i="2"/>
  <c r="F1323" i="2"/>
  <c r="D1066" i="2"/>
  <c r="B1095" i="2"/>
  <c r="A1095" i="2" s="1"/>
  <c r="F1099" i="2"/>
  <c r="F1129" i="2"/>
  <c r="C1147" i="2"/>
  <c r="G1178" i="2"/>
  <c r="D1207" i="2"/>
  <c r="B1242" i="2"/>
  <c r="A1242" i="2" s="1"/>
  <c r="G1323" i="2"/>
  <c r="G1099" i="2"/>
  <c r="B1125" i="2"/>
  <c r="A1125" i="2" s="1"/>
  <c r="G1129" i="2"/>
  <c r="E1207" i="2"/>
  <c r="C1242" i="2"/>
  <c r="B1272" i="2"/>
  <c r="A1272" i="2" s="1"/>
  <c r="B1131" i="2"/>
  <c r="A1131" i="2" s="1"/>
  <c r="B1238" i="2"/>
  <c r="A1238" i="2" s="1"/>
  <c r="G1242" i="2"/>
  <c r="C1272" i="2"/>
  <c r="E1349" i="2"/>
  <c r="I1477" i="2"/>
  <c r="G1477" i="2"/>
  <c r="F1477" i="2"/>
  <c r="F1191" i="2"/>
  <c r="E1191" i="2"/>
  <c r="D1191" i="2"/>
  <c r="C1191" i="2"/>
  <c r="B1191" i="2"/>
  <c r="A1191" i="2" s="1"/>
  <c r="E1243" i="2"/>
  <c r="D1243" i="2"/>
  <c r="C1243" i="2"/>
  <c r="B1477" i="2"/>
  <c r="A1477" i="2" s="1"/>
  <c r="I1240" i="2"/>
  <c r="G1240" i="2"/>
  <c r="F1210" i="2"/>
  <c r="F1127" i="2"/>
  <c r="E1127" i="2"/>
  <c r="D1127" i="2"/>
  <c r="F1097" i="2"/>
  <c r="D1097" i="2"/>
  <c r="I1269" i="2"/>
  <c r="G1269" i="2"/>
  <c r="F1269" i="2"/>
  <c r="E1269" i="2"/>
  <c r="D1269" i="2"/>
  <c r="C1269" i="2"/>
  <c r="I1208" i="2"/>
  <c r="G1208" i="2"/>
  <c r="F1208" i="2"/>
  <c r="F1125" i="2"/>
  <c r="D1125" i="2"/>
  <c r="F1095" i="2"/>
  <c r="D1095" i="2"/>
  <c r="I1401" i="2"/>
  <c r="D1401" i="2"/>
  <c r="I1318" i="2"/>
  <c r="F1318" i="2"/>
  <c r="D1318" i="2"/>
  <c r="B1318" i="2"/>
  <c r="A1318" i="2" s="1"/>
  <c r="G1289" i="2"/>
  <c r="F1289" i="2"/>
  <c r="E1289" i="2"/>
  <c r="D1289" i="2"/>
  <c r="C1289" i="2"/>
  <c r="B1289" i="2"/>
  <c r="A1289" i="2" s="1"/>
  <c r="F1369" i="2"/>
  <c r="B1369" i="2"/>
  <c r="A1369" i="2" s="1"/>
  <c r="G1287" i="2"/>
  <c r="F1287" i="2"/>
  <c r="E1287" i="2"/>
  <c r="D1287" i="2"/>
  <c r="C1287" i="2"/>
  <c r="B1287" i="2"/>
  <c r="A1287" i="2" s="1"/>
  <c r="C1338" i="2"/>
  <c r="D1338" i="2"/>
  <c r="I1451" i="2"/>
  <c r="E1445" i="2"/>
  <c r="C1258" i="2"/>
  <c r="C1307" i="2"/>
  <c r="D1366" i="2"/>
  <c r="I1445" i="2"/>
  <c r="D1258" i="2"/>
  <c r="E1307" i="2"/>
  <c r="C1349" i="2"/>
  <c r="E1366" i="2"/>
  <c r="B1451" i="2"/>
  <c r="A1451" i="2" s="1"/>
  <c r="D1285" i="2"/>
  <c r="C1337" i="2"/>
  <c r="D1349" i="2"/>
  <c r="F1366" i="2"/>
  <c r="C1451" i="2"/>
  <c r="E1337" i="2"/>
  <c r="G1366" i="2"/>
  <c r="B1398" i="2"/>
  <c r="A1398" i="2" s="1"/>
  <c r="B1446" i="2"/>
  <c r="A1446" i="2" s="1"/>
  <c r="D1451" i="2"/>
  <c r="C1398" i="2"/>
  <c r="E1451" i="2"/>
  <c r="C53" i="2"/>
  <c r="D53" i="2"/>
  <c r="E53" i="2"/>
  <c r="B1291" i="2"/>
  <c r="A1291" i="2" s="1"/>
  <c r="I1291" i="2"/>
  <c r="D1291" i="2"/>
  <c r="C1291" i="2"/>
  <c r="F166" i="2"/>
  <c r="E166" i="2"/>
  <c r="I53" i="2"/>
  <c r="E219" i="2"/>
  <c r="E1291" i="2"/>
  <c r="E933" i="2"/>
  <c r="E677" i="2"/>
  <c r="E427" i="2"/>
  <c r="G1319" i="2"/>
  <c r="E1319" i="2"/>
  <c r="I1319" i="2"/>
  <c r="B1319" i="2"/>
  <c r="A1319" i="2" s="1"/>
  <c r="I586" i="2"/>
  <c r="G586" i="2"/>
  <c r="F586" i="2"/>
  <c r="E586" i="2"/>
  <c r="D586" i="2"/>
  <c r="C586" i="2"/>
  <c r="B586" i="2"/>
  <c r="A586" i="2" s="1"/>
  <c r="B533" i="2"/>
  <c r="A533" i="2" s="1"/>
  <c r="I533" i="2"/>
  <c r="D533" i="2"/>
  <c r="C533" i="2"/>
  <c r="I503" i="2"/>
  <c r="G503" i="2"/>
  <c r="F503" i="2"/>
  <c r="E503" i="2"/>
  <c r="D503" i="2"/>
  <c r="C503" i="2"/>
  <c r="B503" i="2"/>
  <c r="A503" i="2" s="1"/>
  <c r="B166" i="2"/>
  <c r="A166" i="2" s="1"/>
  <c r="F219" i="2"/>
  <c r="F1291" i="2"/>
  <c r="D645" i="2"/>
  <c r="C645" i="2"/>
  <c r="B645" i="2"/>
  <c r="A645" i="2" s="1"/>
  <c r="F645" i="2"/>
  <c r="E645" i="2"/>
  <c r="I615" i="2"/>
  <c r="G615" i="2"/>
  <c r="F615" i="2"/>
  <c r="E615" i="2"/>
  <c r="D615" i="2"/>
  <c r="B615" i="2"/>
  <c r="A615" i="2" s="1"/>
  <c r="D187" i="2"/>
  <c r="C166" i="2"/>
  <c r="G219" i="2"/>
  <c r="G1291" i="2"/>
  <c r="B901" i="2"/>
  <c r="A901" i="2" s="1"/>
  <c r="D166" i="2"/>
  <c r="I219" i="2"/>
  <c r="B629" i="2"/>
  <c r="A629" i="2" s="1"/>
  <c r="B373" i="2"/>
  <c r="A373" i="2" s="1"/>
  <c r="G166" i="2"/>
  <c r="B1365" i="2"/>
  <c r="A1365" i="2" s="1"/>
  <c r="B1109" i="2"/>
  <c r="A1109" i="2" s="1"/>
  <c r="I166" i="2"/>
  <c r="C1319" i="2"/>
  <c r="B361" i="2"/>
  <c r="A361" i="2" s="1"/>
  <c r="B1429" i="2"/>
  <c r="A1429" i="2" s="1"/>
  <c r="I1481" i="2"/>
  <c r="G1481" i="2"/>
  <c r="E1481" i="2"/>
  <c r="C1481" i="2"/>
  <c r="C361" i="2"/>
  <c r="B421" i="2"/>
  <c r="A421" i="2" s="1"/>
  <c r="B473" i="2"/>
  <c r="A473" i="2" s="1"/>
  <c r="D1400" i="2"/>
  <c r="B1400" i="2"/>
  <c r="A1400" i="2" s="1"/>
  <c r="G1400" i="2"/>
  <c r="F1400" i="2"/>
  <c r="E1400" i="2"/>
  <c r="G361" i="2"/>
  <c r="F421" i="2"/>
  <c r="F473" i="2"/>
  <c r="D1419" i="2"/>
  <c r="B1419" i="2"/>
  <c r="A1419" i="2" s="1"/>
  <c r="G1419" i="2"/>
  <c r="F1419" i="2"/>
  <c r="E1419" i="2"/>
  <c r="C1447" i="2"/>
  <c r="B1447" i="2"/>
  <c r="A1447" i="2" s="1"/>
  <c r="I1387" i="2"/>
  <c r="F1387" i="2"/>
  <c r="C1387" i="2"/>
  <c r="B1387" i="2"/>
  <c r="A1387" i="2" s="1"/>
  <c r="B331" i="2"/>
  <c r="A331" i="2" s="1"/>
  <c r="C331" i="2"/>
  <c r="B391" i="2"/>
  <c r="A391" i="2" s="1"/>
  <c r="E1333" i="2"/>
  <c r="C1415" i="2"/>
  <c r="F1415" i="2"/>
  <c r="E1415" i="2"/>
  <c r="D1415" i="2"/>
  <c r="D331" i="2"/>
  <c r="C391" i="2"/>
  <c r="D1227" i="2"/>
  <c r="B1227" i="2"/>
  <c r="A1227" i="2" s="1"/>
  <c r="E331" i="2"/>
  <c r="D391" i="2"/>
  <c r="F331" i="2"/>
  <c r="E391" i="2"/>
  <c r="B278" i="2"/>
  <c r="A278" i="2" s="1"/>
  <c r="G331" i="2"/>
  <c r="F391" i="2"/>
  <c r="E1382" i="2"/>
  <c r="G1382" i="2"/>
  <c r="C278" i="2"/>
  <c r="G391" i="2"/>
  <c r="I1415" i="2"/>
  <c r="I1462" i="2"/>
  <c r="D1462" i="2"/>
  <c r="B1462" i="2"/>
  <c r="A1462" i="2" s="1"/>
  <c r="G1353" i="2"/>
  <c r="E1353" i="2"/>
  <c r="B1353" i="2"/>
  <c r="A1353" i="2" s="1"/>
  <c r="I1353" i="2"/>
  <c r="B1189" i="2"/>
  <c r="A1189" i="2" s="1"/>
  <c r="F1402" i="2"/>
  <c r="G1402" i="2"/>
  <c r="C1402" i="2"/>
  <c r="E1386" i="2"/>
  <c r="D1449" i="2"/>
  <c r="E1449" i="2"/>
  <c r="B91" i="2"/>
  <c r="A91" i="2" s="1"/>
  <c r="E1093" i="2"/>
  <c r="G1093" i="2"/>
  <c r="F1093" i="2"/>
  <c r="I1093" i="2"/>
  <c r="I987" i="2"/>
  <c r="F987" i="2"/>
  <c r="E987" i="2"/>
  <c r="D987" i="2"/>
  <c r="G987" i="2"/>
  <c r="E966" i="2"/>
  <c r="B966" i="2"/>
  <c r="A966" i="2" s="1"/>
  <c r="I966" i="2"/>
  <c r="G966" i="2"/>
  <c r="F966" i="2"/>
  <c r="D966" i="2"/>
  <c r="C966" i="2"/>
  <c r="G938" i="2"/>
  <c r="F938" i="2"/>
  <c r="E938" i="2"/>
  <c r="I938" i="2"/>
  <c r="D938" i="2"/>
  <c r="C938" i="2"/>
  <c r="B938" i="2"/>
  <c r="A938" i="2" s="1"/>
  <c r="I885" i="2"/>
  <c r="G885" i="2"/>
  <c r="C885" i="2"/>
  <c r="F885" i="2"/>
  <c r="E885" i="2"/>
  <c r="E855" i="2"/>
  <c r="B855" i="2"/>
  <c r="A855" i="2" s="1"/>
  <c r="I855" i="2"/>
  <c r="G855" i="2"/>
  <c r="F855" i="2"/>
  <c r="D855" i="2"/>
  <c r="C855" i="2"/>
  <c r="G825" i="2"/>
  <c r="F825" i="2"/>
  <c r="C825" i="2"/>
  <c r="I825" i="2"/>
  <c r="D825" i="2"/>
  <c r="E825" i="2"/>
  <c r="B825" i="2"/>
  <c r="A825" i="2" s="1"/>
  <c r="I795" i="2"/>
  <c r="D795" i="2"/>
  <c r="E795" i="2"/>
  <c r="C795" i="2"/>
  <c r="B795" i="2"/>
  <c r="A795" i="2" s="1"/>
  <c r="G795" i="2"/>
  <c r="F795" i="2"/>
  <c r="B599" i="2"/>
  <c r="A599" i="2" s="1"/>
  <c r="I599" i="2"/>
  <c r="G599" i="2"/>
  <c r="E599" i="2"/>
  <c r="C599" i="2"/>
  <c r="F599" i="2"/>
  <c r="D599" i="2"/>
  <c r="F569" i="2"/>
  <c r="D569" i="2"/>
  <c r="C569" i="2"/>
  <c r="B569" i="2"/>
  <c r="A569" i="2" s="1"/>
  <c r="G569" i="2"/>
  <c r="I569" i="2"/>
  <c r="E569" i="2"/>
  <c r="B539" i="2"/>
  <c r="A539" i="2" s="1"/>
  <c r="I539" i="2"/>
  <c r="F539" i="2"/>
  <c r="D539" i="2"/>
  <c r="G539" i="2"/>
  <c r="E539" i="2"/>
  <c r="C539" i="2"/>
  <c r="I486" i="2"/>
  <c r="G486" i="2"/>
  <c r="F486" i="2"/>
  <c r="E486" i="2"/>
  <c r="D486" i="2"/>
  <c r="C486" i="2"/>
  <c r="B486" i="2"/>
  <c r="A486" i="2" s="1"/>
  <c r="I457" i="2"/>
  <c r="G457" i="2"/>
  <c r="F457" i="2"/>
  <c r="E457" i="2"/>
  <c r="D457" i="2"/>
  <c r="C457" i="2"/>
  <c r="B457" i="2"/>
  <c r="A457" i="2" s="1"/>
  <c r="I294" i="2"/>
  <c r="G294" i="2"/>
  <c r="F294" i="2"/>
  <c r="E294" i="2"/>
  <c r="D294" i="2"/>
  <c r="C294" i="2"/>
  <c r="B294" i="2"/>
  <c r="A294" i="2" s="1"/>
  <c r="B265" i="2"/>
  <c r="A265" i="2" s="1"/>
  <c r="I265" i="2"/>
  <c r="F265" i="2"/>
  <c r="D265" i="2"/>
  <c r="G265" i="2"/>
  <c r="E265" i="2"/>
  <c r="C265" i="2"/>
  <c r="I215" i="2"/>
  <c r="G215" i="2"/>
  <c r="F215" i="2"/>
  <c r="E215" i="2"/>
  <c r="D215" i="2"/>
  <c r="C215" i="2"/>
  <c r="B215" i="2"/>
  <c r="A215" i="2" s="1"/>
  <c r="D885" i="2"/>
  <c r="B885" i="2"/>
  <c r="A885" i="2" s="1"/>
  <c r="G69" i="2"/>
  <c r="F69" i="2"/>
  <c r="D69" i="2"/>
  <c r="I69" i="2"/>
  <c r="E69" i="2"/>
  <c r="C69" i="2"/>
  <c r="B69" i="2"/>
  <c r="A69" i="2" s="1"/>
  <c r="G181" i="2"/>
  <c r="I121" i="2"/>
  <c r="G121" i="2"/>
  <c r="F121" i="2"/>
  <c r="D121" i="2"/>
  <c r="B121" i="2"/>
  <c r="A121" i="2" s="1"/>
  <c r="E121" i="2"/>
  <c r="C121" i="2"/>
  <c r="E37" i="2"/>
  <c r="D91" i="2"/>
  <c r="C91" i="2"/>
  <c r="G91" i="2"/>
  <c r="I91" i="2"/>
  <c r="E91" i="2"/>
  <c r="B1093" i="2"/>
  <c r="A1093" i="2" s="1"/>
  <c r="C1093" i="2"/>
  <c r="D1093" i="2"/>
  <c r="C181" i="2"/>
  <c r="I181" i="2"/>
  <c r="F181" i="2"/>
  <c r="D181" i="2"/>
  <c r="I39" i="2"/>
  <c r="F39" i="2"/>
  <c r="C39" i="2"/>
  <c r="B39" i="2"/>
  <c r="A39" i="2" s="1"/>
  <c r="G39" i="2"/>
  <c r="E39" i="2"/>
  <c r="D39" i="2"/>
  <c r="I151" i="2"/>
  <c r="G151" i="2"/>
  <c r="F151" i="2"/>
  <c r="E151" i="2"/>
  <c r="D151" i="2"/>
  <c r="C151" i="2"/>
  <c r="B151" i="2"/>
  <c r="A151" i="2" s="1"/>
  <c r="D1450" i="2"/>
  <c r="C1274" i="2"/>
  <c r="G1274" i="2"/>
  <c r="F1349" i="2"/>
  <c r="I1349" i="2"/>
  <c r="E533" i="2"/>
  <c r="D373" i="2"/>
  <c r="E757" i="2"/>
  <c r="I1397" i="2"/>
  <c r="D1397" i="2"/>
  <c r="G1032" i="2"/>
  <c r="E1032" i="2"/>
  <c r="G790" i="2"/>
  <c r="E790" i="2"/>
  <c r="D790" i="2"/>
  <c r="C790" i="2"/>
  <c r="C760" i="2"/>
  <c r="B760" i="2"/>
  <c r="A760" i="2" s="1"/>
  <c r="G760" i="2"/>
  <c r="D760" i="2"/>
  <c r="E730" i="2"/>
  <c r="B730" i="2"/>
  <c r="A730" i="2" s="1"/>
  <c r="F677" i="2"/>
  <c r="B677" i="2"/>
  <c r="A677" i="2" s="1"/>
  <c r="G647" i="2"/>
  <c r="C647" i="2"/>
  <c r="G617" i="2"/>
  <c r="C617" i="2"/>
  <c r="B933" i="2"/>
  <c r="A933" i="2" s="1"/>
  <c r="B1222" i="2"/>
  <c r="A1222" i="2" s="1"/>
  <c r="F1222" i="2"/>
  <c r="D1222" i="2"/>
  <c r="C1222" i="2"/>
  <c r="G1194" i="2"/>
  <c r="F1194" i="2"/>
  <c r="E1194" i="2"/>
  <c r="G1383" i="2"/>
  <c r="I1383" i="2"/>
  <c r="F1383" i="2"/>
  <c r="G1017" i="2"/>
  <c r="E1017" i="2"/>
  <c r="D1017" i="2"/>
  <c r="C1017" i="2"/>
  <c r="G602" i="2"/>
  <c r="C602" i="2"/>
  <c r="B805" i="2"/>
  <c r="A805" i="2" s="1"/>
  <c r="D1161" i="2"/>
  <c r="C1161" i="2"/>
  <c r="B1161" i="2"/>
  <c r="A1161" i="2" s="1"/>
  <c r="I1161" i="2"/>
  <c r="F1161" i="2"/>
  <c r="E1161" i="2"/>
  <c r="F1142" i="2"/>
  <c r="I1094" i="2"/>
  <c r="F1094" i="2"/>
  <c r="E1094" i="2"/>
  <c r="D1094" i="2"/>
  <c r="I967" i="2"/>
  <c r="G967" i="2"/>
  <c r="D967" i="2"/>
  <c r="B967" i="2"/>
  <c r="A967" i="2" s="1"/>
  <c r="D939" i="2"/>
  <c r="C939" i="2"/>
  <c r="I939" i="2"/>
  <c r="E939" i="2"/>
  <c r="I886" i="2"/>
  <c r="G886" i="2"/>
  <c r="C886" i="2"/>
  <c r="I856" i="2"/>
  <c r="G856" i="2"/>
  <c r="D856" i="2"/>
  <c r="B856" i="2"/>
  <c r="A856" i="2" s="1"/>
  <c r="I826" i="2"/>
  <c r="G826" i="2"/>
  <c r="F826" i="2"/>
  <c r="B826" i="2"/>
  <c r="A826" i="2" s="1"/>
  <c r="G773" i="2"/>
  <c r="E773" i="2"/>
  <c r="D773" i="2"/>
  <c r="C773" i="2"/>
  <c r="E743" i="2"/>
  <c r="B743" i="2"/>
  <c r="A743" i="2" s="1"/>
  <c r="G713" i="2"/>
  <c r="F713" i="2"/>
  <c r="B713" i="2"/>
  <c r="A713" i="2" s="1"/>
  <c r="D683" i="2"/>
  <c r="E683" i="2"/>
  <c r="G630" i="2"/>
  <c r="C630" i="2"/>
  <c r="B1432" i="2"/>
  <c r="A1432" i="2" s="1"/>
  <c r="I1432" i="2"/>
  <c r="I1413" i="2"/>
  <c r="C1413" i="2"/>
  <c r="I1336" i="2"/>
  <c r="E1479" i="2"/>
  <c r="C1479" i="2"/>
  <c r="E1109" i="2"/>
  <c r="B1077" i="2"/>
  <c r="A1077" i="2" s="1"/>
  <c r="B1079" i="2"/>
  <c r="A1079" i="2" s="1"/>
  <c r="D1192" i="2"/>
  <c r="D1286" i="2"/>
  <c r="C1432" i="2"/>
  <c r="B1479" i="2"/>
  <c r="A1479" i="2" s="1"/>
  <c r="C1125" i="2"/>
  <c r="I1125" i="2"/>
  <c r="F1078" i="2"/>
  <c r="B1078" i="2"/>
  <c r="A1078" i="2" s="1"/>
  <c r="E1192" i="2"/>
  <c r="B1223" i="2"/>
  <c r="A1223" i="2" s="1"/>
  <c r="E1286" i="2"/>
  <c r="F1432" i="2"/>
  <c r="D1479" i="2"/>
  <c r="C1223" i="2"/>
  <c r="F1286" i="2"/>
  <c r="D1402" i="2"/>
  <c r="G1432" i="2"/>
  <c r="C1190" i="2"/>
  <c r="E1223" i="2"/>
  <c r="B1336" i="2"/>
  <c r="A1336" i="2" s="1"/>
  <c r="I1402" i="2"/>
  <c r="F1163" i="2"/>
  <c r="F1190" i="2"/>
  <c r="F1336" i="2"/>
  <c r="F1413" i="2"/>
  <c r="G1336" i="2"/>
  <c r="G1413" i="2"/>
  <c r="E1432" i="2"/>
  <c r="E165" i="2"/>
  <c r="B135" i="2"/>
  <c r="A135" i="2" s="1"/>
  <c r="B217" i="2"/>
  <c r="A217" i="2" s="1"/>
  <c r="B1159" i="2"/>
  <c r="A1159" i="2" s="1"/>
  <c r="F1159" i="2"/>
  <c r="D1159" i="2"/>
  <c r="I1130" i="2"/>
  <c r="G1130" i="2"/>
  <c r="B1130" i="2"/>
  <c r="A1130" i="2" s="1"/>
  <c r="C135" i="2"/>
  <c r="C217" i="2"/>
  <c r="B75" i="2"/>
  <c r="A75" i="2" s="1"/>
  <c r="D135" i="2"/>
  <c r="D217" i="2"/>
  <c r="I1365" i="2"/>
  <c r="F1365" i="2"/>
  <c r="C75" i="2"/>
  <c r="B105" i="2"/>
  <c r="A105" i="2" s="1"/>
  <c r="E135" i="2"/>
  <c r="B165" i="2"/>
  <c r="A165" i="2" s="1"/>
  <c r="F217" i="2"/>
  <c r="D934" i="2"/>
  <c r="C934" i="2"/>
  <c r="B934" i="2"/>
  <c r="A934" i="2" s="1"/>
  <c r="I934" i="2"/>
  <c r="F934" i="2"/>
  <c r="G904" i="2"/>
  <c r="E904" i="2"/>
  <c r="D904" i="2"/>
  <c r="B904" i="2"/>
  <c r="A904" i="2" s="1"/>
  <c r="G874" i="2"/>
  <c r="E874" i="2"/>
  <c r="C874" i="2"/>
  <c r="B874" i="2"/>
  <c r="A874" i="2" s="1"/>
  <c r="G821" i="2"/>
  <c r="F821" i="2"/>
  <c r="D821" i="2"/>
  <c r="F791" i="2"/>
  <c r="I791" i="2"/>
  <c r="B791" i="2"/>
  <c r="A791" i="2" s="1"/>
  <c r="G761" i="2"/>
  <c r="E761" i="2"/>
  <c r="C761" i="2"/>
  <c r="B761" i="2"/>
  <c r="A761" i="2" s="1"/>
  <c r="G731" i="2"/>
  <c r="F731" i="2"/>
  <c r="E731" i="2"/>
  <c r="G678" i="2"/>
  <c r="E678" i="2"/>
  <c r="D678" i="2"/>
  <c r="B678" i="2"/>
  <c r="A678" i="2" s="1"/>
  <c r="B648" i="2"/>
  <c r="A648" i="2" s="1"/>
  <c r="G648" i="2"/>
  <c r="G618" i="2"/>
  <c r="F618" i="2"/>
  <c r="D75" i="2"/>
  <c r="C105" i="2"/>
  <c r="F135" i="2"/>
  <c r="C165" i="2"/>
  <c r="G217" i="2"/>
  <c r="F1255" i="2"/>
  <c r="I1255" i="2"/>
  <c r="G1255" i="2"/>
  <c r="D1255" i="2"/>
  <c r="C1255" i="2"/>
  <c r="B1255" i="2"/>
  <c r="A1255" i="2" s="1"/>
  <c r="F958" i="2"/>
  <c r="E75" i="2"/>
  <c r="D105" i="2"/>
  <c r="G135" i="2"/>
  <c r="D165" i="2"/>
  <c r="I217" i="2"/>
  <c r="B821" i="2"/>
  <c r="A821" i="2" s="1"/>
  <c r="F75" i="2"/>
  <c r="E105" i="2"/>
  <c r="I135" i="2"/>
  <c r="F165" i="2"/>
  <c r="B437" i="2"/>
  <c r="A437" i="2" s="1"/>
  <c r="F105" i="2"/>
  <c r="G165" i="2"/>
  <c r="B827" i="2"/>
  <c r="A827" i="2" s="1"/>
  <c r="F1130" i="2"/>
  <c r="E1159" i="2"/>
  <c r="C1352" i="2"/>
  <c r="C22" i="2"/>
  <c r="I105" i="2"/>
  <c r="I1144" i="2"/>
  <c r="G1144" i="2"/>
  <c r="F1144" i="2"/>
  <c r="E1144" i="2"/>
  <c r="G1114" i="2"/>
  <c r="E1114" i="2"/>
  <c r="C1114" i="2"/>
  <c r="B1114" i="2"/>
  <c r="E1352" i="2"/>
  <c r="D22" i="2"/>
  <c r="F920" i="2"/>
  <c r="D920" i="2"/>
  <c r="I890" i="2"/>
  <c r="E890" i="2"/>
  <c r="F807" i="2"/>
  <c r="D807" i="2"/>
  <c r="B807" i="2"/>
  <c r="A807" i="2" s="1"/>
  <c r="I777" i="2"/>
  <c r="G777" i="2"/>
  <c r="B777" i="2"/>
  <c r="A777" i="2" s="1"/>
  <c r="G747" i="2"/>
  <c r="E747" i="2"/>
  <c r="C747" i="2"/>
  <c r="B747" i="2"/>
  <c r="A747" i="2" s="1"/>
  <c r="G694" i="2"/>
  <c r="E694" i="2"/>
  <c r="D694" i="2"/>
  <c r="B694" i="2"/>
  <c r="A694" i="2" s="1"/>
  <c r="G1352" i="2"/>
  <c r="E22" i="2"/>
  <c r="D725" i="2"/>
  <c r="G1221" i="2"/>
  <c r="I1221" i="2"/>
  <c r="F1221" i="2"/>
  <c r="D1221" i="2"/>
  <c r="F22" i="2"/>
  <c r="I1466" i="2"/>
  <c r="G1466" i="2"/>
  <c r="E1402" i="2"/>
  <c r="B1417" i="2"/>
  <c r="A1417" i="2" s="1"/>
  <c r="G1417" i="2"/>
  <c r="G1080" i="2"/>
  <c r="F1080" i="2"/>
  <c r="E1080" i="2"/>
  <c r="G1000" i="2"/>
  <c r="E1000" i="2"/>
  <c r="D1000" i="2"/>
  <c r="B1000" i="2"/>
  <c r="A1000" i="2" s="1"/>
  <c r="F997" i="2"/>
  <c r="B1019" i="2"/>
  <c r="A1019" i="2" s="1"/>
  <c r="D1029" i="2"/>
  <c r="C1063" i="2"/>
  <c r="C1096" i="2"/>
  <c r="I1126" i="2"/>
  <c r="B1177" i="2"/>
  <c r="A1177" i="2" s="1"/>
  <c r="F1205" i="2"/>
  <c r="E1257" i="2"/>
  <c r="C1304" i="2"/>
  <c r="B1013" i="2"/>
  <c r="A1013" i="2" s="1"/>
  <c r="I997" i="2"/>
  <c r="D1019" i="2"/>
  <c r="B1049" i="2"/>
  <c r="A1049" i="2" s="1"/>
  <c r="F1063" i="2"/>
  <c r="E1096" i="2"/>
  <c r="E1177" i="2"/>
  <c r="I1257" i="2"/>
  <c r="C1290" i="2"/>
  <c r="F1304" i="2"/>
  <c r="C1335" i="2"/>
  <c r="D1381" i="2"/>
  <c r="B969" i="2"/>
  <c r="A969" i="2" s="1"/>
  <c r="E1019" i="2"/>
  <c r="C1049" i="2"/>
  <c r="F1096" i="2"/>
  <c r="G1177" i="2"/>
  <c r="D1290" i="2"/>
  <c r="B869" i="2"/>
  <c r="A869" i="2" s="1"/>
  <c r="D1398" i="2"/>
  <c r="C1333" i="2"/>
  <c r="B1257" i="2"/>
  <c r="A1257" i="2" s="1"/>
  <c r="B1082" i="2"/>
  <c r="A1082" i="2" s="1"/>
  <c r="E1253" i="2"/>
  <c r="D969" i="2"/>
  <c r="C998" i="2"/>
  <c r="E1049" i="2"/>
  <c r="C1077" i="2"/>
  <c r="F1109" i="2"/>
  <c r="C1206" i="2"/>
  <c r="B1253" i="2"/>
  <c r="A1253" i="2" s="1"/>
  <c r="F1290" i="2"/>
  <c r="G969" i="2"/>
  <c r="B1035" i="2"/>
  <c r="A1035" i="2" s="1"/>
  <c r="B1047" i="2"/>
  <c r="A1047" i="2" s="1"/>
  <c r="C1175" i="2"/>
  <c r="G1272" i="2"/>
  <c r="B1254" i="2"/>
  <c r="A1254" i="2" s="1"/>
  <c r="E1272" i="2"/>
  <c r="G1387" i="2"/>
  <c r="D1126" i="2"/>
  <c r="D1387" i="2"/>
  <c r="E1398" i="2"/>
  <c r="D1253" i="2"/>
  <c r="D968" i="2"/>
  <c r="C997" i="2"/>
  <c r="E1126" i="2"/>
  <c r="D1254" i="2"/>
  <c r="F1398" i="2"/>
  <c r="D1237" i="2"/>
  <c r="C1237" i="2"/>
  <c r="C1257" i="2"/>
  <c r="C696" i="2"/>
  <c r="G951" i="2"/>
  <c r="I1334" i="2"/>
  <c r="G1334" i="2"/>
  <c r="E1334" i="2"/>
  <c r="B1334" i="2"/>
  <c r="A1334" i="2" s="1"/>
  <c r="D696" i="2"/>
  <c r="B726" i="2"/>
  <c r="A726" i="2" s="1"/>
  <c r="B843" i="2"/>
  <c r="A843" i="2" s="1"/>
  <c r="I1483" i="2"/>
  <c r="G1483" i="2"/>
  <c r="F1483" i="2"/>
  <c r="D1483" i="2"/>
  <c r="B1483" i="2"/>
  <c r="A1483" i="2" s="1"/>
  <c r="C1354" i="2"/>
  <c r="G1354" i="2"/>
  <c r="E1354" i="2"/>
  <c r="E1285" i="2"/>
  <c r="I1285" i="2"/>
  <c r="G1285" i="2"/>
  <c r="F1285" i="2"/>
  <c r="C1285" i="2"/>
  <c r="B1285" i="2"/>
  <c r="A1285" i="2" s="1"/>
  <c r="I1258" i="2"/>
  <c r="G1258" i="2"/>
  <c r="B1258" i="2"/>
  <c r="A1258" i="2" s="1"/>
  <c r="G1190" i="2"/>
  <c r="I1190" i="2"/>
  <c r="E1190" i="2"/>
  <c r="D1190" i="2"/>
  <c r="B1190" i="2"/>
  <c r="A1190" i="2" s="1"/>
  <c r="B1112" i="2"/>
  <c r="I1112" i="2"/>
  <c r="F1112" i="2"/>
  <c r="E1112" i="2"/>
  <c r="D1112" i="2"/>
  <c r="C1112" i="2"/>
  <c r="E1083" i="2"/>
  <c r="D1083" i="2"/>
  <c r="C1083" i="2"/>
  <c r="B1083" i="2"/>
  <c r="A1083" i="2" s="1"/>
  <c r="F587" i="2"/>
  <c r="C646" i="2"/>
  <c r="E696" i="2"/>
  <c r="C726" i="2"/>
  <c r="F1353" i="2"/>
  <c r="D1353" i="2"/>
  <c r="C1353" i="2"/>
  <c r="I1111" i="2"/>
  <c r="G1111" i="2"/>
  <c r="F1111" i="2"/>
  <c r="E1111" i="2"/>
  <c r="C1111" i="2"/>
  <c r="F696" i="2"/>
  <c r="D726" i="2"/>
  <c r="F756" i="2"/>
  <c r="B779" i="2"/>
  <c r="A779" i="2" s="1"/>
  <c r="B1370" i="2"/>
  <c r="A1370" i="2" s="1"/>
  <c r="I1370" i="2"/>
  <c r="G1370" i="2"/>
  <c r="D1370" i="2"/>
  <c r="I1110" i="2"/>
  <c r="G1110" i="2"/>
  <c r="E1110" i="2"/>
  <c r="D1110" i="2"/>
  <c r="C1110" i="2"/>
  <c r="B1110" i="2"/>
  <c r="I923" i="2"/>
  <c r="G923" i="2"/>
  <c r="E923" i="2"/>
  <c r="D923" i="2"/>
  <c r="C840" i="2"/>
  <c r="E840" i="2"/>
  <c r="E1302" i="2"/>
  <c r="D1208" i="2"/>
  <c r="C1208" i="2"/>
  <c r="B1208" i="2"/>
  <c r="A1208" i="2" s="1"/>
  <c r="E1131" i="2"/>
  <c r="I1131" i="2"/>
  <c r="G1131" i="2"/>
  <c r="F1131" i="2"/>
  <c r="C1131" i="2"/>
  <c r="F951" i="2"/>
  <c r="E951" i="2"/>
  <c r="C951" i="2"/>
  <c r="B951" i="2"/>
  <c r="A951" i="2" s="1"/>
  <c r="B616" i="2"/>
  <c r="A616" i="2" s="1"/>
  <c r="F646" i="2"/>
  <c r="C666" i="2"/>
  <c r="I696" i="2"/>
  <c r="F726" i="2"/>
  <c r="E779" i="2"/>
  <c r="F1110" i="2"/>
  <c r="D1334" i="2"/>
  <c r="C1370" i="2"/>
  <c r="I1207" i="2"/>
  <c r="G1207" i="2"/>
  <c r="F1207" i="2"/>
  <c r="I1001" i="2"/>
  <c r="F1001" i="2"/>
  <c r="E1001" i="2"/>
  <c r="D1001" i="2"/>
  <c r="C1001" i="2"/>
  <c r="B1001" i="2"/>
  <c r="A1001" i="2" s="1"/>
  <c r="F950" i="2"/>
  <c r="I950" i="2"/>
  <c r="G950" i="2"/>
  <c r="D950" i="2"/>
  <c r="B950" i="2"/>
  <c r="A950" i="2" s="1"/>
  <c r="G921" i="2"/>
  <c r="F921" i="2"/>
  <c r="E838" i="2"/>
  <c r="B838" i="2"/>
  <c r="A838" i="2" s="1"/>
  <c r="G838" i="2"/>
  <c r="C616" i="2"/>
  <c r="G646" i="2"/>
  <c r="D666" i="2"/>
  <c r="G726" i="2"/>
  <c r="F779" i="2"/>
  <c r="E1370" i="2"/>
  <c r="I1129" i="2"/>
  <c r="G971" i="2"/>
  <c r="E971" i="2"/>
  <c r="D971" i="2"/>
  <c r="C971" i="2"/>
  <c r="B971" i="2"/>
  <c r="A971" i="2" s="1"/>
  <c r="F971" i="2"/>
  <c r="I949" i="2"/>
  <c r="D949" i="2"/>
  <c r="C949" i="2"/>
  <c r="E920" i="2"/>
  <c r="B920" i="2"/>
  <c r="A920" i="2" s="1"/>
  <c r="G920" i="2"/>
  <c r="G890" i="2"/>
  <c r="D890" i="2"/>
  <c r="C890" i="2"/>
  <c r="I807" i="2"/>
  <c r="G807" i="2"/>
  <c r="B504" i="2"/>
  <c r="A504" i="2" s="1"/>
  <c r="B603" i="2"/>
  <c r="A603" i="2" s="1"/>
  <c r="D616" i="2"/>
  <c r="E666" i="2"/>
  <c r="G779" i="2"/>
  <c r="F1370" i="2"/>
  <c r="I1226" i="2"/>
  <c r="G1226" i="2"/>
  <c r="E1226" i="2"/>
  <c r="B970" i="2"/>
  <c r="A970" i="2" s="1"/>
  <c r="I970" i="2"/>
  <c r="G970" i="2"/>
  <c r="D970" i="2"/>
  <c r="C504" i="2"/>
  <c r="E616" i="2"/>
  <c r="F666" i="2"/>
  <c r="I779" i="2"/>
  <c r="D1111" i="2"/>
  <c r="D1477" i="2"/>
  <c r="E1225" i="2"/>
  <c r="D1225" i="2"/>
  <c r="F1225" i="2"/>
  <c r="G999" i="2"/>
  <c r="F999" i="2"/>
  <c r="E999" i="2"/>
  <c r="D999" i="2"/>
  <c r="C999" i="2"/>
  <c r="D24" i="2"/>
  <c r="B423" i="2"/>
  <c r="A423" i="2" s="1"/>
  <c r="D504" i="2"/>
  <c r="F616" i="2"/>
  <c r="G666" i="2"/>
  <c r="F1319" i="2"/>
  <c r="D1319" i="2"/>
  <c r="I1224" i="2"/>
  <c r="G1224" i="2"/>
  <c r="F1224" i="2"/>
  <c r="E1224" i="2"/>
  <c r="D1224" i="2"/>
  <c r="C1224" i="2"/>
  <c r="B1224" i="2"/>
  <c r="A1224" i="2" s="1"/>
  <c r="E24" i="2"/>
  <c r="C423" i="2"/>
  <c r="E504" i="2"/>
  <c r="G616" i="2"/>
  <c r="I666" i="2"/>
  <c r="G1112" i="2"/>
  <c r="D1445" i="2"/>
  <c r="B1048" i="2"/>
  <c r="A1048" i="2" s="1"/>
  <c r="I1048" i="2"/>
  <c r="F1048" i="2"/>
  <c r="E1048" i="2"/>
  <c r="D1048" i="2"/>
  <c r="C1048" i="2"/>
  <c r="F24" i="2"/>
  <c r="D423" i="2"/>
  <c r="B474" i="2"/>
  <c r="A474" i="2" s="1"/>
  <c r="F504" i="2"/>
  <c r="I1317" i="2"/>
  <c r="G1317" i="2"/>
  <c r="F1317" i="2"/>
  <c r="D1317" i="2"/>
  <c r="I1243" i="2"/>
  <c r="G1243" i="2"/>
  <c r="F1243" i="2"/>
  <c r="F1018" i="2"/>
  <c r="E1018" i="2"/>
  <c r="C1018" i="2"/>
  <c r="B1018" i="2"/>
  <c r="A1018" i="2" s="1"/>
  <c r="B837" i="2"/>
  <c r="A837" i="2" s="1"/>
  <c r="E1208" i="2"/>
  <c r="F423" i="2"/>
  <c r="D474" i="2"/>
  <c r="B870" i="2"/>
  <c r="A870" i="2" s="1"/>
  <c r="B923" i="2"/>
  <c r="A923" i="2" s="1"/>
  <c r="E1336" i="2"/>
  <c r="D1336" i="2"/>
  <c r="C1336" i="2"/>
  <c r="E1173" i="2"/>
  <c r="I1173" i="2"/>
  <c r="G1173" i="2"/>
  <c r="F1173" i="2"/>
  <c r="D1173" i="2"/>
  <c r="E1066" i="2"/>
  <c r="G1066" i="2"/>
  <c r="F1066" i="2"/>
  <c r="G1046" i="2"/>
  <c r="F1046" i="2"/>
  <c r="E1046" i="2"/>
  <c r="C1046" i="2"/>
  <c r="B1046" i="2"/>
  <c r="A1046" i="2" s="1"/>
  <c r="E469" i="2"/>
  <c r="E474" i="2"/>
  <c r="B587" i="2"/>
  <c r="A587" i="2" s="1"/>
  <c r="C923" i="2"/>
  <c r="E1221" i="2"/>
  <c r="I1065" i="2"/>
  <c r="F1065" i="2"/>
  <c r="E1065" i="2"/>
  <c r="D1065" i="2"/>
  <c r="C1065" i="2"/>
  <c r="B1065" i="2"/>
  <c r="A1065" i="2" s="1"/>
  <c r="G1065" i="2"/>
  <c r="F923" i="2"/>
  <c r="D951" i="2"/>
  <c r="F1334" i="2"/>
  <c r="F1177" i="2"/>
  <c r="D635" i="2"/>
  <c r="D823" i="2"/>
  <c r="F1399" i="2"/>
  <c r="B1399" i="2"/>
  <c r="A1399" i="2" s="1"/>
  <c r="E763" i="2"/>
  <c r="G1195" i="2"/>
  <c r="I1195" i="2"/>
  <c r="I683" i="2"/>
  <c r="G683" i="2"/>
  <c r="E997" i="2"/>
  <c r="I1419" i="2"/>
  <c r="C1419" i="2"/>
  <c r="I1222" i="2"/>
  <c r="G1222" i="2"/>
  <c r="E1222" i="2"/>
  <c r="I741" i="2"/>
  <c r="G741" i="2"/>
  <c r="F741" i="2"/>
  <c r="E741" i="2"/>
  <c r="D741" i="2"/>
  <c r="C741" i="2"/>
  <c r="I711" i="2"/>
  <c r="F711" i="2"/>
  <c r="D711" i="2"/>
  <c r="C711" i="2"/>
  <c r="B711" i="2"/>
  <c r="A711" i="2" s="1"/>
  <c r="I936" i="2"/>
  <c r="G936" i="2"/>
  <c r="F936" i="2"/>
  <c r="E936" i="2"/>
  <c r="C936" i="2"/>
  <c r="B936" i="2"/>
  <c r="A936" i="2" s="1"/>
  <c r="I906" i="2"/>
  <c r="G906" i="2"/>
  <c r="F906" i="2"/>
  <c r="E906" i="2"/>
  <c r="D906" i="2"/>
  <c r="C906" i="2"/>
  <c r="B906" i="2"/>
  <c r="A906" i="2" s="1"/>
  <c r="I853" i="2"/>
  <c r="C853" i="2"/>
  <c r="B853" i="2"/>
  <c r="A853" i="2" s="1"/>
  <c r="G823" i="2"/>
  <c r="F823" i="2"/>
  <c r="E823" i="2"/>
  <c r="B823" i="2"/>
  <c r="A823" i="2" s="1"/>
  <c r="I793" i="2"/>
  <c r="G793" i="2"/>
  <c r="F793" i="2"/>
  <c r="E793" i="2"/>
  <c r="D793" i="2"/>
  <c r="B793" i="2"/>
  <c r="A793" i="2" s="1"/>
  <c r="I1259" i="2"/>
  <c r="G1259" i="2"/>
  <c r="F1259" i="2"/>
  <c r="E1259" i="2"/>
  <c r="F853" i="2"/>
  <c r="D853" i="2"/>
  <c r="G853" i="2"/>
  <c r="I1033" i="2"/>
  <c r="G1033" i="2"/>
  <c r="D1033" i="2"/>
  <c r="B565" i="2"/>
  <c r="A565" i="2" s="1"/>
  <c r="I1079" i="2"/>
  <c r="G1079" i="2"/>
  <c r="F1079" i="2"/>
  <c r="E1079" i="2"/>
  <c r="D1079" i="2"/>
  <c r="C1079" i="2"/>
  <c r="B683" i="2"/>
  <c r="A683" i="2" s="1"/>
  <c r="E711" i="2"/>
  <c r="B773" i="2"/>
  <c r="A773" i="2" s="1"/>
  <c r="B1129" i="2"/>
  <c r="A1129" i="2" s="1"/>
  <c r="C1129" i="2"/>
  <c r="I310" i="2"/>
  <c r="F310" i="2"/>
  <c r="D310" i="2"/>
  <c r="D250" i="2"/>
  <c r="B250" i="2"/>
  <c r="A250" i="2" s="1"/>
  <c r="E199" i="2"/>
  <c r="C199" i="2"/>
  <c r="D936" i="2"/>
  <c r="C793" i="2"/>
  <c r="C823" i="2"/>
  <c r="D632" i="2"/>
  <c r="C632" i="2"/>
  <c r="B632" i="2"/>
  <c r="A632" i="2" s="1"/>
  <c r="I603" i="2"/>
  <c r="C603" i="2"/>
  <c r="G581" i="2"/>
  <c r="E581" i="2"/>
  <c r="C581" i="2"/>
  <c r="I552" i="2"/>
  <c r="F552" i="2"/>
  <c r="D552" i="2"/>
  <c r="C552" i="2"/>
  <c r="B552" i="2"/>
  <c r="A552" i="2" s="1"/>
  <c r="I523" i="2"/>
  <c r="F523" i="2"/>
  <c r="E523" i="2"/>
  <c r="D523" i="2"/>
  <c r="I501" i="2"/>
  <c r="G501" i="2"/>
  <c r="E1385" i="2"/>
  <c r="D1177" i="2"/>
  <c r="D1109" i="2"/>
  <c r="I1035" i="2"/>
  <c r="B1445" i="2"/>
  <c r="A1445" i="2" s="1"/>
  <c r="D101" i="2"/>
  <c r="D1061" i="2"/>
  <c r="D981" i="2"/>
  <c r="D1275" i="2"/>
  <c r="D1013" i="2"/>
  <c r="B1366" i="2"/>
  <c r="A1366" i="2" s="1"/>
  <c r="G1163" i="2"/>
  <c r="D837" i="2"/>
  <c r="E853" i="2"/>
  <c r="C1385" i="2"/>
  <c r="E1301" i="2"/>
  <c r="G1301" i="2"/>
  <c r="E1061" i="2"/>
  <c r="E821" i="2"/>
  <c r="B181" i="2"/>
  <c r="A181" i="2" s="1"/>
  <c r="G281" i="2"/>
  <c r="F281" i="2"/>
  <c r="E281" i="2"/>
  <c r="D281" i="2"/>
  <c r="C281" i="2"/>
  <c r="I281" i="2"/>
  <c r="B281" i="2"/>
  <c r="A281" i="2" s="1"/>
  <c r="I1306" i="2"/>
  <c r="G1306" i="2"/>
  <c r="F1306" i="2"/>
  <c r="E1306" i="2"/>
  <c r="D1306" i="2"/>
  <c r="B1306" i="2"/>
  <c r="A1306" i="2" s="1"/>
  <c r="C1306" i="2"/>
  <c r="E1413" i="2"/>
  <c r="I1016" i="2"/>
  <c r="C1016" i="2"/>
  <c r="B1016" i="2"/>
  <c r="A1016" i="2" s="1"/>
  <c r="I969" i="2"/>
  <c r="E969" i="2"/>
  <c r="C969" i="2"/>
  <c r="D1288" i="2"/>
  <c r="C1288" i="2"/>
  <c r="B741" i="2"/>
  <c r="A741" i="2" s="1"/>
  <c r="I1062" i="2"/>
  <c r="B1062" i="2"/>
  <c r="A1062" i="2" s="1"/>
  <c r="F202" i="2"/>
  <c r="B202" i="2"/>
  <c r="A202" i="2" s="1"/>
  <c r="B1099" i="2"/>
  <c r="A1099" i="2" s="1"/>
  <c r="I1099" i="2"/>
  <c r="I422" i="2"/>
  <c r="D422" i="2"/>
  <c r="G230" i="2"/>
  <c r="E230" i="2"/>
  <c r="F1126" i="2"/>
  <c r="I632" i="2"/>
  <c r="G632" i="2"/>
  <c r="F632" i="2"/>
  <c r="E632" i="2"/>
  <c r="D501" i="2"/>
  <c r="C501" i="2"/>
  <c r="B501" i="2"/>
  <c r="A501" i="2" s="1"/>
  <c r="D710" i="2"/>
  <c r="C710" i="2"/>
  <c r="B710" i="2"/>
  <c r="A710" i="2" s="1"/>
  <c r="I551" i="2"/>
  <c r="D551" i="2"/>
  <c r="D1146" i="2"/>
  <c r="C1146" i="2"/>
  <c r="B1146" i="2"/>
  <c r="A1146" i="2" s="1"/>
  <c r="I1146" i="2"/>
  <c r="F1146" i="2"/>
  <c r="E1146" i="2"/>
  <c r="I1145" i="2"/>
  <c r="F1145" i="2"/>
  <c r="E1145" i="2"/>
  <c r="F761" i="2"/>
  <c r="D761" i="2"/>
  <c r="B1449" i="2"/>
  <c r="A1449" i="2" s="1"/>
  <c r="F1449" i="2"/>
  <c r="C1189" i="2"/>
  <c r="F1189" i="2"/>
  <c r="D1189" i="2"/>
  <c r="C811" i="2"/>
  <c r="B811" i="2"/>
  <c r="A811" i="2" s="1"/>
  <c r="B341" i="2"/>
  <c r="A341" i="2" s="1"/>
  <c r="I1253" i="2"/>
  <c r="G1253" i="2"/>
  <c r="C1253" i="2"/>
  <c r="F1253" i="2"/>
  <c r="I840" i="2"/>
  <c r="G840" i="2"/>
  <c r="F840" i="2"/>
  <c r="D840" i="2"/>
  <c r="B840" i="2"/>
  <c r="A840" i="2" s="1"/>
  <c r="B581" i="2"/>
  <c r="A581" i="2" s="1"/>
  <c r="I1227" i="2"/>
  <c r="G1227" i="2"/>
  <c r="F1227" i="2"/>
  <c r="E1227" i="2"/>
  <c r="I922" i="2"/>
  <c r="G922" i="2"/>
  <c r="F922" i="2"/>
  <c r="E922" i="2"/>
  <c r="D922" i="2"/>
  <c r="I1270" i="2"/>
  <c r="F969" i="2"/>
  <c r="C982" i="2"/>
  <c r="B1017" i="2"/>
  <c r="A1017" i="2" s="1"/>
  <c r="D1031" i="2"/>
  <c r="G1415" i="2"/>
  <c r="G982" i="2"/>
  <c r="C1029" i="2"/>
  <c r="C1109" i="2"/>
  <c r="C1160" i="2"/>
  <c r="D955" i="2"/>
  <c r="E1029" i="2"/>
  <c r="G1109" i="2"/>
  <c r="D1160" i="2"/>
  <c r="E955" i="2"/>
  <c r="F1029" i="2"/>
  <c r="I1109" i="2"/>
  <c r="E1160" i="2"/>
  <c r="C981" i="2"/>
  <c r="G1029" i="2"/>
  <c r="F1160" i="2"/>
  <c r="F1195" i="2"/>
  <c r="F1417" i="2"/>
  <c r="F1445" i="2"/>
  <c r="B1192" i="2"/>
  <c r="A1192" i="2" s="1"/>
  <c r="D1385" i="2"/>
  <c r="I1366" i="2"/>
  <c r="G1192" i="2"/>
  <c r="G1386" i="2"/>
  <c r="B1162" i="2"/>
  <c r="A1162" i="2" s="1"/>
  <c r="C1162" i="2"/>
  <c r="D1162" i="2"/>
  <c r="I1223" i="2"/>
  <c r="E1162" i="2"/>
  <c r="G1268" i="2"/>
  <c r="E342" i="2"/>
  <c r="I1304" i="2"/>
  <c r="G1304" i="2"/>
  <c r="E1304" i="2"/>
  <c r="C1193" i="2"/>
  <c r="D1193" i="2"/>
  <c r="B1193" i="2"/>
  <c r="A1193" i="2" s="1"/>
  <c r="F1193" i="2"/>
  <c r="E1193" i="2"/>
  <c r="F1147" i="2"/>
  <c r="E1147" i="2"/>
  <c r="I1147" i="2"/>
  <c r="G774" i="2"/>
  <c r="F774" i="2"/>
  <c r="C774" i="2"/>
  <c r="B774" i="2"/>
  <c r="A774" i="2" s="1"/>
  <c r="I774" i="2"/>
  <c r="E774" i="2"/>
  <c r="I744" i="2"/>
  <c r="G744" i="2"/>
  <c r="F744" i="2"/>
  <c r="D744" i="2"/>
  <c r="C744" i="2"/>
  <c r="E744" i="2"/>
  <c r="B744" i="2"/>
  <c r="A744" i="2" s="1"/>
  <c r="I664" i="2"/>
  <c r="G664" i="2"/>
  <c r="E664" i="2"/>
  <c r="C664" i="2"/>
  <c r="F664" i="2"/>
  <c r="E614" i="2"/>
  <c r="D614" i="2"/>
  <c r="C614" i="2"/>
  <c r="B614" i="2"/>
  <c r="A614" i="2" s="1"/>
  <c r="I614" i="2"/>
  <c r="G614" i="2"/>
  <c r="F614" i="2"/>
  <c r="F342" i="2"/>
  <c r="D342" i="2"/>
  <c r="C342" i="2"/>
  <c r="I342" i="2"/>
  <c r="B342" i="2"/>
  <c r="A342" i="2" s="1"/>
  <c r="E313" i="2"/>
  <c r="D313" i="2"/>
  <c r="I313" i="2"/>
  <c r="G313" i="2"/>
  <c r="C313" i="2"/>
  <c r="B313" i="2"/>
  <c r="A313" i="2" s="1"/>
  <c r="G263" i="2"/>
  <c r="F263" i="2"/>
  <c r="B263" i="2"/>
  <c r="A263" i="2" s="1"/>
  <c r="E263" i="2"/>
  <c r="D263" i="2"/>
  <c r="C263" i="2"/>
  <c r="C234" i="2"/>
  <c r="B234" i="2"/>
  <c r="A234" i="2" s="1"/>
  <c r="I234" i="2"/>
  <c r="G234" i="2"/>
  <c r="F234" i="2"/>
  <c r="E234" i="2"/>
  <c r="G213" i="2"/>
  <c r="D213" i="2"/>
  <c r="B213" i="2"/>
  <c r="A213" i="2" s="1"/>
  <c r="I213" i="2"/>
  <c r="F213" i="2"/>
  <c r="D827" i="2"/>
  <c r="B664" i="2"/>
  <c r="A664" i="2" s="1"/>
  <c r="D664" i="2"/>
  <c r="D1147" i="2"/>
  <c r="D234" i="2"/>
  <c r="G441" i="2"/>
  <c r="F441" i="2"/>
  <c r="E441" i="2"/>
  <c r="B441" i="2"/>
  <c r="A441" i="2" s="1"/>
  <c r="G1193" i="2"/>
  <c r="E1465" i="2"/>
  <c r="C1465" i="2"/>
  <c r="I263" i="2"/>
  <c r="E1321" i="2"/>
  <c r="D1321" i="2"/>
  <c r="G1321" i="2"/>
  <c r="I470" i="2"/>
  <c r="G470" i="2"/>
  <c r="D470" i="2"/>
  <c r="C470" i="2"/>
  <c r="F470" i="2"/>
  <c r="I1193" i="2"/>
  <c r="B1321" i="2"/>
  <c r="A1321" i="2" s="1"/>
  <c r="B470" i="2"/>
  <c r="A470" i="2" s="1"/>
  <c r="G1018" i="2"/>
  <c r="D1018" i="2"/>
  <c r="I1018" i="2"/>
  <c r="D600" i="2"/>
  <c r="C600" i="2"/>
  <c r="B600" i="2"/>
  <c r="A600" i="2" s="1"/>
  <c r="G600" i="2"/>
  <c r="F600" i="2"/>
  <c r="I600" i="2"/>
  <c r="D774" i="2"/>
  <c r="E1142" i="2"/>
  <c r="I1142" i="2"/>
  <c r="F1045" i="2"/>
  <c r="C1045" i="2"/>
  <c r="I390" i="2"/>
  <c r="F390" i="2"/>
  <c r="B390" i="2"/>
  <c r="A390" i="2" s="1"/>
  <c r="G390" i="2"/>
  <c r="E390" i="2"/>
  <c r="D390" i="2"/>
  <c r="C390" i="2"/>
  <c r="D1304" i="2"/>
  <c r="E213" i="2"/>
  <c r="D1142" i="2"/>
  <c r="C1321" i="2"/>
  <c r="C213" i="2"/>
  <c r="E470" i="2"/>
  <c r="I1417" i="2"/>
  <c r="E1417" i="2"/>
  <c r="C1417" i="2"/>
  <c r="I1179" i="2"/>
  <c r="B1179" i="2"/>
  <c r="A1179" i="2" s="1"/>
  <c r="F1086" i="2"/>
  <c r="G1086" i="2"/>
  <c r="I870" i="2"/>
  <c r="G870" i="2"/>
  <c r="F870" i="2"/>
  <c r="E870" i="2"/>
  <c r="D870" i="2"/>
  <c r="C870" i="2"/>
  <c r="F87" i="2"/>
  <c r="I87" i="2"/>
  <c r="E87" i="2"/>
  <c r="D87" i="2"/>
  <c r="C87" i="2"/>
  <c r="B87" i="2"/>
  <c r="A87" i="2" s="1"/>
  <c r="F62" i="2"/>
  <c r="D709" i="2"/>
  <c r="I1063" i="2"/>
  <c r="D1063" i="2"/>
  <c r="B1063" i="2"/>
  <c r="A1063" i="2" s="1"/>
  <c r="E1063" i="2"/>
  <c r="G1063" i="2"/>
  <c r="B1304" i="2"/>
  <c r="A1304" i="2" s="1"/>
  <c r="B1142" i="2"/>
  <c r="A1142" i="2" s="1"/>
  <c r="B949" i="2"/>
  <c r="A949" i="2" s="1"/>
  <c r="D475" i="2"/>
  <c r="F1321" i="2"/>
  <c r="B1349" i="2"/>
  <c r="A1349" i="2" s="1"/>
  <c r="G1147" i="2"/>
  <c r="F313" i="2"/>
  <c r="B757" i="2"/>
  <c r="A757" i="2" s="1"/>
  <c r="B261" i="2"/>
  <c r="A261" i="2" s="1"/>
  <c r="I1082" i="2"/>
  <c r="G1082" i="2"/>
  <c r="D1082" i="2"/>
  <c r="C1082" i="2"/>
  <c r="E968" i="2"/>
  <c r="I968" i="2"/>
  <c r="G968" i="2"/>
  <c r="C968" i="2"/>
  <c r="B968" i="2"/>
  <c r="A968" i="2" s="1"/>
  <c r="I919" i="2"/>
  <c r="G919" i="2"/>
  <c r="F919" i="2"/>
  <c r="E919" i="2"/>
  <c r="D919" i="2"/>
  <c r="B919" i="2"/>
  <c r="A919" i="2" s="1"/>
  <c r="F890" i="2"/>
  <c r="B890" i="2"/>
  <c r="A890" i="2" s="1"/>
  <c r="D1242" i="2"/>
  <c r="B517" i="2"/>
  <c r="A517" i="2" s="1"/>
  <c r="I535" i="2"/>
  <c r="G535" i="2"/>
  <c r="F535" i="2"/>
  <c r="D535" i="2"/>
  <c r="C535" i="2"/>
  <c r="F425" i="2"/>
  <c r="E425" i="2"/>
  <c r="D425" i="2"/>
  <c r="C425" i="2"/>
  <c r="I425" i="2"/>
  <c r="B117" i="2"/>
  <c r="A117" i="2" s="1"/>
  <c r="G1355" i="2"/>
  <c r="I1355" i="2"/>
  <c r="C1126" i="2"/>
  <c r="B1126" i="2"/>
  <c r="B984" i="2"/>
  <c r="A984" i="2" s="1"/>
  <c r="D984" i="2"/>
  <c r="C984" i="2"/>
  <c r="E937" i="2"/>
  <c r="B937" i="2"/>
  <c r="A937" i="2" s="1"/>
  <c r="I937" i="2"/>
  <c r="F937" i="2"/>
  <c r="D937" i="2"/>
  <c r="I693" i="2"/>
  <c r="G693" i="2"/>
  <c r="E693" i="2"/>
  <c r="D693" i="2"/>
  <c r="C693" i="2"/>
  <c r="D663" i="2"/>
  <c r="C663" i="2"/>
  <c r="B663" i="2"/>
  <c r="A663" i="2" s="1"/>
  <c r="G663" i="2"/>
  <c r="F663" i="2"/>
  <c r="G634" i="2"/>
  <c r="F634" i="2"/>
  <c r="C634" i="2"/>
  <c r="B634" i="2"/>
  <c r="A634" i="2" s="1"/>
  <c r="F393" i="2"/>
  <c r="I393" i="2"/>
  <c r="E393" i="2"/>
  <c r="E917" i="2"/>
  <c r="D982" i="2"/>
  <c r="B982" i="2"/>
  <c r="A982" i="2" s="1"/>
  <c r="I982" i="2"/>
  <c r="F982" i="2"/>
  <c r="E982" i="2"/>
  <c r="G905" i="2"/>
  <c r="F905" i="2"/>
  <c r="C905" i="2"/>
  <c r="B905" i="2"/>
  <c r="A905" i="2" s="1"/>
  <c r="G9" i="2"/>
  <c r="D1323" i="2"/>
  <c r="C1323" i="2"/>
  <c r="G1001" i="2"/>
  <c r="G933" i="2"/>
  <c r="F933" i="2"/>
  <c r="D933" i="2"/>
  <c r="I933" i="2"/>
  <c r="C933" i="2"/>
  <c r="E1095" i="2"/>
  <c r="C1095" i="2"/>
  <c r="G1095" i="2"/>
  <c r="I1046" i="2"/>
  <c r="D1046" i="2"/>
  <c r="C1022" i="2"/>
  <c r="I763" i="2"/>
  <c r="G763" i="2"/>
  <c r="D763" i="2"/>
  <c r="C763" i="2"/>
  <c r="I712" i="2"/>
  <c r="F712" i="2"/>
  <c r="E712" i="2"/>
  <c r="B712" i="2"/>
  <c r="A712" i="2" s="1"/>
  <c r="I631" i="2"/>
  <c r="G631" i="2"/>
  <c r="D631" i="2"/>
  <c r="C631" i="2"/>
  <c r="I361" i="2"/>
  <c r="F361" i="2"/>
  <c r="E361" i="2"/>
  <c r="D361" i="2"/>
  <c r="E309" i="2"/>
  <c r="D309" i="2"/>
  <c r="B230" i="2"/>
  <c r="A230" i="2" s="1"/>
  <c r="I230" i="2"/>
  <c r="I202" i="2"/>
  <c r="G202" i="2"/>
  <c r="I1178" i="2"/>
  <c r="I1047" i="2"/>
  <c r="G1047" i="2"/>
  <c r="F1047" i="2"/>
  <c r="E826" i="2"/>
  <c r="D826" i="2"/>
  <c r="B999" i="2"/>
  <c r="A999" i="2" s="1"/>
  <c r="I999" i="2"/>
  <c r="F822" i="2"/>
  <c r="E822" i="2"/>
  <c r="I1081" i="2"/>
  <c r="E1081" i="2"/>
  <c r="D1081" i="2"/>
  <c r="I843" i="2"/>
  <c r="G843" i="2"/>
  <c r="I1272" i="2"/>
  <c r="D1272" i="2"/>
  <c r="B1173" i="2"/>
  <c r="A1173" i="2" s="1"/>
  <c r="I891" i="2"/>
  <c r="G891" i="2"/>
  <c r="E1430" i="2"/>
  <c r="B1430" i="2"/>
  <c r="A1430" i="2" s="1"/>
  <c r="G889" i="2"/>
  <c r="D889" i="2"/>
  <c r="C889" i="2"/>
  <c r="D779" i="2"/>
  <c r="B597" i="2"/>
  <c r="A597" i="2" s="1"/>
  <c r="B1094" i="2"/>
  <c r="A1094" i="2" s="1"/>
  <c r="B1290" i="2"/>
  <c r="A1290" i="2" s="1"/>
  <c r="C1130" i="2"/>
  <c r="D1115" i="2"/>
  <c r="C1115" i="2"/>
  <c r="I935" i="2"/>
  <c r="G935" i="2"/>
  <c r="E935" i="2"/>
  <c r="C935" i="2"/>
  <c r="B935" i="2"/>
  <c r="A935" i="2" s="1"/>
  <c r="E379" i="2"/>
  <c r="I409" i="2"/>
  <c r="I439" i="2"/>
  <c r="B490" i="2"/>
  <c r="A490" i="2" s="1"/>
  <c r="B1033" i="2"/>
  <c r="A1033" i="2" s="1"/>
  <c r="E1210" i="2"/>
  <c r="D1256" i="2"/>
  <c r="C1431" i="2"/>
  <c r="I6" i="2"/>
  <c r="C74" i="2"/>
  <c r="D326" i="2"/>
  <c r="C328" i="2"/>
  <c r="F379" i="2"/>
  <c r="C490" i="2"/>
  <c r="E651" i="2"/>
  <c r="I1163" i="2"/>
  <c r="E1163" i="2"/>
  <c r="C1163" i="2"/>
  <c r="F1141" i="2"/>
  <c r="I1114" i="2"/>
  <c r="D1114" i="2"/>
  <c r="G1210" i="2"/>
  <c r="D6" i="2"/>
  <c r="I1431" i="2"/>
  <c r="E74" i="2"/>
  <c r="F326" i="2"/>
  <c r="E328" i="2"/>
  <c r="I379" i="2"/>
  <c r="E490" i="2"/>
  <c r="D570" i="2"/>
  <c r="B570" i="2"/>
  <c r="A570" i="2" s="1"/>
  <c r="F570" i="2"/>
  <c r="C549" i="2"/>
  <c r="I549" i="2"/>
  <c r="F1431" i="2"/>
  <c r="B1431" i="2"/>
  <c r="A1431" i="2" s="1"/>
  <c r="G5" i="2"/>
  <c r="F74" i="2"/>
  <c r="E149" i="2"/>
  <c r="G326" i="2"/>
  <c r="F328" i="2"/>
  <c r="F490" i="2"/>
  <c r="B549" i="2"/>
  <c r="A549" i="2" s="1"/>
  <c r="D935" i="2"/>
  <c r="G679" i="2"/>
  <c r="E679" i="2"/>
  <c r="C679" i="2"/>
  <c r="I650" i="2"/>
  <c r="E650" i="2"/>
  <c r="C650" i="2"/>
  <c r="F518" i="2"/>
  <c r="D518" i="2"/>
  <c r="I518" i="2"/>
  <c r="I23" i="2"/>
  <c r="B1141" i="2"/>
  <c r="A1141" i="2" s="1"/>
  <c r="B1210" i="2"/>
  <c r="A1210" i="2" s="1"/>
  <c r="G23" i="2"/>
  <c r="G1431" i="2"/>
  <c r="G6" i="2"/>
  <c r="G74" i="2"/>
  <c r="I326" i="2"/>
  <c r="G328" i="2"/>
  <c r="B358" i="2"/>
  <c r="A358" i="2" s="1"/>
  <c r="G488" i="2"/>
  <c r="G490" i="2"/>
  <c r="D549" i="2"/>
  <c r="E629" i="2"/>
  <c r="F935" i="2"/>
  <c r="E598" i="2"/>
  <c r="D598" i="2"/>
  <c r="C598" i="2"/>
  <c r="G598" i="2"/>
  <c r="B1045" i="2"/>
  <c r="A1045" i="2" s="1"/>
  <c r="C23" i="2"/>
  <c r="B6" i="2"/>
  <c r="A6" i="2" s="1"/>
  <c r="B1115" i="2"/>
  <c r="A1265" i="2" s="1"/>
  <c r="B1351" i="2"/>
  <c r="A1351" i="2" s="1"/>
  <c r="F1033" i="2"/>
  <c r="D1210" i="2"/>
  <c r="I74" i="2"/>
  <c r="C358" i="2"/>
  <c r="I490" i="2"/>
  <c r="B518" i="2"/>
  <c r="A518" i="2" s="1"/>
  <c r="E549" i="2"/>
  <c r="G629" i="2"/>
  <c r="B679" i="2"/>
  <c r="A679" i="2" s="1"/>
  <c r="I699" i="2"/>
  <c r="E699" i="2"/>
  <c r="C699" i="2"/>
  <c r="F648" i="2"/>
  <c r="D648" i="2"/>
  <c r="D538" i="2"/>
  <c r="B538" i="2"/>
  <c r="A538" i="2" s="1"/>
  <c r="F538" i="2"/>
  <c r="E1351" i="2"/>
  <c r="E1381" i="2"/>
  <c r="F5" i="2"/>
  <c r="D267" i="2"/>
  <c r="D358" i="2"/>
  <c r="C518" i="2"/>
  <c r="F549" i="2"/>
  <c r="D679" i="2"/>
  <c r="G1398" i="2"/>
  <c r="I1398" i="2"/>
  <c r="I1210" i="2"/>
  <c r="C1302" i="2"/>
  <c r="F23" i="2"/>
  <c r="E23" i="2"/>
  <c r="F1351" i="2"/>
  <c r="E389" i="2"/>
  <c r="F6" i="2"/>
  <c r="B5" i="2"/>
  <c r="A5" i="2" s="1"/>
  <c r="E358" i="2"/>
  <c r="E518" i="2"/>
  <c r="G549" i="2"/>
  <c r="F679" i="2"/>
  <c r="C920" i="2"/>
  <c r="I920" i="2"/>
  <c r="I809" i="2"/>
  <c r="G809" i="2"/>
  <c r="F809" i="2"/>
  <c r="E809" i="2"/>
  <c r="C809" i="2"/>
  <c r="I757" i="2"/>
  <c r="F757" i="2"/>
  <c r="C757" i="2"/>
  <c r="G727" i="2"/>
  <c r="B727" i="2"/>
  <c r="A727" i="2" s="1"/>
  <c r="D697" i="2"/>
  <c r="C697" i="2"/>
  <c r="B697" i="2"/>
  <c r="A697" i="2" s="1"/>
  <c r="F697" i="2"/>
  <c r="I617" i="2"/>
  <c r="F617" i="2"/>
  <c r="B617" i="2"/>
  <c r="A617" i="2" s="1"/>
  <c r="G565" i="2"/>
  <c r="E565" i="2"/>
  <c r="I441" i="2"/>
  <c r="D5" i="2"/>
  <c r="D1302" i="2"/>
  <c r="E187" i="2"/>
  <c r="G1351" i="2"/>
  <c r="F358" i="2"/>
  <c r="G518" i="2"/>
  <c r="C570" i="2"/>
  <c r="I679" i="2"/>
  <c r="B661" i="2"/>
  <c r="A661" i="2" s="1"/>
  <c r="F837" i="2"/>
  <c r="E837" i="2"/>
  <c r="C837" i="2"/>
  <c r="I837" i="2"/>
  <c r="I726" i="2"/>
  <c r="E726" i="2"/>
  <c r="E646" i="2"/>
  <c r="D646" i="2"/>
  <c r="B646" i="2"/>
  <c r="A646" i="2" s="1"/>
  <c r="F1302" i="2"/>
  <c r="B1274" i="2"/>
  <c r="A1274" i="2" s="1"/>
  <c r="B23" i="2"/>
  <c r="A23" i="2" s="1"/>
  <c r="I1351" i="2"/>
  <c r="C5" i="2"/>
  <c r="G358" i="2"/>
  <c r="B407" i="2"/>
  <c r="A407" i="2" s="1"/>
  <c r="B409" i="2"/>
  <c r="A409" i="2" s="1"/>
  <c r="E570" i="2"/>
  <c r="B650" i="2"/>
  <c r="A650" i="2" s="1"/>
  <c r="F970" i="2"/>
  <c r="C970" i="2"/>
  <c r="C918" i="2"/>
  <c r="G918" i="2"/>
  <c r="E918" i="2"/>
  <c r="D918" i="2"/>
  <c r="B918" i="2"/>
  <c r="A918" i="2" s="1"/>
  <c r="I889" i="2"/>
  <c r="F889" i="2"/>
  <c r="E889" i="2"/>
  <c r="G1302" i="2"/>
  <c r="I1274" i="2"/>
  <c r="C6" i="2"/>
  <c r="C407" i="2"/>
  <c r="C409" i="2"/>
  <c r="B411" i="2"/>
  <c r="A411" i="2" s="1"/>
  <c r="B439" i="2"/>
  <c r="A439" i="2" s="1"/>
  <c r="G570" i="2"/>
  <c r="D650" i="2"/>
  <c r="B731" i="2"/>
  <c r="A731" i="2" s="1"/>
  <c r="C1141" i="2"/>
  <c r="E1387" i="2"/>
  <c r="C1047" i="2"/>
  <c r="E1047" i="2"/>
  <c r="D1047" i="2"/>
  <c r="I1302" i="2"/>
  <c r="D1274" i="2"/>
  <c r="D23" i="2"/>
  <c r="D1351" i="2"/>
  <c r="B377" i="2"/>
  <c r="A377" i="2" s="1"/>
  <c r="D407" i="2"/>
  <c r="D409" i="2"/>
  <c r="C411" i="2"/>
  <c r="C439" i="2"/>
  <c r="D459" i="2"/>
  <c r="I570" i="2"/>
  <c r="F650" i="2"/>
  <c r="C731" i="2"/>
  <c r="G1141" i="2"/>
  <c r="F1017" i="2"/>
  <c r="I1017" i="2"/>
  <c r="I584" i="2"/>
  <c r="F584" i="2"/>
  <c r="C584" i="2"/>
  <c r="C1033" i="2"/>
  <c r="B1302" i="2"/>
  <c r="A1302" i="2" s="1"/>
  <c r="F1274" i="2"/>
  <c r="E1115" i="2"/>
  <c r="B379" i="2"/>
  <c r="A379" i="2" s="1"/>
  <c r="E409" i="2"/>
  <c r="D411" i="2"/>
  <c r="D439" i="2"/>
  <c r="G650" i="2"/>
  <c r="I731" i="2"/>
  <c r="I1141" i="2"/>
  <c r="G1016" i="2"/>
  <c r="E1016" i="2"/>
  <c r="D1016" i="2"/>
  <c r="E805" i="2"/>
  <c r="D805" i="2"/>
  <c r="C805" i="2"/>
  <c r="G805" i="2"/>
  <c r="I775" i="2"/>
  <c r="G775" i="2"/>
  <c r="F775" i="2"/>
  <c r="D775" i="2"/>
  <c r="B775" i="2"/>
  <c r="A775" i="2" s="1"/>
  <c r="C745" i="2"/>
  <c r="B745" i="2"/>
  <c r="A745" i="2" s="1"/>
  <c r="E745" i="2"/>
  <c r="I715" i="2"/>
  <c r="C715" i="2"/>
  <c r="B635" i="2"/>
  <c r="A635" i="2" s="1"/>
  <c r="E635" i="2"/>
  <c r="C1192" i="2"/>
  <c r="F1192" i="2"/>
  <c r="I1096" i="2"/>
  <c r="G1096" i="2"/>
  <c r="D1096" i="2"/>
  <c r="B1096" i="2"/>
  <c r="A1096" i="2" s="1"/>
  <c r="C379" i="2"/>
  <c r="F409" i="2"/>
  <c r="F439" i="2"/>
  <c r="C441" i="2"/>
  <c r="B1243" i="2"/>
  <c r="A1243" i="2" s="1"/>
  <c r="G1256" i="2"/>
  <c r="G1115" i="2"/>
  <c r="F411" i="2"/>
  <c r="F437" i="2"/>
  <c r="G439" i="2"/>
  <c r="I459" i="2"/>
  <c r="G1143" i="2"/>
  <c r="E1143" i="2"/>
  <c r="G1275" i="2"/>
  <c r="G998" i="2"/>
  <c r="C1303" i="2"/>
  <c r="E1303" i="2"/>
  <c r="I1191" i="2"/>
  <c r="E277" i="2"/>
  <c r="B1029" i="2"/>
  <c r="A1029" i="2" s="1"/>
  <c r="D1257" i="2"/>
  <c r="B1275" i="2"/>
  <c r="A1275" i="2" s="1"/>
  <c r="E981" i="2"/>
  <c r="D277" i="2"/>
  <c r="F362" i="2"/>
  <c r="B1256" i="2"/>
  <c r="A1256" i="2" s="1"/>
  <c r="D1447" i="2"/>
  <c r="C1256" i="2"/>
  <c r="F1098" i="2"/>
  <c r="E1098" i="2"/>
  <c r="C1142" i="2"/>
  <c r="G1142" i="2"/>
  <c r="B917" i="2"/>
  <c r="A917" i="2" s="1"/>
  <c r="D997" i="2"/>
  <c r="B997" i="2"/>
  <c r="A997" i="2" s="1"/>
  <c r="E517" i="2"/>
  <c r="G1064" i="2"/>
  <c r="C1064" i="2"/>
  <c r="E1064" i="2"/>
  <c r="D1064" i="2"/>
  <c r="D1035" i="2"/>
  <c r="B921" i="2"/>
  <c r="A921" i="2" s="1"/>
  <c r="G1034" i="2"/>
  <c r="D1034" i="2"/>
  <c r="B1034" i="2"/>
  <c r="A1034" i="2" s="1"/>
  <c r="C791" i="2"/>
  <c r="C921" i="2"/>
  <c r="D762" i="2"/>
  <c r="D791" i="2"/>
  <c r="D921" i="2"/>
  <c r="G1098" i="2"/>
  <c r="E1035" i="2"/>
  <c r="I1286" i="2"/>
  <c r="G1286" i="2"/>
  <c r="F1061" i="2"/>
  <c r="I1061" i="2"/>
  <c r="B362" i="2"/>
  <c r="A362" i="2" s="1"/>
  <c r="E791" i="2"/>
  <c r="E921" i="2"/>
  <c r="I1031" i="2"/>
  <c r="C1031" i="2"/>
  <c r="C362" i="2"/>
  <c r="D1430" i="2"/>
  <c r="C1430" i="2"/>
  <c r="D362" i="2"/>
  <c r="D1051" i="2"/>
  <c r="I1029" i="2"/>
  <c r="I1078" i="2"/>
  <c r="E1078" i="2"/>
  <c r="F1030" i="2"/>
  <c r="E1013" i="2"/>
  <c r="C1305" i="2"/>
  <c r="G1385" i="2"/>
  <c r="C1301" i="2"/>
  <c r="B1147" i="2"/>
  <c r="A1147" i="2" s="1"/>
  <c r="I792" i="2"/>
  <c r="G792" i="2"/>
  <c r="F792" i="2"/>
  <c r="E792" i="2"/>
  <c r="D792" i="2"/>
  <c r="C792" i="2"/>
  <c r="B792" i="2"/>
  <c r="A792" i="2" s="1"/>
  <c r="F1226" i="2"/>
  <c r="B1226" i="2"/>
  <c r="A1226" i="2" s="1"/>
  <c r="C1226" i="2"/>
  <c r="C937" i="2"/>
  <c r="G937" i="2"/>
  <c r="E170" i="2"/>
  <c r="I170" i="2"/>
  <c r="G170" i="2"/>
  <c r="F170" i="2"/>
  <c r="D170" i="2"/>
  <c r="C170" i="2"/>
  <c r="B170" i="2"/>
  <c r="A170" i="2" s="1"/>
  <c r="I117" i="2"/>
  <c r="G117" i="2"/>
  <c r="F117" i="2"/>
  <c r="E117" i="2"/>
  <c r="D117" i="2"/>
  <c r="C117" i="2"/>
  <c r="D59" i="2"/>
  <c r="C59" i="2"/>
  <c r="B59" i="2"/>
  <c r="A59" i="2" s="1"/>
  <c r="I59" i="2"/>
  <c r="G59" i="2"/>
  <c r="D613" i="2"/>
  <c r="F1429" i="2"/>
  <c r="D1429" i="2"/>
  <c r="G1429" i="2"/>
  <c r="C1429" i="2"/>
  <c r="I488" i="2"/>
  <c r="E488" i="2"/>
  <c r="D488" i="2"/>
  <c r="C488" i="2"/>
  <c r="B488" i="2"/>
  <c r="A488" i="2" s="1"/>
  <c r="I405" i="2"/>
  <c r="G405" i="2"/>
  <c r="F405" i="2"/>
  <c r="E405" i="2"/>
  <c r="D405" i="2"/>
  <c r="C405" i="2"/>
  <c r="B405" i="2"/>
  <c r="A405" i="2" s="1"/>
  <c r="B277" i="2"/>
  <c r="A277" i="2" s="1"/>
  <c r="B283" i="2"/>
  <c r="A283" i="2" s="1"/>
  <c r="E1077" i="2"/>
  <c r="E537" i="2"/>
  <c r="I537" i="2"/>
  <c r="G537" i="2"/>
  <c r="F537" i="2"/>
  <c r="D537" i="2"/>
  <c r="C537" i="2"/>
  <c r="B537" i="2"/>
  <c r="A537" i="2" s="1"/>
  <c r="G510" i="2"/>
  <c r="B693" i="2"/>
  <c r="A693" i="2" s="1"/>
  <c r="C587" i="2"/>
  <c r="I587" i="2"/>
  <c r="G587" i="2"/>
  <c r="E587" i="2"/>
  <c r="D587" i="2"/>
  <c r="D1003" i="2"/>
  <c r="B907" i="2"/>
  <c r="A907" i="2" s="1"/>
  <c r="F1257" i="2"/>
  <c r="F1223" i="2"/>
  <c r="D1223" i="2"/>
  <c r="G1077" i="2"/>
  <c r="F1077" i="2"/>
  <c r="I1160" i="2"/>
  <c r="B1160" i="2"/>
  <c r="A1160" i="2" s="1"/>
  <c r="B1273" i="2"/>
  <c r="A1273" i="2" s="1"/>
  <c r="D1113" i="2"/>
  <c r="I1159" i="2"/>
  <c r="C1159" i="2"/>
  <c r="I998" i="2"/>
  <c r="B998" i="2"/>
  <c r="A998" i="2" s="1"/>
  <c r="E998" i="2"/>
  <c r="F875" i="2"/>
  <c r="B875" i="2"/>
  <c r="A875" i="2" s="1"/>
  <c r="G1290" i="2"/>
  <c r="E1290" i="2"/>
  <c r="D1194" i="2"/>
  <c r="C1194" i="2"/>
  <c r="C1158" i="2"/>
  <c r="G948" i="2"/>
  <c r="D677" i="2"/>
  <c r="G1175" i="2"/>
  <c r="F1175" i="2"/>
  <c r="D1175" i="2"/>
  <c r="D1130" i="2"/>
  <c r="D986" i="2"/>
  <c r="F986" i="2"/>
  <c r="B986" i="2"/>
  <c r="A986" i="2" s="1"/>
  <c r="I1385" i="2"/>
  <c r="B1385" i="2"/>
  <c r="A1385" i="2" s="1"/>
  <c r="B1225" i="2"/>
  <c r="A1225" i="2" s="1"/>
  <c r="I1206" i="2"/>
  <c r="F1206" i="2"/>
  <c r="I1003" i="2"/>
  <c r="C1177" i="2"/>
  <c r="D1144" i="2"/>
  <c r="C1144" i="2"/>
  <c r="E421" i="2"/>
  <c r="D680" i="2"/>
  <c r="C680" i="2"/>
  <c r="I680" i="2"/>
  <c r="F680" i="2"/>
  <c r="C1418" i="2"/>
  <c r="G1418" i="2"/>
  <c r="F699" i="2"/>
  <c r="D699" i="2"/>
  <c r="I794" i="2"/>
  <c r="G794" i="2"/>
  <c r="E794" i="2"/>
  <c r="D794" i="2"/>
  <c r="C794" i="2"/>
  <c r="I822" i="2"/>
  <c r="G822" i="2"/>
  <c r="D822" i="2"/>
  <c r="B822" i="2"/>
  <c r="A822" i="2" s="1"/>
  <c r="E1082" i="2"/>
  <c r="F1082" i="2"/>
  <c r="I869" i="2"/>
  <c r="G869" i="2"/>
  <c r="F869" i="2"/>
  <c r="E869" i="2"/>
  <c r="I534" i="2"/>
  <c r="E534" i="2"/>
  <c r="D534" i="2"/>
  <c r="B534" i="2"/>
  <c r="A534" i="2" s="1"/>
  <c r="E507" i="2"/>
  <c r="I507" i="2"/>
  <c r="B794" i="2"/>
  <c r="A794" i="2" s="1"/>
  <c r="E613" i="2"/>
  <c r="G613" i="2"/>
  <c r="F613" i="2"/>
  <c r="B613" i="2"/>
  <c r="A613" i="2" s="1"/>
  <c r="G584" i="2"/>
  <c r="E584" i="2"/>
  <c r="B584" i="2"/>
  <c r="A584" i="2" s="1"/>
  <c r="B680" i="2"/>
  <c r="A680" i="2" s="1"/>
  <c r="F794" i="2"/>
  <c r="E680" i="2"/>
  <c r="G421" i="2"/>
  <c r="I1238" i="2"/>
  <c r="D123" i="2"/>
  <c r="I619" i="2"/>
  <c r="E619" i="2"/>
  <c r="B619" i="2"/>
  <c r="A619" i="2" s="1"/>
  <c r="I1175" i="2"/>
  <c r="E1175" i="2"/>
  <c r="F965" i="2"/>
  <c r="I965" i="2"/>
  <c r="C965" i="2"/>
  <c r="I713" i="2"/>
  <c r="C713" i="2"/>
  <c r="E1125" i="2"/>
  <c r="G1125" i="2"/>
  <c r="C619" i="2"/>
  <c r="I983" i="2"/>
  <c r="G983" i="2"/>
  <c r="F983" i="2"/>
  <c r="C983" i="2"/>
  <c r="B983" i="2"/>
  <c r="A983" i="2" s="1"/>
  <c r="F619" i="2"/>
  <c r="C1003" i="2"/>
  <c r="E1003" i="2"/>
  <c r="B1003" i="2"/>
  <c r="A1003" i="2" s="1"/>
  <c r="I633" i="2"/>
  <c r="D633" i="2"/>
  <c r="G619" i="2"/>
  <c r="G952" i="2"/>
  <c r="F952" i="2"/>
  <c r="C952" i="2"/>
  <c r="B952" i="2"/>
  <c r="A952" i="2" s="1"/>
  <c r="B808" i="2"/>
  <c r="A808" i="2" s="1"/>
  <c r="D808" i="2"/>
  <c r="C808" i="2"/>
  <c r="G808" i="2"/>
  <c r="I827" i="2"/>
  <c r="G827" i="2"/>
  <c r="C827" i="2"/>
  <c r="B681" i="2"/>
  <c r="A681" i="2" s="1"/>
  <c r="I681" i="2"/>
  <c r="E681" i="2"/>
  <c r="B854" i="2"/>
  <c r="A854" i="2" s="1"/>
  <c r="I854" i="2"/>
  <c r="G854" i="2"/>
  <c r="D854" i="2"/>
  <c r="G1019" i="2"/>
  <c r="E1237" i="2"/>
  <c r="E1254" i="2"/>
  <c r="C1254" i="2"/>
  <c r="E597" i="2"/>
  <c r="B330" i="2"/>
  <c r="A330" i="2" s="1"/>
  <c r="B485" i="2"/>
  <c r="A485" i="2" s="1"/>
  <c r="D806" i="2"/>
  <c r="D330" i="2"/>
  <c r="F806" i="2"/>
  <c r="E330" i="2"/>
  <c r="B598" i="2"/>
  <c r="A598" i="2" s="1"/>
  <c r="G806" i="2"/>
  <c r="C1275" i="2"/>
  <c r="E1275" i="2"/>
  <c r="F330" i="2"/>
  <c r="F598" i="2"/>
  <c r="I806" i="2"/>
  <c r="G330" i="2"/>
  <c r="F1275" i="2"/>
  <c r="B56" i="2"/>
  <c r="A56" i="2" s="1"/>
  <c r="I1275" i="2"/>
  <c r="C56" i="2"/>
  <c r="D56" i="2"/>
  <c r="D437" i="2"/>
  <c r="B1051" i="2"/>
  <c r="A1051" i="2" s="1"/>
  <c r="F56" i="2"/>
  <c r="D1238" i="2"/>
  <c r="B1237" i="2"/>
  <c r="A1237" i="2" s="1"/>
  <c r="D1178" i="2"/>
  <c r="F891" i="2"/>
  <c r="G810" i="2"/>
  <c r="B873" i="2"/>
  <c r="A873" i="2" s="1"/>
  <c r="G1013" i="2"/>
  <c r="C709" i="2"/>
  <c r="F747" i="2"/>
  <c r="I810" i="2"/>
  <c r="I858" i="2"/>
  <c r="C873" i="2"/>
  <c r="F981" i="2"/>
  <c r="D917" i="2"/>
  <c r="E5" i="2"/>
  <c r="B582" i="2"/>
  <c r="A582" i="2" s="1"/>
  <c r="F709" i="2"/>
  <c r="C854" i="2"/>
  <c r="D873" i="2"/>
  <c r="I884" i="2"/>
  <c r="I981" i="2"/>
  <c r="C1035" i="2"/>
  <c r="G709" i="2"/>
  <c r="E854" i="2"/>
  <c r="E873" i="2"/>
  <c r="B891" i="2"/>
  <c r="A891" i="2" s="1"/>
  <c r="F1035" i="2"/>
  <c r="C891" i="2"/>
  <c r="D891" i="2"/>
  <c r="B245" i="2"/>
  <c r="A245" i="2" s="1"/>
  <c r="C917" i="2"/>
  <c r="F1049" i="2"/>
  <c r="B1194" i="2"/>
  <c r="A1194" i="2" s="1"/>
  <c r="D731" i="2"/>
  <c r="G566" i="2"/>
  <c r="F917" i="2"/>
  <c r="I1049" i="2"/>
  <c r="F601" i="2"/>
  <c r="C810" i="2"/>
  <c r="D839" i="2"/>
  <c r="D858" i="2"/>
  <c r="G917" i="2"/>
  <c r="C1113" i="2"/>
  <c r="F1013" i="2"/>
  <c r="E395" i="2"/>
  <c r="E1238" i="2"/>
  <c r="G1238" i="2"/>
  <c r="F1238" i="2"/>
  <c r="C1238" i="2"/>
  <c r="C1080" i="2"/>
  <c r="I1080" i="2"/>
  <c r="D1080" i="2"/>
  <c r="B1080" i="2"/>
  <c r="A1080" i="2" s="1"/>
  <c r="C1061" i="2"/>
  <c r="B1061" i="2"/>
  <c r="A1061" i="2" s="1"/>
  <c r="G714" i="2"/>
  <c r="C714" i="2"/>
  <c r="I695" i="2"/>
  <c r="D695" i="2"/>
  <c r="I952" i="2"/>
  <c r="E952" i="2"/>
  <c r="D952" i="2"/>
  <c r="F810" i="2"/>
  <c r="B810" i="2"/>
  <c r="A810" i="2" s="1"/>
  <c r="C534" i="2"/>
  <c r="F534" i="2"/>
  <c r="G1205" i="2"/>
  <c r="I1205" i="2"/>
  <c r="D843" i="2"/>
  <c r="E1141" i="2"/>
  <c r="D1301" i="2"/>
  <c r="E709" i="2"/>
  <c r="D1077" i="2"/>
  <c r="E229" i="2"/>
  <c r="C1094" i="2"/>
  <c r="E1305" i="2"/>
  <c r="B1206" i="2"/>
  <c r="A1206" i="2" s="1"/>
  <c r="D1206" i="2"/>
  <c r="D661" i="2"/>
  <c r="I1051" i="2"/>
  <c r="G1051" i="2"/>
  <c r="I918" i="2"/>
  <c r="D469" i="2"/>
  <c r="F1273" i="2"/>
  <c r="E197" i="2"/>
  <c r="D21" i="2"/>
  <c r="E777" i="2"/>
  <c r="C1178" i="2"/>
  <c r="F1270" i="2"/>
  <c r="F998" i="2"/>
  <c r="E891" i="2"/>
  <c r="B523" i="2"/>
  <c r="A523" i="2" s="1"/>
  <c r="I1189" i="2"/>
  <c r="G965" i="2"/>
  <c r="G1206" i="2"/>
  <c r="E1206" i="2"/>
  <c r="F949" i="2"/>
  <c r="I776" i="2"/>
  <c r="E776" i="2"/>
  <c r="G1002" i="2"/>
  <c r="F1002" i="2"/>
  <c r="G1254" i="2"/>
  <c r="F1254" i="2"/>
  <c r="I1254" i="2"/>
  <c r="I1162" i="2"/>
  <c r="F1162" i="2"/>
  <c r="I1064" i="2"/>
  <c r="F1064" i="2"/>
  <c r="F839" i="2"/>
  <c r="E662" i="2"/>
  <c r="B839" i="2"/>
  <c r="A839" i="2" s="1"/>
  <c r="C839" i="2"/>
  <c r="E839" i="2"/>
  <c r="B1081" i="2"/>
  <c r="A1081" i="2" s="1"/>
  <c r="F1019" i="2"/>
  <c r="G1078" i="2"/>
  <c r="I1174" i="2"/>
  <c r="C1273" i="2"/>
  <c r="F1003" i="2"/>
  <c r="B27" i="2"/>
  <c r="A27" i="2" s="1"/>
  <c r="G116" i="2"/>
  <c r="I116" i="2"/>
  <c r="F86" i="2"/>
  <c r="I267" i="2"/>
  <c r="E283" i="2"/>
  <c r="G344" i="2"/>
  <c r="F347" i="2"/>
  <c r="D395" i="2"/>
  <c r="F455" i="2"/>
  <c r="G474" i="2"/>
  <c r="I491" i="2"/>
  <c r="E682" i="2"/>
  <c r="F743" i="2"/>
  <c r="F886" i="2"/>
  <c r="C1081" i="2"/>
  <c r="C517" i="2"/>
  <c r="E1335" i="2"/>
  <c r="E810" i="2"/>
  <c r="B682" i="2"/>
  <c r="A682" i="2" s="1"/>
  <c r="D567" i="2"/>
  <c r="G533" i="2"/>
  <c r="E362" i="2"/>
  <c r="B551" i="2"/>
  <c r="A551" i="2" s="1"/>
  <c r="D776" i="2"/>
  <c r="E887" i="2"/>
  <c r="I1030" i="2"/>
  <c r="F293" i="2"/>
  <c r="C311" i="2"/>
  <c r="B456" i="2"/>
  <c r="A456" i="2" s="1"/>
  <c r="E458" i="2"/>
  <c r="F475" i="2"/>
  <c r="E551" i="2"/>
  <c r="C567" i="2"/>
  <c r="B699" i="2"/>
  <c r="A699" i="2" s="1"/>
  <c r="F776" i="2"/>
  <c r="F887" i="2"/>
  <c r="F458" i="2"/>
  <c r="G475" i="2"/>
  <c r="F551" i="2"/>
  <c r="E567" i="2"/>
  <c r="G887" i="2"/>
  <c r="C907" i="2"/>
  <c r="C1013" i="2"/>
  <c r="D149" i="2"/>
  <c r="C230" i="2"/>
  <c r="B267" i="2"/>
  <c r="A267" i="2" s="1"/>
  <c r="E311" i="2"/>
  <c r="E456" i="2"/>
  <c r="G458" i="2"/>
  <c r="D473" i="2"/>
  <c r="C491" i="2"/>
  <c r="F517" i="2"/>
  <c r="G551" i="2"/>
  <c r="F567" i="2"/>
  <c r="D585" i="2"/>
  <c r="C648" i="2"/>
  <c r="I887" i="2"/>
  <c r="D907" i="2"/>
  <c r="F311" i="2"/>
  <c r="B329" i="2"/>
  <c r="A329" i="2" s="1"/>
  <c r="E473" i="2"/>
  <c r="G567" i="2"/>
  <c r="E648" i="2"/>
  <c r="F907" i="2"/>
  <c r="E267" i="2"/>
  <c r="G311" i="2"/>
  <c r="C329" i="2"/>
  <c r="C455" i="2"/>
  <c r="I473" i="2"/>
  <c r="E491" i="2"/>
  <c r="G500" i="2"/>
  <c r="C904" i="2"/>
  <c r="G907" i="2"/>
  <c r="E344" i="2"/>
  <c r="B347" i="2"/>
  <c r="A347" i="2" s="1"/>
  <c r="I456" i="2"/>
  <c r="B886" i="2"/>
  <c r="A886" i="2" s="1"/>
  <c r="I907" i="2"/>
  <c r="D1140" i="2"/>
  <c r="E1262" i="2" l="1"/>
  <c r="E1086" i="2"/>
  <c r="E270" i="2"/>
  <c r="E1102" i="2"/>
  <c r="G590" i="2"/>
  <c r="G1214" i="2"/>
  <c r="G62" i="2"/>
  <c r="F46" i="2"/>
  <c r="G1182" i="2"/>
  <c r="G30" i="2"/>
  <c r="E910" i="2"/>
  <c r="F638" i="2"/>
  <c r="I436" i="2"/>
  <c r="G1150" i="2"/>
  <c r="D692" i="2"/>
  <c r="AD33" i="1"/>
  <c r="E254" i="2"/>
  <c r="AD41" i="1"/>
  <c r="D308" i="2"/>
  <c r="C894" i="2"/>
  <c r="F894" i="2"/>
  <c r="Z41" i="1"/>
  <c r="G1076" i="2"/>
  <c r="C910" i="2"/>
  <c r="E398" i="2"/>
  <c r="D322" i="2"/>
  <c r="F1348" i="2"/>
  <c r="G1348" i="2"/>
  <c r="D1092" i="2"/>
  <c r="E654" i="2"/>
  <c r="E494" i="2"/>
  <c r="F238" i="2"/>
  <c r="F878" i="2"/>
  <c r="E1134" i="2"/>
  <c r="C1134" i="2"/>
  <c r="E1390" i="2"/>
  <c r="F494" i="2"/>
  <c r="C804" i="2"/>
  <c r="F750" i="2"/>
  <c r="C1262" i="2"/>
  <c r="G878" i="2"/>
  <c r="C494" i="2"/>
  <c r="D804" i="2"/>
  <c r="C750" i="2"/>
  <c r="C676" i="2"/>
  <c r="C1390" i="2"/>
  <c r="G366" i="2"/>
  <c r="C622" i="2"/>
  <c r="F548" i="2"/>
  <c r="C366" i="2"/>
  <c r="F622" i="2"/>
  <c r="C1006" i="2"/>
  <c r="G804" i="2"/>
  <c r="D548" i="2"/>
  <c r="E878" i="2"/>
  <c r="E366" i="2"/>
  <c r="F1006" i="2"/>
  <c r="D1060" i="2"/>
  <c r="G548" i="2"/>
  <c r="B932" i="2"/>
  <c r="A932" i="2" s="1"/>
  <c r="F1572" i="2"/>
  <c r="E1572" i="2"/>
  <c r="C1572" i="2"/>
  <c r="D1572" i="2"/>
  <c r="B1572" i="2"/>
  <c r="A1572" i="2" s="1"/>
  <c r="I1572" i="2"/>
  <c r="G1572" i="2"/>
  <c r="G1518" i="2"/>
  <c r="F1518" i="2"/>
  <c r="E1518" i="2"/>
  <c r="C1518" i="2"/>
  <c r="D1518" i="2"/>
  <c r="B1518" i="2"/>
  <c r="A1518" i="2" s="1"/>
  <c r="E1556" i="2"/>
  <c r="D1556" i="2"/>
  <c r="C1556" i="2"/>
  <c r="B1556" i="2"/>
  <c r="A1556" i="2" s="1"/>
  <c r="I1556" i="2"/>
  <c r="G1556" i="2"/>
  <c r="F1556" i="2"/>
  <c r="D1502" i="2"/>
  <c r="C1502" i="2"/>
  <c r="G1502" i="2"/>
  <c r="F1502" i="2"/>
  <c r="E1502" i="2"/>
  <c r="B1502" i="2"/>
  <c r="A1502" i="2" s="1"/>
  <c r="B1506" i="2"/>
  <c r="A1506" i="2" s="1"/>
  <c r="F1506" i="2" s="1"/>
  <c r="D1506" i="2"/>
  <c r="C1506" i="2"/>
  <c r="H1506" i="2"/>
  <c r="E1506" i="2"/>
  <c r="E1570" i="2"/>
  <c r="D1570" i="2"/>
  <c r="C1570" i="2"/>
  <c r="B1570" i="2"/>
  <c r="A1570" i="2" s="1"/>
  <c r="F1570" i="2" s="1"/>
  <c r="H1570" i="2"/>
  <c r="C1540" i="2"/>
  <c r="B1540" i="2"/>
  <c r="A1540" i="2" s="1"/>
  <c r="G1540" i="2"/>
  <c r="I1540" i="2"/>
  <c r="F1540" i="2"/>
  <c r="E1540" i="2"/>
  <c r="D1540" i="2"/>
  <c r="F1614" i="2"/>
  <c r="G1614" i="2"/>
  <c r="E1614" i="2"/>
  <c r="D1614" i="2"/>
  <c r="C1614" i="2"/>
  <c r="B1614" i="2"/>
  <c r="A1614" i="2" s="1"/>
  <c r="G1028" i="2"/>
  <c r="I1524" i="2"/>
  <c r="G1524" i="2"/>
  <c r="E1524" i="2"/>
  <c r="F1524" i="2"/>
  <c r="D1524" i="2"/>
  <c r="C1524" i="2"/>
  <c r="B1524" i="2"/>
  <c r="A1524" i="2" s="1"/>
  <c r="G1598" i="2"/>
  <c r="F1598" i="2"/>
  <c r="E1598" i="2"/>
  <c r="D1598" i="2"/>
  <c r="C1598" i="2"/>
  <c r="B1598" i="2"/>
  <c r="A1598" i="2" s="1"/>
  <c r="H1522" i="2"/>
  <c r="E1522" i="2"/>
  <c r="D1522" i="2"/>
  <c r="C1522" i="2"/>
  <c r="B1522" i="2"/>
  <c r="A1522" i="2" s="1"/>
  <c r="F1522" i="2" s="1"/>
  <c r="E1586" i="2"/>
  <c r="D1586" i="2"/>
  <c r="C1586" i="2"/>
  <c r="B1586" i="2"/>
  <c r="A1586" i="2" s="1"/>
  <c r="F1586" i="2" s="1"/>
  <c r="H1586" i="2"/>
  <c r="G1102" i="2"/>
  <c r="G1508" i="2"/>
  <c r="F1508" i="2"/>
  <c r="E1508" i="2"/>
  <c r="C1508" i="2"/>
  <c r="D1508" i="2"/>
  <c r="B1508" i="2"/>
  <c r="A1508" i="2" s="1"/>
  <c r="I1508" i="2"/>
  <c r="F1582" i="2"/>
  <c r="B1582" i="2"/>
  <c r="A1582" i="2" s="1"/>
  <c r="E1582" i="2"/>
  <c r="D1582" i="2"/>
  <c r="C1582" i="2"/>
  <c r="G1582" i="2"/>
  <c r="E1492" i="2"/>
  <c r="D1492" i="2"/>
  <c r="C1492" i="2"/>
  <c r="B1492" i="2"/>
  <c r="A1492" i="2" s="1"/>
  <c r="I1492" i="2"/>
  <c r="G1492" i="2"/>
  <c r="F1492" i="2"/>
  <c r="E1566" i="2"/>
  <c r="D1566" i="2"/>
  <c r="C1566" i="2"/>
  <c r="B1566" i="2"/>
  <c r="A1566" i="2" s="1"/>
  <c r="G1566" i="2"/>
  <c r="F1566" i="2"/>
  <c r="H1538" i="2"/>
  <c r="D1538" i="2"/>
  <c r="C1538" i="2"/>
  <c r="B1538" i="2"/>
  <c r="A1538" i="2" s="1"/>
  <c r="F1538" i="2" s="1"/>
  <c r="E1538" i="2"/>
  <c r="H1602" i="2"/>
  <c r="E1602" i="2"/>
  <c r="D1602" i="2"/>
  <c r="C1602" i="2"/>
  <c r="B1602" i="2"/>
  <c r="A1602" i="2" s="1"/>
  <c r="F1602" i="2" s="1"/>
  <c r="E846" i="2"/>
  <c r="G1358" i="2"/>
  <c r="D1156" i="2"/>
  <c r="I1604" i="2"/>
  <c r="G1604" i="2"/>
  <c r="F1604" i="2"/>
  <c r="D1604" i="2"/>
  <c r="C1604" i="2"/>
  <c r="B1604" i="2"/>
  <c r="A1604" i="2" s="1"/>
  <c r="E1604" i="2"/>
  <c r="C1550" i="2"/>
  <c r="B1550" i="2"/>
  <c r="A1550" i="2" s="1"/>
  <c r="G1550" i="2"/>
  <c r="F1550" i="2"/>
  <c r="E1550" i="2"/>
  <c r="D1550" i="2"/>
  <c r="G1588" i="2"/>
  <c r="F1588" i="2"/>
  <c r="E1588" i="2"/>
  <c r="D1588" i="2"/>
  <c r="C1588" i="2"/>
  <c r="B1588" i="2"/>
  <c r="A1588" i="2" s="1"/>
  <c r="I1588" i="2"/>
  <c r="G1534" i="2"/>
  <c r="F1534" i="2"/>
  <c r="D1534" i="2"/>
  <c r="C1534" i="2"/>
  <c r="B1534" i="2"/>
  <c r="A1534" i="2" s="1"/>
  <c r="E1534" i="2"/>
  <c r="B1490" i="2"/>
  <c r="A1490" i="2" s="1"/>
  <c r="F1490" i="2" s="1"/>
  <c r="H1490" i="2"/>
  <c r="E1490" i="2"/>
  <c r="D1490" i="2"/>
  <c r="C1490" i="2"/>
  <c r="C1554" i="2"/>
  <c r="B1554" i="2"/>
  <c r="A1554" i="2" s="1"/>
  <c r="F1554" i="2" s="1"/>
  <c r="H1554" i="2"/>
  <c r="E1554" i="2"/>
  <c r="D1554" i="2"/>
  <c r="D1444" i="2"/>
  <c r="C238" i="2"/>
  <c r="E750" i="2"/>
  <c r="E238" i="2"/>
  <c r="G1390" i="2"/>
  <c r="H466" i="2"/>
  <c r="D530" i="2"/>
  <c r="E1106" i="2"/>
  <c r="G36" i="2"/>
  <c r="G1246" i="2"/>
  <c r="D404" i="2"/>
  <c r="G990" i="2"/>
  <c r="C606" i="2"/>
  <c r="I916" i="2"/>
  <c r="C788" i="2"/>
  <c r="E1378" i="2"/>
  <c r="B1044" i="2"/>
  <c r="A1044" i="2" s="1"/>
  <c r="H1234" i="2"/>
  <c r="H1106" i="2"/>
  <c r="H850" i="2"/>
  <c r="H210" i="2"/>
  <c r="D1042" i="2"/>
  <c r="D914" i="2"/>
  <c r="D786" i="2"/>
  <c r="D658" i="2"/>
  <c r="D146" i="2"/>
  <c r="D18" i="2"/>
  <c r="E850" i="2"/>
  <c r="E722" i="2"/>
  <c r="E466" i="2"/>
  <c r="E210" i="2"/>
  <c r="B1118" i="2"/>
  <c r="A1268" i="2" s="1"/>
  <c r="E478" i="2"/>
  <c r="E222" i="2"/>
  <c r="E1246" i="2"/>
  <c r="B788" i="2"/>
  <c r="A788" i="2" s="1"/>
  <c r="C404" i="2"/>
  <c r="F660" i="2"/>
  <c r="C1374" i="2"/>
  <c r="B916" i="2"/>
  <c r="A916" i="2" s="1"/>
  <c r="E606" i="2"/>
  <c r="C734" i="2"/>
  <c r="F404" i="2"/>
  <c r="D1442" i="2"/>
  <c r="F606" i="2"/>
  <c r="E734" i="2"/>
  <c r="B862" i="2"/>
  <c r="A862" i="2" s="1"/>
  <c r="D1426" i="2"/>
  <c r="C916" i="2"/>
  <c r="C478" i="2"/>
  <c r="F1246" i="2"/>
  <c r="B350" i="2"/>
  <c r="A350" i="2" s="1"/>
  <c r="F734" i="2"/>
  <c r="I1044" i="2"/>
  <c r="F916" i="2"/>
  <c r="I404" i="2"/>
  <c r="B478" i="2"/>
  <c r="A478" i="2" s="1"/>
  <c r="C1118" i="2"/>
  <c r="F990" i="2"/>
  <c r="G478" i="2"/>
  <c r="C532" i="2"/>
  <c r="G1118" i="2"/>
  <c r="B660" i="2"/>
  <c r="A660" i="2" s="1"/>
  <c r="C1172" i="2"/>
  <c r="E862" i="2"/>
  <c r="B1246" i="2"/>
  <c r="A1246" i="2" s="1"/>
  <c r="D660" i="2"/>
  <c r="I788" i="2"/>
  <c r="I660" i="2"/>
  <c r="F1118" i="2"/>
  <c r="D1044" i="2"/>
  <c r="B1374" i="2"/>
  <c r="A1374" i="2" s="1"/>
  <c r="G1374" i="2"/>
  <c r="C1106" i="2"/>
  <c r="D788" i="2"/>
  <c r="E990" i="2"/>
  <c r="G1044" i="2"/>
  <c r="E1374" i="2"/>
  <c r="G1172" i="2"/>
  <c r="I20" i="2"/>
  <c r="G660" i="2"/>
  <c r="F862" i="2"/>
  <c r="I1172" i="2"/>
  <c r="AE10" i="1"/>
  <c r="D1134" i="2"/>
  <c r="D750" i="2"/>
  <c r="D494" i="2"/>
  <c r="D366" i="2"/>
  <c r="D110" i="2"/>
  <c r="E804" i="2"/>
  <c r="E548" i="2"/>
  <c r="D1326" i="2"/>
  <c r="C1298" i="2"/>
  <c r="C530" i="2"/>
  <c r="C786" i="2"/>
  <c r="C722" i="2"/>
  <c r="C466" i="2"/>
  <c r="C146" i="2"/>
  <c r="C850" i="2"/>
  <c r="C658" i="2"/>
  <c r="C1426" i="2"/>
  <c r="C18" i="2"/>
  <c r="D942" i="2"/>
  <c r="C1234" i="2"/>
  <c r="C1362" i="2"/>
  <c r="C210" i="2"/>
  <c r="C914" i="2"/>
  <c r="C1170" i="2"/>
  <c r="C338" i="2"/>
  <c r="B766" i="2"/>
  <c r="A766" i="2" s="1"/>
  <c r="D766" i="2"/>
  <c r="D382" i="2"/>
  <c r="D126" i="2"/>
  <c r="AD17" i="1"/>
  <c r="H354" i="2"/>
  <c r="B622" i="2"/>
  <c r="A622" i="2" s="1"/>
  <c r="B750" i="2"/>
  <c r="A750" i="2" s="1"/>
  <c r="H1426" i="2"/>
  <c r="H1042" i="2"/>
  <c r="H914" i="2"/>
  <c r="H786" i="2"/>
  <c r="AE51" i="1"/>
  <c r="H146" i="2"/>
  <c r="H18" i="2"/>
  <c r="D1234" i="2"/>
  <c r="D850" i="2"/>
  <c r="D466" i="2"/>
  <c r="D210" i="2"/>
  <c r="D82" i="2"/>
  <c r="E786" i="2"/>
  <c r="E658" i="2"/>
  <c r="E146" i="2"/>
  <c r="E18" i="2"/>
  <c r="B670" i="2"/>
  <c r="A670" i="2" s="1"/>
  <c r="E1234" i="2"/>
  <c r="E866" i="2"/>
  <c r="AE19" i="1"/>
  <c r="AE14" i="1"/>
  <c r="E964" i="2"/>
  <c r="C34" i="2"/>
  <c r="C162" i="2"/>
  <c r="C226" i="2"/>
  <c r="C290" i="2"/>
  <c r="C930" i="2"/>
  <c r="D884" i="2"/>
  <c r="E190" i="2"/>
  <c r="C738" i="2"/>
  <c r="D1314" i="2"/>
  <c r="F116" i="2"/>
  <c r="C500" i="2"/>
  <c r="F1396" i="2"/>
  <c r="F846" i="2"/>
  <c r="C1470" i="2"/>
  <c r="F1156" i="2"/>
  <c r="C516" i="2"/>
  <c r="C674" i="2"/>
  <c r="H866" i="2"/>
  <c r="E830" i="2"/>
  <c r="D900" i="2"/>
  <c r="G846" i="2"/>
  <c r="G516" i="2"/>
  <c r="E1012" i="2"/>
  <c r="C1378" i="2"/>
  <c r="C974" i="2"/>
  <c r="I756" i="2"/>
  <c r="E738" i="2"/>
  <c r="F1342" i="2"/>
  <c r="C610" i="2"/>
  <c r="B866" i="2"/>
  <c r="A866" i="2" s="1"/>
  <c r="F866" i="2" s="1"/>
  <c r="G1012" i="2"/>
  <c r="C772" i="2"/>
  <c r="I772" i="2"/>
  <c r="F830" i="2"/>
  <c r="F590" i="2"/>
  <c r="AD85" i="1"/>
  <c r="I644" i="2"/>
  <c r="I1284" i="2"/>
  <c r="C190" i="2"/>
  <c r="E1214" i="2"/>
  <c r="E482" i="2"/>
  <c r="B548" i="2"/>
  <c r="A548" i="2" s="1"/>
  <c r="D1284" i="2"/>
  <c r="F500" i="2"/>
  <c r="C1028" i="2"/>
  <c r="D1086" i="2"/>
  <c r="C546" i="2"/>
  <c r="G884" i="2"/>
  <c r="E590" i="2"/>
  <c r="C1442" i="2"/>
  <c r="C354" i="2"/>
  <c r="B1060" i="2"/>
  <c r="A1060" i="2" s="1"/>
  <c r="B610" i="2"/>
  <c r="A610" i="2" s="1"/>
  <c r="F610" i="2" s="1"/>
  <c r="H1122" i="2"/>
  <c r="C1122" i="2"/>
  <c r="C1140" i="2"/>
  <c r="D590" i="2"/>
  <c r="G974" i="2"/>
  <c r="D388" i="2"/>
  <c r="C1396" i="2"/>
  <c r="Z98" i="1"/>
  <c r="D644" i="2"/>
  <c r="C446" i="2"/>
  <c r="C1314" i="2"/>
  <c r="D500" i="2"/>
  <c r="C116" i="2"/>
  <c r="E1122" i="2"/>
  <c r="B930" i="2"/>
  <c r="A930" i="2" s="1"/>
  <c r="F930" i="2" s="1"/>
  <c r="D1012" i="2"/>
  <c r="AD90" i="1"/>
  <c r="E446" i="2"/>
  <c r="C866" i="2"/>
  <c r="C482" i="2"/>
  <c r="D116" i="2"/>
  <c r="B1316" i="2"/>
  <c r="A1316" i="2" s="1"/>
  <c r="B1134" i="2"/>
  <c r="A1134" i="2" s="1"/>
  <c r="AE66" i="1"/>
  <c r="I1012" i="2"/>
  <c r="G830" i="2"/>
  <c r="F772" i="2"/>
  <c r="AD49" i="1"/>
  <c r="C388" i="2"/>
  <c r="I1268" i="2"/>
  <c r="C78" i="2"/>
  <c r="B878" i="2"/>
  <c r="A878" i="2" s="1"/>
  <c r="E116" i="2"/>
  <c r="D546" i="2"/>
  <c r="Z25" i="1"/>
  <c r="Z33" i="1"/>
  <c r="D1268" i="2"/>
  <c r="D1028" i="2"/>
  <c r="C62" i="2"/>
  <c r="C718" i="2"/>
  <c r="H610" i="2"/>
  <c r="C1156" i="2"/>
  <c r="F1102" i="2"/>
  <c r="I1028" i="2"/>
  <c r="AE41" i="1"/>
  <c r="AE109" i="1"/>
  <c r="E530" i="2"/>
  <c r="H658" i="2"/>
  <c r="B62" i="2"/>
  <c r="A62" i="2" s="1"/>
  <c r="C690" i="2"/>
  <c r="C1266" i="2"/>
  <c r="AE21" i="1"/>
  <c r="AE29" i="1"/>
  <c r="AE49" i="1"/>
  <c r="AE57" i="1"/>
  <c r="AE65" i="1"/>
  <c r="AE73" i="1"/>
  <c r="AE77" i="1"/>
  <c r="AE81" i="1"/>
  <c r="AE85" i="1"/>
  <c r="AE97" i="1"/>
  <c r="AE53" i="1"/>
  <c r="AF87" i="1"/>
  <c r="B212" i="2"/>
  <c r="A212" i="2" s="1"/>
  <c r="F1108" i="2"/>
  <c r="Z91" i="1"/>
  <c r="AF67" i="1"/>
  <c r="AE67" i="1"/>
  <c r="AD87" i="1"/>
  <c r="G542" i="2"/>
  <c r="AE54" i="1"/>
  <c r="D516" i="2"/>
  <c r="H1442" i="2"/>
  <c r="H1314" i="2"/>
  <c r="H1186" i="2"/>
  <c r="H1058" i="2"/>
  <c r="H418" i="2"/>
  <c r="D866" i="2"/>
  <c r="E1442" i="2"/>
  <c r="E1314" i="2"/>
  <c r="E1058" i="2"/>
  <c r="E930" i="2"/>
  <c r="E674" i="2"/>
  <c r="E418" i="2"/>
  <c r="B686" i="2"/>
  <c r="A686" i="2" s="1"/>
  <c r="D562" i="2"/>
  <c r="E1412" i="2"/>
  <c r="D1412" i="2"/>
  <c r="A1371" i="2"/>
  <c r="G388" i="2"/>
  <c r="C644" i="2"/>
  <c r="G718" i="2"/>
  <c r="F1284" i="2"/>
  <c r="F900" i="2"/>
  <c r="I1156" i="2"/>
  <c r="I900" i="2"/>
  <c r="F516" i="2"/>
  <c r="Z62" i="1"/>
  <c r="B738" i="2"/>
  <c r="A738" i="2" s="1"/>
  <c r="F738" i="2" s="1"/>
  <c r="H738" i="2"/>
  <c r="F334" i="2"/>
  <c r="F388" i="2"/>
  <c r="E388" i="2"/>
  <c r="G644" i="2"/>
  <c r="E1358" i="2"/>
  <c r="C900" i="2"/>
  <c r="D20" i="2"/>
  <c r="D148" i="2"/>
  <c r="C498" i="2"/>
  <c r="AE71" i="1"/>
  <c r="AE25" i="1"/>
  <c r="AE33" i="1"/>
  <c r="AE45" i="1"/>
  <c r="AE89" i="1"/>
  <c r="AE93" i="1"/>
  <c r="AE101" i="1"/>
  <c r="AE105" i="1"/>
  <c r="G1236" i="2"/>
  <c r="I628" i="2"/>
  <c r="AF108" i="1"/>
  <c r="AE68" i="1"/>
  <c r="AE60" i="1"/>
  <c r="AE52" i="1"/>
  <c r="AE44" i="1"/>
  <c r="AE28" i="1"/>
  <c r="AE20" i="1"/>
  <c r="AF12" i="1"/>
  <c r="AF96" i="1"/>
  <c r="AF24" i="1"/>
  <c r="AF23" i="1"/>
  <c r="Z95" i="1"/>
  <c r="F84" i="2"/>
  <c r="E84" i="2"/>
  <c r="E1044" i="2"/>
  <c r="AD71" i="1"/>
  <c r="F1470" i="2"/>
  <c r="AE95" i="1"/>
  <c r="G670" i="2"/>
  <c r="B542" i="2"/>
  <c r="A542" i="2" s="1"/>
  <c r="F798" i="2"/>
  <c r="B798" i="2"/>
  <c r="A798" i="2" s="1"/>
  <c r="D1236" i="2"/>
  <c r="AD91" i="1"/>
  <c r="F1140" i="2"/>
  <c r="AE87" i="1"/>
  <c r="AD19" i="1"/>
  <c r="C1236" i="2"/>
  <c r="D1246" i="2"/>
  <c r="AF44" i="1"/>
  <c r="F1380" i="2"/>
  <c r="AE106" i="1"/>
  <c r="AE98" i="1"/>
  <c r="AE58" i="1"/>
  <c r="AE50" i="1"/>
  <c r="AE42" i="1"/>
  <c r="AE34" i="1"/>
  <c r="AE26" i="1"/>
  <c r="AE18" i="1"/>
  <c r="D1486" i="2"/>
  <c r="D1102" i="2"/>
  <c r="D974" i="2"/>
  <c r="D846" i="2"/>
  <c r="D718" i="2"/>
  <c r="E1284" i="2"/>
  <c r="E1028" i="2"/>
  <c r="E644" i="2"/>
  <c r="Z86" i="1"/>
  <c r="AD70" i="1"/>
  <c r="AE62" i="1"/>
  <c r="AD46" i="1"/>
  <c r="Z38" i="1"/>
  <c r="Z30" i="1"/>
  <c r="Z14" i="1"/>
  <c r="E1422" i="2"/>
  <c r="AD82" i="1"/>
  <c r="AD74" i="1"/>
  <c r="D398" i="2"/>
  <c r="Z18" i="1"/>
  <c r="AD62" i="1"/>
  <c r="Z106" i="1"/>
  <c r="D142" i="2"/>
  <c r="D1166" i="2"/>
  <c r="E1166" i="2"/>
  <c r="AD94" i="1"/>
  <c r="I1220" i="2"/>
  <c r="Z26" i="1"/>
  <c r="AD110" i="1"/>
  <c r="G1422" i="2"/>
  <c r="G836" i="2"/>
  <c r="AE38" i="1"/>
  <c r="E1038" i="2"/>
  <c r="AD106" i="1"/>
  <c r="E142" i="2"/>
  <c r="Z74" i="1"/>
  <c r="Z34" i="1"/>
  <c r="AD34" i="1"/>
  <c r="E1220" i="2"/>
  <c r="C964" i="2"/>
  <c r="E526" i="2"/>
  <c r="C1092" i="2"/>
  <c r="E900" i="2"/>
  <c r="AD50" i="1"/>
  <c r="F1422" i="2"/>
  <c r="F1038" i="2"/>
  <c r="E782" i="2"/>
  <c r="AD14" i="1"/>
  <c r="G580" i="2"/>
  <c r="F964" i="2"/>
  <c r="E1092" i="2"/>
  <c r="D910" i="2"/>
  <c r="D1476" i="2"/>
  <c r="F1294" i="2"/>
  <c r="D324" i="2"/>
  <c r="AE70" i="1"/>
  <c r="Z46" i="1"/>
  <c r="G142" i="2"/>
  <c r="Z94" i="1"/>
  <c r="Z110" i="1"/>
  <c r="C1166" i="2"/>
  <c r="C1220" i="2"/>
  <c r="AE110" i="1"/>
  <c r="G1038" i="2"/>
  <c r="F1166" i="2"/>
  <c r="F782" i="2"/>
  <c r="Z58" i="1"/>
  <c r="G964" i="2"/>
  <c r="F1092" i="2"/>
  <c r="AD42" i="1"/>
  <c r="G910" i="2"/>
  <c r="Z70" i="1"/>
  <c r="I1476" i="2"/>
  <c r="C836" i="2"/>
  <c r="AE78" i="1"/>
  <c r="AD30" i="1"/>
  <c r="D782" i="2"/>
  <c r="C708" i="2"/>
  <c r="AD66" i="1"/>
  <c r="I964" i="2"/>
  <c r="G1092" i="2"/>
  <c r="G1220" i="2"/>
  <c r="D654" i="2"/>
  <c r="AE86" i="1"/>
  <c r="D1038" i="2"/>
  <c r="Z82" i="1"/>
  <c r="E708" i="2"/>
  <c r="Z50" i="1"/>
  <c r="AE30" i="1"/>
  <c r="F398" i="2"/>
  <c r="AD18" i="1"/>
  <c r="AE94" i="1"/>
  <c r="AE102" i="1"/>
  <c r="C142" i="2"/>
  <c r="G708" i="2"/>
  <c r="AD26" i="1"/>
  <c r="Z54" i="1"/>
  <c r="B500" i="2"/>
  <c r="A500" i="2" s="1"/>
  <c r="B958" i="2"/>
  <c r="A958" i="2" s="1"/>
  <c r="C242" i="2"/>
  <c r="C306" i="2"/>
  <c r="AF61" i="1"/>
  <c r="C882" i="2"/>
  <c r="C1010" i="2"/>
  <c r="C1074" i="2"/>
  <c r="C1138" i="2"/>
  <c r="C1458" i="2"/>
  <c r="H690" i="2"/>
  <c r="D356" i="2"/>
  <c r="F996" i="2"/>
  <c r="E1326" i="2"/>
  <c r="AD104" i="1"/>
  <c r="AE24" i="1"/>
  <c r="C996" i="2"/>
  <c r="G942" i="2"/>
  <c r="AD78" i="1"/>
  <c r="Z42" i="1"/>
  <c r="E1476" i="2"/>
  <c r="AF56" i="1"/>
  <c r="D482" i="2"/>
  <c r="D228" i="2"/>
  <c r="G558" i="2"/>
  <c r="E1252" i="2"/>
  <c r="G484" i="2"/>
  <c r="C1252" i="2"/>
  <c r="B1454" i="2"/>
  <c r="A1454" i="2" s="1"/>
  <c r="Z108" i="1"/>
  <c r="E1198" i="2"/>
  <c r="G806" i="1"/>
  <c r="AF57" i="1"/>
  <c r="AE12" i="1"/>
  <c r="B1124" i="2"/>
  <c r="A1124" i="2" s="1"/>
  <c r="B942" i="2"/>
  <c r="A942" i="2" s="1"/>
  <c r="D738" i="2"/>
  <c r="D686" i="2"/>
  <c r="AE32" i="1"/>
  <c r="I484" i="2"/>
  <c r="G868" i="2"/>
  <c r="G996" i="2"/>
  <c r="G1198" i="2"/>
  <c r="G356" i="2"/>
  <c r="AD84" i="1"/>
  <c r="G1252" i="2"/>
  <c r="F228" i="2"/>
  <c r="B1074" i="2"/>
  <c r="A1074" i="2" s="1"/>
  <c r="F1074" i="2" s="1"/>
  <c r="C814" i="2"/>
  <c r="H290" i="2"/>
  <c r="H114" i="2"/>
  <c r="B868" i="2"/>
  <c r="A868" i="2" s="1"/>
  <c r="AF32" i="1"/>
  <c r="AE100" i="1"/>
  <c r="AE92" i="1"/>
  <c r="B484" i="2"/>
  <c r="A484" i="2" s="1"/>
  <c r="Z64" i="1"/>
  <c r="AD52" i="1"/>
  <c r="E868" i="2"/>
  <c r="AD12" i="1"/>
  <c r="E996" i="2"/>
  <c r="AD40" i="1"/>
  <c r="C1198" i="2"/>
  <c r="E676" i="2"/>
  <c r="Z100" i="1"/>
  <c r="C356" i="2"/>
  <c r="I228" i="2"/>
  <c r="Z80" i="1"/>
  <c r="H546" i="2"/>
  <c r="B430" i="2"/>
  <c r="A430" i="2" s="1"/>
  <c r="B1198" i="2"/>
  <c r="A1198" i="2" s="1"/>
  <c r="D1070" i="2"/>
  <c r="AF48" i="1"/>
  <c r="H674" i="2"/>
  <c r="D868" i="2"/>
  <c r="AD24" i="1"/>
  <c r="F356" i="2"/>
  <c r="Z44" i="1"/>
  <c r="G1326" i="2"/>
  <c r="C430" i="2"/>
  <c r="F1070" i="2"/>
  <c r="C1394" i="2"/>
  <c r="AF20" i="1"/>
  <c r="AF100" i="1"/>
  <c r="AF104" i="1"/>
  <c r="AF92" i="1"/>
  <c r="B1070" i="2"/>
  <c r="A1070" i="2" s="1"/>
  <c r="AE72" i="1"/>
  <c r="B628" i="2"/>
  <c r="A628" i="2" s="1"/>
  <c r="D1124" i="2"/>
  <c r="AE16" i="1"/>
  <c r="AF40" i="1"/>
  <c r="AF64" i="1"/>
  <c r="AF80" i="1"/>
  <c r="D1198" i="2"/>
  <c r="AE104" i="1"/>
  <c r="E626" i="2"/>
  <c r="AE48" i="1"/>
  <c r="C740" i="2"/>
  <c r="AD92" i="1"/>
  <c r="AD64" i="1"/>
  <c r="F868" i="2"/>
  <c r="E1454" i="2"/>
  <c r="C1454" i="2"/>
  <c r="G46" i="2"/>
  <c r="Z32" i="1"/>
  <c r="Z104" i="1"/>
  <c r="D878" i="2"/>
  <c r="D430" i="2"/>
  <c r="H162" i="2"/>
  <c r="AE40" i="1"/>
  <c r="Z40" i="1"/>
  <c r="I868" i="2"/>
  <c r="F942" i="2"/>
  <c r="I1124" i="2"/>
  <c r="I1380" i="2"/>
  <c r="D1454" i="2"/>
  <c r="D1380" i="2"/>
  <c r="B1380" i="2"/>
  <c r="A1380" i="2" s="1"/>
  <c r="C1326" i="2"/>
  <c r="AD108" i="1"/>
  <c r="Z24" i="1"/>
  <c r="I1252" i="2"/>
  <c r="H178" i="2"/>
  <c r="E942" i="2"/>
  <c r="E174" i="2"/>
  <c r="AE64" i="1"/>
  <c r="D740" i="2"/>
  <c r="AD96" i="1"/>
  <c r="AF33" i="1"/>
  <c r="AD20" i="1"/>
  <c r="B740" i="2"/>
  <c r="A740" i="2" s="1"/>
  <c r="AE80" i="1"/>
  <c r="AE96" i="1"/>
  <c r="I740" i="2"/>
  <c r="B46" i="2"/>
  <c r="A46" i="2" s="1"/>
  <c r="C1124" i="2"/>
  <c r="AD100" i="1"/>
  <c r="C942" i="2"/>
  <c r="E46" i="2"/>
  <c r="Z12" i="1"/>
  <c r="Z56" i="1"/>
  <c r="C558" i="2"/>
  <c r="C434" i="2"/>
  <c r="C370" i="2"/>
  <c r="B1326" i="2"/>
  <c r="A1326" i="2" s="1"/>
  <c r="D1252" i="2"/>
  <c r="F740" i="2"/>
  <c r="E484" i="2"/>
  <c r="D610" i="2"/>
  <c r="E1124" i="2"/>
  <c r="D996" i="2"/>
  <c r="G1454" i="2"/>
  <c r="Z88" i="1"/>
  <c r="E430" i="2"/>
  <c r="Z72" i="1"/>
  <c r="C100" i="2"/>
  <c r="E1230" i="2"/>
  <c r="D1378" i="2"/>
  <c r="D1122" i="2"/>
  <c r="E498" i="2"/>
  <c r="B820" i="2"/>
  <c r="A820" i="2" s="1"/>
  <c r="I132" i="2"/>
  <c r="AF91" i="1"/>
  <c r="AF83" i="1"/>
  <c r="AF51" i="1"/>
  <c r="AE43" i="1"/>
  <c r="AE35" i="1"/>
  <c r="D990" i="2"/>
  <c r="C562" i="2"/>
  <c r="AF11" i="1"/>
  <c r="D1362" i="2"/>
  <c r="AF79" i="1"/>
  <c r="AF55" i="1"/>
  <c r="AF31" i="1"/>
  <c r="E916" i="2"/>
  <c r="Z71" i="1"/>
  <c r="E724" i="2"/>
  <c r="Z47" i="1"/>
  <c r="AF25" i="1"/>
  <c r="E306" i="2"/>
  <c r="D754" i="2"/>
  <c r="B884" i="2"/>
  <c r="A884" i="2" s="1"/>
  <c r="H946" i="2"/>
  <c r="AF73" i="1"/>
  <c r="AF77" i="1"/>
  <c r="D1138" i="2"/>
  <c r="E1330" i="2"/>
  <c r="B1396" i="2"/>
  <c r="A1396" i="2" s="1"/>
  <c r="AF101" i="1"/>
  <c r="AF105" i="1"/>
  <c r="D286" i="2"/>
  <c r="D334" i="2"/>
  <c r="D206" i="2"/>
  <c r="B1202" i="2"/>
  <c r="A1202" i="2" s="1"/>
  <c r="F1202" i="2" s="1"/>
  <c r="AF85" i="1"/>
  <c r="B1204" i="2"/>
  <c r="A1204" i="2" s="1"/>
  <c r="C1202" i="2"/>
  <c r="C946" i="2"/>
  <c r="C754" i="2"/>
  <c r="AF43" i="1"/>
  <c r="D1054" i="2"/>
  <c r="AF65" i="1"/>
  <c r="AE23" i="1"/>
  <c r="AF21" i="1"/>
  <c r="G1438" i="2"/>
  <c r="AD11" i="1"/>
  <c r="I980" i="2"/>
  <c r="AD67" i="1"/>
  <c r="D542" i="2"/>
  <c r="AD35" i="1"/>
  <c r="D468" i="2"/>
  <c r="C468" i="2"/>
  <c r="E914" i="2"/>
  <c r="B754" i="2"/>
  <c r="A754" i="2" s="1"/>
  <c r="F754" i="2" s="1"/>
  <c r="F286" i="2"/>
  <c r="E1108" i="2"/>
  <c r="E1010" i="2"/>
  <c r="F1054" i="2"/>
  <c r="E660" i="2"/>
  <c r="E286" i="2"/>
  <c r="B1364" i="2"/>
  <c r="A1364" i="2" s="1"/>
  <c r="D1438" i="2"/>
  <c r="D338" i="2"/>
  <c r="AE31" i="1"/>
  <c r="E212" i="2"/>
  <c r="AD51" i="1"/>
  <c r="Z63" i="1"/>
  <c r="C670" i="2"/>
  <c r="Z51" i="1"/>
  <c r="Z55" i="1"/>
  <c r="C980" i="2"/>
  <c r="AD83" i="1"/>
  <c r="Z35" i="1"/>
  <c r="G468" i="2"/>
  <c r="Z11" i="1"/>
  <c r="Z87" i="1"/>
  <c r="G286" i="2"/>
  <c r="D84" i="2"/>
  <c r="H818" i="2"/>
  <c r="B306" i="2"/>
  <c r="A306" i="2" s="1"/>
  <c r="F306" i="2" s="1"/>
  <c r="AE91" i="1"/>
  <c r="C626" i="2"/>
  <c r="AF89" i="1"/>
  <c r="AF81" i="1"/>
  <c r="D114" i="2"/>
  <c r="D724" i="2"/>
  <c r="B116" i="2"/>
  <c r="A116" i="2" s="1"/>
  <c r="E114" i="2"/>
  <c r="E50" i="2"/>
  <c r="D1364" i="2"/>
  <c r="C818" i="2"/>
  <c r="AF29" i="1"/>
  <c r="AF107" i="1"/>
  <c r="AE83" i="1"/>
  <c r="AE59" i="1"/>
  <c r="AF69" i="1"/>
  <c r="C178" i="2"/>
  <c r="B724" i="2"/>
  <c r="A724" i="2" s="1"/>
  <c r="E1438" i="2"/>
  <c r="Z39" i="1"/>
  <c r="D242" i="2"/>
  <c r="D980" i="2"/>
  <c r="B1236" i="2"/>
  <c r="A1236" i="2" s="1"/>
  <c r="Z99" i="1"/>
  <c r="E818" i="2"/>
  <c r="F542" i="2"/>
  <c r="B1138" i="2"/>
  <c r="A1138" i="2" s="1"/>
  <c r="F1138" i="2" s="1"/>
  <c r="E468" i="2"/>
  <c r="E926" i="2"/>
  <c r="B946" i="2"/>
  <c r="A946" i="2" s="1"/>
  <c r="F946" i="2" s="1"/>
  <c r="B1086" i="2"/>
  <c r="A1086" i="2" s="1"/>
  <c r="C286" i="2"/>
  <c r="E370" i="2"/>
  <c r="AE107" i="1"/>
  <c r="AF59" i="1"/>
  <c r="AE99" i="1"/>
  <c r="AF63" i="1"/>
  <c r="AD63" i="1"/>
  <c r="F1438" i="2"/>
  <c r="B30" i="2"/>
  <c r="A30" i="2" s="1"/>
  <c r="E1236" i="2"/>
  <c r="E980" i="2"/>
  <c r="F1236" i="2"/>
  <c r="D498" i="2"/>
  <c r="H1138" i="2"/>
  <c r="E158" i="2"/>
  <c r="D596" i="2"/>
  <c r="C1108" i="2"/>
  <c r="E414" i="2"/>
  <c r="AD31" i="1"/>
  <c r="Z15" i="1"/>
  <c r="B1458" i="2"/>
  <c r="A1458" i="2" s="1"/>
  <c r="F1458" i="2" s="1"/>
  <c r="G1310" i="2"/>
  <c r="AE63" i="1"/>
  <c r="AE39" i="1"/>
  <c r="F980" i="2"/>
  <c r="D926" i="2"/>
  <c r="B498" i="2"/>
  <c r="A498" i="2" s="1"/>
  <c r="F498" i="2" s="1"/>
  <c r="B1150" i="2"/>
  <c r="A1150" i="2" s="1"/>
  <c r="Z79" i="1"/>
  <c r="B1054" i="2"/>
  <c r="A1054" i="2" s="1"/>
  <c r="B1330" i="2"/>
  <c r="A1330" i="2" s="1"/>
  <c r="F1330" i="2" s="1"/>
  <c r="G1108" i="2"/>
  <c r="AD23" i="1"/>
  <c r="Z31" i="1"/>
  <c r="B1010" i="2"/>
  <c r="A1010" i="2" s="1"/>
  <c r="F1010" i="2" s="1"/>
  <c r="AD79" i="1"/>
  <c r="C926" i="2"/>
  <c r="AE103" i="1"/>
  <c r="AF53" i="1"/>
  <c r="C1330" i="2"/>
  <c r="AF39" i="1"/>
  <c r="AE55" i="1"/>
  <c r="AD75" i="1"/>
  <c r="AD99" i="1"/>
  <c r="G980" i="2"/>
  <c r="AD59" i="1"/>
  <c r="I468" i="2"/>
  <c r="D1108" i="2"/>
  <c r="Z75" i="1"/>
  <c r="C1054" i="2"/>
  <c r="D964" i="2"/>
  <c r="F110" i="2"/>
  <c r="G1476" i="2"/>
  <c r="G270" i="2"/>
  <c r="H1394" i="2"/>
  <c r="H1266" i="2"/>
  <c r="H1010" i="2"/>
  <c r="H754" i="2"/>
  <c r="H626" i="2"/>
  <c r="H498" i="2"/>
  <c r="D1074" i="2"/>
  <c r="D946" i="2"/>
  <c r="D434" i="2"/>
  <c r="D306" i="2"/>
  <c r="E1394" i="2"/>
  <c r="E1266" i="2"/>
  <c r="B948" i="2"/>
  <c r="A948" i="2" s="1"/>
  <c r="B564" i="2"/>
  <c r="A564" i="2" s="1"/>
  <c r="H1330" i="2"/>
  <c r="D1266" i="2"/>
  <c r="B1342" i="2"/>
  <c r="A1342" i="2" s="1"/>
  <c r="Z20" i="1"/>
  <c r="AD65" i="1"/>
  <c r="D1470" i="2"/>
  <c r="D1342" i="2"/>
  <c r="D1214" i="2"/>
  <c r="D830" i="2"/>
  <c r="D702" i="2"/>
  <c r="AF45" i="1"/>
  <c r="D190" i="2"/>
  <c r="D62" i="2"/>
  <c r="E1140" i="2"/>
  <c r="E884" i="2"/>
  <c r="E756" i="2"/>
  <c r="B126" i="2"/>
  <c r="C130" i="2"/>
  <c r="C322" i="2"/>
  <c r="C834" i="2"/>
  <c r="C1282" i="2"/>
  <c r="C1346" i="2"/>
  <c r="C1410" i="2"/>
  <c r="E932" i="2"/>
  <c r="AD16" i="1"/>
  <c r="AD13" i="1"/>
  <c r="E766" i="2"/>
  <c r="E1460" i="2"/>
  <c r="G654" i="2"/>
  <c r="E1138" i="2"/>
  <c r="G692" i="2"/>
  <c r="AD89" i="1"/>
  <c r="D4" i="2"/>
  <c r="Z101" i="1"/>
  <c r="B254" i="2"/>
  <c r="A254" i="2" s="1"/>
  <c r="AF109" i="1"/>
  <c r="C564" i="2"/>
  <c r="G1460" i="2"/>
  <c r="D1294" i="2"/>
  <c r="H1378" i="2"/>
  <c r="AE56" i="1"/>
  <c r="D1186" i="2"/>
  <c r="D1058" i="2"/>
  <c r="AF52" i="1"/>
  <c r="D418" i="2"/>
  <c r="AF28" i="1"/>
  <c r="D46" i="2"/>
  <c r="B1444" i="2"/>
  <c r="A1444" i="2" s="1"/>
  <c r="E164" i="2"/>
  <c r="AE37" i="1"/>
  <c r="AE61" i="1"/>
  <c r="AF41" i="1"/>
  <c r="AF93" i="1"/>
  <c r="E500" i="2"/>
  <c r="F820" i="2"/>
  <c r="D820" i="2"/>
  <c r="Z10" i="1"/>
  <c r="AD101" i="1"/>
  <c r="D254" i="2"/>
  <c r="C590" i="2"/>
  <c r="F702" i="2"/>
  <c r="I692" i="2"/>
  <c r="D178" i="2"/>
  <c r="B388" i="2"/>
  <c r="A388" i="2" s="1"/>
  <c r="B398" i="2"/>
  <c r="A398" i="2" s="1"/>
  <c r="E386" i="2"/>
  <c r="H386" i="2"/>
  <c r="B386" i="2"/>
  <c r="A386" i="2" s="1"/>
  <c r="F386" i="2" s="1"/>
  <c r="B1474" i="2"/>
  <c r="A1474" i="2" s="1"/>
  <c r="F1474" i="2" s="1"/>
  <c r="AF102" i="1"/>
  <c r="D1474" i="2"/>
  <c r="B1486" i="2"/>
  <c r="A1486" i="2" s="1"/>
  <c r="H1474" i="2"/>
  <c r="E1474" i="2"/>
  <c r="B1476" i="2"/>
  <c r="A1476" i="2" s="1"/>
  <c r="D514" i="2"/>
  <c r="E514" i="2"/>
  <c r="AF42" i="1"/>
  <c r="B1038" i="2"/>
  <c r="A1038" i="2" s="1"/>
  <c r="B1028" i="2"/>
  <c r="A1028" i="2" s="1"/>
  <c r="B1026" i="2"/>
  <c r="A1026" i="2" s="1"/>
  <c r="F1026" i="2" s="1"/>
  <c r="E1026" i="2"/>
  <c r="D1026" i="2"/>
  <c r="AF110" i="1"/>
  <c r="D258" i="2"/>
  <c r="B258" i="2"/>
  <c r="A258" i="2" s="1"/>
  <c r="F258" i="2" s="1"/>
  <c r="AF26" i="1"/>
  <c r="B1346" i="2"/>
  <c r="A1346" i="2" s="1"/>
  <c r="F1346" i="2" s="1"/>
  <c r="AF94" i="1"/>
  <c r="D1346" i="2"/>
  <c r="B1348" i="2"/>
  <c r="A1348" i="2" s="1"/>
  <c r="H1346" i="2"/>
  <c r="B1358" i="2"/>
  <c r="A1358" i="2" s="1"/>
  <c r="B78" i="2"/>
  <c r="A78" i="2" s="1"/>
  <c r="B66" i="2"/>
  <c r="A66" i="2" s="1"/>
  <c r="F66" i="2" s="1"/>
  <c r="E66" i="2"/>
  <c r="H66" i="2"/>
  <c r="D66" i="2"/>
  <c r="B642" i="2"/>
  <c r="A642" i="2" s="1"/>
  <c r="F642" i="2" s="1"/>
  <c r="B654" i="2"/>
  <c r="A654" i="2" s="1"/>
  <c r="E642" i="2"/>
  <c r="H642" i="2"/>
  <c r="AF50" i="1"/>
  <c r="B1156" i="2"/>
  <c r="A1156" i="2" s="1"/>
  <c r="E1154" i="2"/>
  <c r="B1166" i="2"/>
  <c r="A1166" i="2" s="1"/>
  <c r="D1154" i="2"/>
  <c r="B1154" i="2"/>
  <c r="A1154" i="2" s="1"/>
  <c r="F1154" i="2" s="1"/>
  <c r="H1154" i="2"/>
  <c r="B2" i="2"/>
  <c r="A2" i="2" s="1"/>
  <c r="F2" i="2" s="1"/>
  <c r="B14" i="2"/>
  <c r="A14" i="2" s="1"/>
  <c r="B4" i="2"/>
  <c r="A4" i="2" s="1"/>
  <c r="AF10" i="1"/>
  <c r="B462" i="2"/>
  <c r="A462" i="2" s="1"/>
  <c r="AF38" i="1"/>
  <c r="D898" i="2"/>
  <c r="AF66" i="1"/>
  <c r="B910" i="2"/>
  <c r="A910" i="2" s="1"/>
  <c r="B900" i="2"/>
  <c r="A900" i="2" s="1"/>
  <c r="H898" i="2"/>
  <c r="E898" i="2"/>
  <c r="B898" i="2"/>
  <c r="A898" i="2" s="1"/>
  <c r="F898" i="2" s="1"/>
  <c r="B1422" i="2"/>
  <c r="A1422" i="2" s="1"/>
  <c r="E1410" i="2"/>
  <c r="AF98" i="1"/>
  <c r="C386" i="2"/>
  <c r="B194" i="2"/>
  <c r="A194" i="2" s="1"/>
  <c r="F194" i="2" s="1"/>
  <c r="D194" i="2"/>
  <c r="B196" i="2"/>
  <c r="A196" i="2" s="1"/>
  <c r="C194" i="2"/>
  <c r="H194" i="2"/>
  <c r="AF22" i="1"/>
  <c r="B1218" i="2"/>
  <c r="A1218" i="2" s="1"/>
  <c r="F1218" i="2" s="1"/>
  <c r="B1230" i="2"/>
  <c r="A1230" i="2" s="1"/>
  <c r="B1220" i="2"/>
  <c r="A1220" i="2" s="1"/>
  <c r="C1218" i="2"/>
  <c r="C258" i="2"/>
  <c r="C514" i="2"/>
  <c r="C66" i="2"/>
  <c r="E1346" i="2"/>
  <c r="H130" i="2"/>
  <c r="D130" i="2"/>
  <c r="C2" i="2"/>
  <c r="C898" i="2"/>
  <c r="C642" i="2"/>
  <c r="H322" i="2"/>
  <c r="B334" i="2"/>
  <c r="A334" i="2" s="1"/>
  <c r="B322" i="2"/>
  <c r="A322" i="2" s="1"/>
  <c r="F322" i="2" s="1"/>
  <c r="AF30" i="1"/>
  <c r="D834" i="2"/>
  <c r="B846" i="2"/>
  <c r="A846" i="2" s="1"/>
  <c r="AF62" i="1"/>
  <c r="E834" i="2"/>
  <c r="H834" i="2"/>
  <c r="B834" i="2"/>
  <c r="A834" i="2" s="1"/>
  <c r="F834" i="2" s="1"/>
  <c r="D1282" i="2"/>
  <c r="B1294" i="2"/>
  <c r="A1294" i="2" s="1"/>
  <c r="H1282" i="2"/>
  <c r="E1282" i="2"/>
  <c r="AF90" i="1"/>
  <c r="B1284" i="2"/>
  <c r="A1284" i="2" s="1"/>
  <c r="B1282" i="2"/>
  <c r="A1282" i="2" s="1"/>
  <c r="F1282" i="2" s="1"/>
  <c r="C1474" i="2"/>
  <c r="D806" i="1"/>
  <c r="AE108" i="1"/>
  <c r="C1316" i="2"/>
  <c r="D1316" i="2"/>
  <c r="G1188" i="2"/>
  <c r="B1188" i="2"/>
  <c r="A1188" i="2" s="1"/>
  <c r="G1060" i="2"/>
  <c r="Z76" i="1"/>
  <c r="C420" i="2"/>
  <c r="I420" i="2"/>
  <c r="B420" i="2"/>
  <c r="A420" i="2" s="1"/>
  <c r="Z36" i="1"/>
  <c r="F292" i="2"/>
  <c r="Z28" i="1"/>
  <c r="G1262" i="2"/>
  <c r="AD88" i="1"/>
  <c r="D1262" i="2"/>
  <c r="F1134" i="2"/>
  <c r="G1134" i="2"/>
  <c r="G494" i="2"/>
  <c r="B494" i="2"/>
  <c r="A494" i="2" s="1"/>
  <c r="H930" i="2"/>
  <c r="AF68" i="1"/>
  <c r="H2" i="2"/>
  <c r="AD69" i="1"/>
  <c r="AF14" i="1"/>
  <c r="AF18" i="1"/>
  <c r="AE22" i="1"/>
  <c r="AF34" i="1"/>
  <c r="AF86" i="1"/>
  <c r="AE90" i="1"/>
  <c r="Z92" i="1"/>
  <c r="AE88" i="1"/>
  <c r="AE79" i="1"/>
  <c r="AE47" i="1"/>
  <c r="AF19" i="1"/>
  <c r="D916" i="2"/>
  <c r="D478" i="2"/>
  <c r="AF106" i="1"/>
  <c r="D1204" i="2"/>
  <c r="D958" i="2"/>
  <c r="B510" i="2"/>
  <c r="A510" i="2" s="1"/>
  <c r="B446" i="2"/>
  <c r="A446" i="2" s="1"/>
  <c r="D1182" i="2"/>
  <c r="F1214" i="2"/>
  <c r="H1410" i="2"/>
  <c r="E1268" i="2"/>
  <c r="E1362" i="2"/>
  <c r="Z93" i="1"/>
  <c r="B20" i="2"/>
  <c r="A20" i="2" s="1"/>
  <c r="AF37" i="1"/>
  <c r="AE11" i="1"/>
  <c r="AF97" i="1"/>
  <c r="AF49" i="1"/>
  <c r="AF95" i="1"/>
  <c r="AF99" i="1"/>
  <c r="AE69" i="1"/>
  <c r="AE27" i="1"/>
  <c r="D930" i="2"/>
  <c r="AD39" i="1"/>
  <c r="C862" i="2"/>
  <c r="E894" i="2"/>
  <c r="D690" i="2"/>
  <c r="AD10" i="1"/>
  <c r="Z105" i="1"/>
  <c r="B1172" i="2"/>
  <c r="A1172" i="2" s="1"/>
  <c r="B1022" i="2"/>
  <c r="A1022" i="2" s="1"/>
  <c r="C638" i="2"/>
  <c r="C756" i="2"/>
  <c r="F1204" i="2"/>
  <c r="C52" i="2"/>
  <c r="G958" i="2"/>
  <c r="Z19" i="1"/>
  <c r="E14" i="2"/>
  <c r="C1044" i="2"/>
  <c r="I1460" i="2"/>
  <c r="F532" i="2"/>
  <c r="F926" i="2"/>
  <c r="B222" i="2"/>
  <c r="A222" i="2" s="1"/>
  <c r="D1458" i="2"/>
  <c r="F20" i="2"/>
  <c r="D1374" i="2"/>
  <c r="D1118" i="2"/>
  <c r="D734" i="2"/>
  <c r="D606" i="2"/>
  <c r="D222" i="2"/>
  <c r="E1428" i="2"/>
  <c r="E1300" i="2"/>
  <c r="E1172" i="2"/>
  <c r="E532" i="2"/>
  <c r="AD95" i="1"/>
  <c r="AD55" i="1"/>
  <c r="E596" i="2"/>
  <c r="D1310" i="2"/>
  <c r="D670" i="2"/>
  <c r="Z27" i="1"/>
  <c r="D1172" i="2"/>
  <c r="G94" i="2"/>
  <c r="C510" i="2"/>
  <c r="I948" i="2"/>
  <c r="AD29" i="1"/>
  <c r="E436" i="2"/>
  <c r="G1140" i="2"/>
  <c r="B52" i="2"/>
  <c r="A52" i="2" s="1"/>
  <c r="G1342" i="2"/>
  <c r="E276" i="2"/>
  <c r="Z109" i="1"/>
  <c r="E820" i="2"/>
  <c r="D948" i="2"/>
  <c r="Z85" i="1"/>
  <c r="Z77" i="1"/>
  <c r="B1332" i="2"/>
  <c r="A1332" i="2" s="1"/>
  <c r="B318" i="2"/>
  <c r="A318" i="2" s="1"/>
  <c r="F1012" i="2"/>
  <c r="H1362" i="2"/>
  <c r="D446" i="2"/>
  <c r="B702" i="2"/>
  <c r="A702" i="2" s="1"/>
  <c r="E1470" i="2"/>
  <c r="B1410" i="2"/>
  <c r="A1410" i="2" s="1"/>
  <c r="F1410" i="2" s="1"/>
  <c r="F318" i="2"/>
  <c r="D1330" i="2"/>
  <c r="D510" i="2"/>
  <c r="C820" i="2"/>
  <c r="AD37" i="1"/>
  <c r="E1022" i="2"/>
  <c r="B436" i="2"/>
  <c r="A436" i="2" s="1"/>
  <c r="Q806" i="1"/>
  <c r="Z29" i="1"/>
  <c r="F1332" i="2"/>
  <c r="E754" i="2"/>
  <c r="E1074" i="2"/>
  <c r="AD57" i="1"/>
  <c r="C1214" i="2"/>
  <c r="E1298" i="2"/>
  <c r="Z17" i="1"/>
  <c r="Z45" i="1"/>
  <c r="I1396" i="2"/>
  <c r="D94" i="2"/>
  <c r="E1396" i="2"/>
  <c r="F126" i="2"/>
  <c r="F212" i="2"/>
  <c r="AD25" i="1"/>
  <c r="Z21" i="1"/>
  <c r="I820" i="2"/>
  <c r="I1076" i="2"/>
  <c r="Z81" i="1"/>
  <c r="Z89" i="1"/>
  <c r="B1140" i="2"/>
  <c r="A1140" i="2" s="1"/>
  <c r="C254" i="2"/>
  <c r="F766" i="2"/>
  <c r="G1022" i="2"/>
  <c r="D756" i="2"/>
  <c r="Z103" i="1"/>
  <c r="G1364" i="2"/>
  <c r="Z23" i="1"/>
  <c r="B1076" i="2"/>
  <c r="A1076" i="2" s="1"/>
  <c r="E1364" i="2"/>
  <c r="D798" i="2"/>
  <c r="C1278" i="2"/>
  <c r="E1342" i="2"/>
  <c r="B1362" i="2"/>
  <c r="A1362" i="2" s="1"/>
  <c r="F1362" i="2" s="1"/>
  <c r="D1394" i="2"/>
  <c r="F30" i="2"/>
  <c r="E228" i="2"/>
  <c r="D558" i="2"/>
  <c r="E610" i="2"/>
  <c r="E356" i="2"/>
  <c r="B676" i="2"/>
  <c r="A676" i="2" s="1"/>
  <c r="B1390" i="2"/>
  <c r="A1390" i="2" s="1"/>
  <c r="E1006" i="2"/>
  <c r="E622" i="2"/>
  <c r="Z13" i="1"/>
  <c r="I1332" i="2"/>
  <c r="C1204" i="2"/>
  <c r="D14" i="2"/>
  <c r="B1470" i="2"/>
  <c r="A1470" i="2" s="1"/>
  <c r="D1406" i="2"/>
  <c r="F446" i="2"/>
  <c r="G414" i="2"/>
  <c r="F1182" i="2"/>
  <c r="C94" i="2"/>
  <c r="B308" i="2"/>
  <c r="A308" i="2" s="1"/>
  <c r="E350" i="2"/>
  <c r="D484" i="2"/>
  <c r="E574" i="2"/>
  <c r="E1218" i="2"/>
  <c r="E686" i="2"/>
  <c r="E558" i="2"/>
  <c r="Z52" i="1"/>
  <c r="AD76" i="1"/>
  <c r="AD44" i="1"/>
  <c r="Z68" i="1"/>
  <c r="AD32" i="1"/>
  <c r="AD68" i="1"/>
  <c r="F1326" i="2"/>
  <c r="AD48" i="1"/>
  <c r="D1006" i="2"/>
  <c r="G430" i="2"/>
  <c r="Z90" i="1"/>
  <c r="G932" i="2"/>
  <c r="C174" i="2"/>
  <c r="C526" i="2"/>
  <c r="D626" i="2"/>
  <c r="E1316" i="2"/>
  <c r="E1060" i="2"/>
  <c r="B594" i="2"/>
  <c r="A594" i="2" s="1"/>
  <c r="F594" i="2" s="1"/>
  <c r="B606" i="2"/>
  <c r="A606" i="2" s="1"/>
  <c r="H594" i="2"/>
  <c r="AF47" i="1"/>
  <c r="E594" i="2"/>
  <c r="C594" i="2"/>
  <c r="B596" i="2"/>
  <c r="A596" i="2" s="1"/>
  <c r="D978" i="2"/>
  <c r="AF71" i="1"/>
  <c r="E978" i="2"/>
  <c r="C978" i="2"/>
  <c r="B980" i="2"/>
  <c r="A980" i="2" s="1"/>
  <c r="D1250" i="2"/>
  <c r="AF88" i="1"/>
  <c r="B1252" i="2"/>
  <c r="A1252" i="2" s="1"/>
  <c r="H1250" i="2"/>
  <c r="B1250" i="2"/>
  <c r="A1250" i="2" s="1"/>
  <c r="F1250" i="2" s="1"/>
  <c r="E1250" i="2"/>
  <c r="B1262" i="2"/>
  <c r="C1250" i="2"/>
  <c r="C1186" i="2"/>
  <c r="AF84" i="1"/>
  <c r="AE84" i="1"/>
  <c r="D244" i="2"/>
  <c r="C1380" i="2"/>
  <c r="E1348" i="2"/>
  <c r="E452" i="2"/>
  <c r="E68" i="2"/>
  <c r="AD72" i="1"/>
  <c r="G100" i="2"/>
  <c r="G798" i="2"/>
  <c r="D1170" i="2"/>
  <c r="AF103" i="1"/>
  <c r="E1150" i="2"/>
  <c r="E126" i="2"/>
  <c r="C1076" i="2"/>
  <c r="AD81" i="1"/>
  <c r="D436" i="2"/>
  <c r="AD77" i="1"/>
  <c r="Z37" i="1"/>
  <c r="Z73" i="1"/>
  <c r="C414" i="2"/>
  <c r="C1332" i="2"/>
  <c r="I1204" i="2"/>
  <c r="Z59" i="1"/>
  <c r="C766" i="2"/>
  <c r="G1406" i="2"/>
  <c r="F1150" i="2"/>
  <c r="E52" i="2"/>
  <c r="C702" i="2"/>
  <c r="Z43" i="1"/>
  <c r="AD61" i="1"/>
  <c r="E1426" i="2"/>
  <c r="D1106" i="2"/>
  <c r="E1310" i="2"/>
  <c r="F670" i="2"/>
  <c r="Z69" i="1"/>
  <c r="B372" i="2"/>
  <c r="A372" i="2" s="1"/>
  <c r="AD56" i="1"/>
  <c r="D814" i="2"/>
  <c r="E1380" i="2"/>
  <c r="E1444" i="2"/>
  <c r="E36" i="2"/>
  <c r="B238" i="2"/>
  <c r="A238" i="2" s="1"/>
  <c r="F564" i="2"/>
  <c r="AD21" i="1"/>
  <c r="B1214" i="2"/>
  <c r="A1214" i="2" s="1"/>
  <c r="G84" i="2"/>
  <c r="C158" i="2"/>
  <c r="F372" i="2"/>
  <c r="E788" i="2"/>
  <c r="D894" i="2"/>
  <c r="D30" i="2"/>
  <c r="G596" i="2"/>
  <c r="D1410" i="2"/>
  <c r="B190" i="2"/>
  <c r="A190" i="2" s="1"/>
  <c r="E242" i="2"/>
  <c r="E434" i="2"/>
  <c r="F1278" i="2"/>
  <c r="Z61" i="1"/>
  <c r="C1406" i="2"/>
  <c r="D1332" i="2"/>
  <c r="E318" i="2"/>
  <c r="G574" i="2"/>
  <c r="E2" i="2"/>
  <c r="AD27" i="1"/>
  <c r="B638" i="2"/>
  <c r="A638" i="2" s="1"/>
  <c r="B1460" i="2"/>
  <c r="A1460" i="2" s="1"/>
  <c r="E692" i="2"/>
  <c r="AD97" i="1"/>
  <c r="Z107" i="1"/>
  <c r="C126" i="2"/>
  <c r="E180" i="2"/>
  <c r="G318" i="2"/>
  <c r="E628" i="2"/>
  <c r="B34" i="2"/>
  <c r="A34" i="2" s="1"/>
  <c r="F34" i="2" s="1"/>
  <c r="H34" i="2"/>
  <c r="B562" i="2"/>
  <c r="A562" i="2" s="1"/>
  <c r="F562" i="2" s="1"/>
  <c r="B574" i="2"/>
  <c r="A574" i="2" s="1"/>
  <c r="E562" i="2"/>
  <c r="H562" i="2"/>
  <c r="B270" i="2"/>
  <c r="A270" i="2" s="1"/>
  <c r="H258" i="2"/>
  <c r="H514" i="2"/>
  <c r="B514" i="2"/>
  <c r="A514" i="2" s="1"/>
  <c r="F514" i="2" s="1"/>
  <c r="E34" i="2"/>
  <c r="D52" i="2"/>
  <c r="E1278" i="2"/>
  <c r="F14" i="2"/>
  <c r="D1460" i="2"/>
  <c r="H370" i="2"/>
  <c r="D414" i="2"/>
  <c r="D532" i="2"/>
  <c r="G788" i="2"/>
  <c r="AD93" i="1"/>
  <c r="Z97" i="1"/>
  <c r="E20" i="2"/>
  <c r="G126" i="2"/>
  <c r="D158" i="2"/>
  <c r="G180" i="2"/>
  <c r="C340" i="2"/>
  <c r="E564" i="2"/>
  <c r="C14" i="2"/>
  <c r="D386" i="2"/>
  <c r="D270" i="2"/>
  <c r="E1156" i="2"/>
  <c r="AD58" i="1"/>
  <c r="D260" i="2"/>
  <c r="E1486" i="2"/>
  <c r="AD86" i="1"/>
  <c r="Z78" i="1"/>
  <c r="D818" i="2"/>
  <c r="E882" i="2"/>
  <c r="G158" i="2"/>
  <c r="B226" i="2"/>
  <c r="A226" i="2" s="1"/>
  <c r="F226" i="2" s="1"/>
  <c r="G254" i="2"/>
  <c r="E382" i="2"/>
  <c r="H434" i="2"/>
  <c r="E1332" i="2"/>
  <c r="Z53" i="1"/>
  <c r="G564" i="2"/>
  <c r="Z49" i="1"/>
  <c r="C1364" i="2"/>
  <c r="C724" i="2"/>
  <c r="I52" i="2"/>
  <c r="D1076" i="2"/>
  <c r="F1364" i="2"/>
  <c r="B990" i="2"/>
  <c r="A990" i="2" s="1"/>
  <c r="B1278" i="2"/>
  <c r="A1278" i="2" s="1"/>
  <c r="Z65" i="1"/>
  <c r="E1406" i="2"/>
  <c r="D350" i="2"/>
  <c r="D1202" i="2"/>
  <c r="C1182" i="2"/>
  <c r="AD107" i="1"/>
  <c r="Z83" i="1"/>
  <c r="G20" i="2"/>
  <c r="C30" i="2"/>
  <c r="C350" i="2"/>
  <c r="E1070" i="2"/>
  <c r="E814" i="2"/>
  <c r="B558" i="2"/>
  <c r="A558" i="2" s="1"/>
  <c r="E302" i="2"/>
  <c r="H530" i="2"/>
  <c r="H1026" i="2"/>
  <c r="B926" i="2"/>
  <c r="A926" i="2" s="1"/>
  <c r="AD73" i="1"/>
  <c r="E1182" i="2"/>
  <c r="B1406" i="2"/>
  <c r="A1406" i="2" s="1"/>
  <c r="AD103" i="1"/>
  <c r="Z67" i="1"/>
  <c r="E30" i="2"/>
  <c r="D50" i="2"/>
  <c r="C148" i="2"/>
  <c r="C276" i="2"/>
  <c r="F350" i="2"/>
  <c r="D450" i="2"/>
  <c r="E1294" i="2"/>
  <c r="H722" i="2"/>
  <c r="E638" i="2"/>
  <c r="B1182" i="2"/>
  <c r="A1182" i="2" s="1"/>
  <c r="E798" i="2"/>
  <c r="AD43" i="1"/>
  <c r="AD47" i="1"/>
  <c r="B1438" i="2"/>
  <c r="A1438" i="2" s="1"/>
  <c r="F1460" i="2"/>
  <c r="AD15" i="1"/>
  <c r="F1310" i="2"/>
  <c r="D862" i="2"/>
  <c r="G532" i="2"/>
  <c r="AD105" i="1"/>
  <c r="C84" i="2"/>
  <c r="I212" i="2"/>
  <c r="C222" i="2"/>
  <c r="H482" i="2"/>
  <c r="D162" i="2"/>
  <c r="E226" i="2"/>
  <c r="B164" i="2"/>
  <c r="A164" i="2" s="1"/>
  <c r="D622" i="2"/>
  <c r="D238" i="2"/>
  <c r="B402" i="2"/>
  <c r="A402" i="2" s="1"/>
  <c r="F402" i="2" s="1"/>
  <c r="D402" i="2"/>
  <c r="B414" i="2"/>
  <c r="A414" i="2" s="1"/>
  <c r="E402" i="2"/>
  <c r="C402" i="2"/>
  <c r="AF35" i="1"/>
  <c r="D578" i="2"/>
  <c r="AF46" i="1"/>
  <c r="C578" i="2"/>
  <c r="H578" i="2"/>
  <c r="B590" i="2"/>
  <c r="A590" i="2" s="1"/>
  <c r="E578" i="2"/>
  <c r="B578" i="2"/>
  <c r="A578" i="2" s="1"/>
  <c r="F578" i="2" s="1"/>
  <c r="AF15" i="1"/>
  <c r="C82" i="2"/>
  <c r="AE15" i="1"/>
  <c r="B770" i="2"/>
  <c r="A770" i="2" s="1"/>
  <c r="F770" i="2" s="1"/>
  <c r="B782" i="2"/>
  <c r="A782" i="2" s="1"/>
  <c r="AF58" i="1"/>
  <c r="B772" i="2"/>
  <c r="A772" i="2" s="1"/>
  <c r="E770" i="2"/>
  <c r="D770" i="2"/>
  <c r="H770" i="2"/>
  <c r="C770" i="2"/>
  <c r="B962" i="2"/>
  <c r="A962" i="2" s="1"/>
  <c r="F962" i="2" s="1"/>
  <c r="D962" i="2"/>
  <c r="B964" i="2"/>
  <c r="A964" i="2" s="1"/>
  <c r="C962" i="2"/>
  <c r="H962" i="2"/>
  <c r="B974" i="2"/>
  <c r="A974" i="2" s="1"/>
  <c r="E962" i="2"/>
  <c r="AF70" i="1"/>
  <c r="E98" i="2"/>
  <c r="AF16" i="1"/>
  <c r="C98" i="2"/>
  <c r="AF74" i="1"/>
  <c r="AE74" i="1"/>
  <c r="C1026" i="2"/>
  <c r="AE82" i="1"/>
  <c r="AF82" i="1"/>
  <c r="C1154" i="2"/>
  <c r="AF75" i="1"/>
  <c r="AE75" i="1"/>
  <c r="C1042" i="2"/>
  <c r="AE13" i="1"/>
  <c r="C50" i="2"/>
  <c r="AF13" i="1"/>
  <c r="C114" i="2"/>
  <c r="AE17" i="1"/>
  <c r="AF17" i="1"/>
  <c r="D994" i="2"/>
  <c r="B1006" i="2"/>
  <c r="A1006" i="2" s="1"/>
  <c r="B996" i="2"/>
  <c r="A996" i="2" s="1"/>
  <c r="C994" i="2"/>
  <c r="H994" i="2"/>
  <c r="B994" i="2"/>
  <c r="A994" i="2" s="1"/>
  <c r="F994" i="2" s="1"/>
  <c r="E994" i="2"/>
  <c r="AF72" i="1"/>
  <c r="AF76" i="1"/>
  <c r="AE76" i="1"/>
  <c r="C1058" i="2"/>
  <c r="B516" i="2"/>
  <c r="A516" i="2" s="1"/>
  <c r="Z66" i="1"/>
  <c r="F78" i="2"/>
  <c r="D642" i="2"/>
  <c r="I164" i="2"/>
  <c r="D78" i="2"/>
  <c r="F1230" i="2"/>
  <c r="Z96" i="1"/>
  <c r="B692" i="2"/>
  <c r="A692" i="2" s="1"/>
  <c r="G1294" i="2"/>
  <c r="F814" i="2"/>
  <c r="H978" i="2"/>
  <c r="AD28" i="1"/>
  <c r="G1316" i="2"/>
  <c r="I1412" i="2"/>
  <c r="A111" i="2"/>
  <c r="F206" i="2"/>
  <c r="C270" i="2"/>
  <c r="F1316" i="2"/>
  <c r="E690" i="2"/>
  <c r="Z60" i="1"/>
  <c r="C932" i="2"/>
  <c r="C1070" i="2"/>
  <c r="D722" i="2"/>
  <c r="D1390" i="2"/>
  <c r="C46" i="2"/>
  <c r="E100" i="2"/>
  <c r="H1170" i="2"/>
  <c r="AD102" i="1"/>
  <c r="D674" i="2"/>
  <c r="C1284" i="2"/>
  <c r="E516" i="2"/>
  <c r="G1124" i="2"/>
  <c r="B978" i="2"/>
  <c r="A978" i="2" s="1"/>
  <c r="F978" i="2" s="1"/>
  <c r="D594" i="2"/>
  <c r="F932" i="2"/>
  <c r="E974" i="2"/>
  <c r="C1476" i="2"/>
  <c r="D34" i="2"/>
  <c r="Z57" i="1"/>
  <c r="E1186" i="2"/>
  <c r="C1230" i="2"/>
  <c r="B206" i="2"/>
  <c r="A206" i="2" s="1"/>
  <c r="Z16" i="1"/>
  <c r="C462" i="2"/>
  <c r="C654" i="2"/>
  <c r="E94" i="2"/>
  <c r="B814" i="2"/>
  <c r="A814" i="2" s="1"/>
  <c r="H802" i="2"/>
  <c r="E802" i="2"/>
  <c r="D802" i="2"/>
  <c r="B802" i="2"/>
  <c r="A802" i="2" s="1"/>
  <c r="F802" i="2" s="1"/>
  <c r="B804" i="2"/>
  <c r="A804" i="2" s="1"/>
  <c r="AF60" i="1"/>
  <c r="C802" i="2"/>
  <c r="B286" i="2"/>
  <c r="A286" i="2" s="1"/>
  <c r="D274" i="2"/>
  <c r="B274" i="2"/>
  <c r="A274" i="2" s="1"/>
  <c r="F274" i="2" s="1"/>
  <c r="H274" i="2"/>
  <c r="E274" i="2"/>
  <c r="AF27" i="1"/>
  <c r="C274" i="2"/>
  <c r="E162" i="2"/>
  <c r="B162" i="2"/>
  <c r="A162" i="2" s="1"/>
  <c r="F162" i="2" s="1"/>
  <c r="H226" i="2"/>
  <c r="H1218" i="2"/>
  <c r="D1218" i="2"/>
  <c r="C302" i="2"/>
  <c r="F302" i="2"/>
  <c r="F174" i="2"/>
  <c r="B174" i="2"/>
  <c r="A174" i="2" s="1"/>
  <c r="C4" i="2"/>
  <c r="I4" i="2"/>
  <c r="I1348" i="2"/>
  <c r="D1348" i="2"/>
  <c r="AD22" i="1"/>
  <c r="G68" i="2"/>
  <c r="C68" i="2"/>
  <c r="C1422" i="2"/>
  <c r="D1422" i="2"/>
  <c r="F526" i="2"/>
  <c r="D526" i="2"/>
  <c r="G398" i="2"/>
  <c r="C398" i="2"/>
  <c r="E130" i="2"/>
  <c r="B324" i="2"/>
  <c r="A324" i="2" s="1"/>
  <c r="D302" i="2"/>
  <c r="D174" i="2"/>
  <c r="I1444" i="2"/>
  <c r="C1444" i="2"/>
  <c r="F1444" i="2"/>
  <c r="G1444" i="2"/>
  <c r="D1188" i="2"/>
  <c r="C1060" i="2"/>
  <c r="F1060" i="2"/>
  <c r="D932" i="2"/>
  <c r="I804" i="2"/>
  <c r="AD60" i="1"/>
  <c r="I676" i="2"/>
  <c r="F676" i="2"/>
  <c r="G420" i="2"/>
  <c r="F420" i="2"/>
  <c r="AD36" i="1"/>
  <c r="G292" i="2"/>
  <c r="I292" i="2"/>
  <c r="D292" i="2"/>
  <c r="F164" i="2"/>
  <c r="C164" i="2"/>
  <c r="F36" i="2"/>
  <c r="D36" i="2"/>
  <c r="B36" i="2"/>
  <c r="A36" i="2" s="1"/>
  <c r="I36" i="2"/>
  <c r="G110" i="2"/>
  <c r="E110" i="2"/>
  <c r="B734" i="2"/>
  <c r="A734" i="2" s="1"/>
  <c r="B100" i="2"/>
  <c r="A100" i="2" s="1"/>
  <c r="H98" i="2"/>
  <c r="B98" i="2"/>
  <c r="A98" i="2" s="1"/>
  <c r="F98" i="2" s="1"/>
  <c r="F1412" i="2"/>
  <c r="B1412" i="2"/>
  <c r="A1412" i="2" s="1"/>
  <c r="G1412" i="2"/>
  <c r="C260" i="2"/>
  <c r="I260" i="2"/>
  <c r="E260" i="2"/>
  <c r="B260" i="2"/>
  <c r="A260" i="2" s="1"/>
  <c r="C132" i="2"/>
  <c r="G132" i="2"/>
  <c r="E132" i="2"/>
  <c r="F1486" i="2"/>
  <c r="Z102" i="1"/>
  <c r="G1486" i="2"/>
  <c r="C1486" i="2"/>
  <c r="C1358" i="2"/>
  <c r="D1358" i="2"/>
  <c r="G1230" i="2"/>
  <c r="D1230" i="2"/>
  <c r="E206" i="2"/>
  <c r="C334" i="2"/>
  <c r="F574" i="2"/>
  <c r="G222" i="2"/>
  <c r="D574" i="2"/>
  <c r="D564" i="2"/>
  <c r="AD80" i="1"/>
  <c r="D100" i="2"/>
  <c r="G206" i="2"/>
  <c r="F100" i="2"/>
  <c r="B526" i="2"/>
  <c r="A526" i="2" s="1"/>
  <c r="H1202" i="2"/>
  <c r="H306" i="2"/>
  <c r="E702" i="2"/>
  <c r="B228" i="2"/>
  <c r="A228" i="2" s="1"/>
  <c r="Z48" i="1"/>
  <c r="G228" i="2"/>
  <c r="G462" i="2"/>
  <c r="F612" i="2"/>
  <c r="E670" i="2"/>
  <c r="B708" i="2"/>
  <c r="A708" i="2" s="1"/>
  <c r="E706" i="2"/>
  <c r="D706" i="2"/>
  <c r="AF54" i="1"/>
  <c r="H706" i="2"/>
  <c r="C706" i="2"/>
  <c r="B706" i="2"/>
  <c r="A706" i="2" s="1"/>
  <c r="F706" i="2" s="1"/>
  <c r="B718" i="2"/>
  <c r="A718" i="2" s="1"/>
  <c r="AF36" i="1"/>
  <c r="AE36" i="1"/>
  <c r="C418" i="2"/>
  <c r="B1102" i="2"/>
  <c r="A1102" i="2" s="1"/>
  <c r="H1090" i="2"/>
  <c r="C1090" i="2"/>
  <c r="E1090" i="2"/>
  <c r="AF78" i="1"/>
  <c r="D1090" i="2"/>
  <c r="B1090" i="2"/>
  <c r="A1090" i="2" s="1"/>
  <c r="F1090" i="2" s="1"/>
  <c r="B1092" i="2"/>
  <c r="A1092" i="2" s="1"/>
  <c r="A1269" i="2"/>
  <c r="A1119" i="2"/>
  <c r="G148" i="2"/>
  <c r="I148" i="2"/>
  <c r="F382" i="2"/>
  <c r="C382" i="2"/>
  <c r="I564" i="2"/>
  <c r="F628" i="2"/>
  <c r="C628" i="2"/>
  <c r="G244" i="2"/>
  <c r="F244" i="2"/>
  <c r="C692" i="2"/>
  <c r="D290" i="2"/>
  <c r="B290" i="2"/>
  <c r="A290" i="2" s="1"/>
  <c r="F290" i="2" s="1"/>
  <c r="D852" i="2"/>
  <c r="B852" i="2"/>
  <c r="A852" i="2" s="1"/>
  <c r="I852" i="2"/>
  <c r="G852" i="2"/>
  <c r="G724" i="2"/>
  <c r="I724" i="2"/>
  <c r="I596" i="2"/>
  <c r="F596" i="2"/>
  <c r="C596" i="2"/>
  <c r="I340" i="2"/>
  <c r="E340" i="2"/>
  <c r="C686" i="2"/>
  <c r="G686" i="2"/>
  <c r="F686" i="2"/>
  <c r="F190" i="2"/>
  <c r="G190" i="2"/>
  <c r="E178" i="2"/>
  <c r="AE46" i="1"/>
  <c r="G436" i="2"/>
  <c r="G782" i="2"/>
  <c r="F852" i="2"/>
  <c r="F308" i="2"/>
  <c r="E308" i="2"/>
  <c r="D318" i="2"/>
  <c r="E772" i="2"/>
  <c r="B644" i="2"/>
  <c r="A644" i="2" s="1"/>
  <c r="E852" i="2"/>
  <c r="D1220" i="2"/>
  <c r="E740" i="2"/>
  <c r="AD109" i="1"/>
  <c r="H1458" i="2"/>
  <c r="H1074" i="2"/>
  <c r="AD53" i="1"/>
  <c r="AD45" i="1"/>
  <c r="H50" i="2"/>
  <c r="D1278" i="2"/>
  <c r="D1150" i="2"/>
  <c r="E1458" i="2"/>
  <c r="E1076" i="2"/>
  <c r="E194" i="2"/>
  <c r="H402" i="2"/>
  <c r="E290" i="2"/>
  <c r="D164" i="2"/>
  <c r="D226" i="2"/>
  <c r="B142" i="2"/>
  <c r="A142" i="2" s="1"/>
  <c r="B818" i="2"/>
  <c r="A818" i="2" s="1"/>
  <c r="F818" i="2" s="1"/>
  <c r="B130" i="2"/>
  <c r="A130" i="2" s="1"/>
  <c r="F130" i="2" s="1"/>
  <c r="H242" i="2"/>
  <c r="B242" i="2"/>
  <c r="A242" i="2" s="1"/>
  <c r="F242" i="2" s="1"/>
  <c r="B244" i="2"/>
  <c r="A244" i="2" s="1"/>
  <c r="E82" i="2"/>
  <c r="B94" i="2"/>
  <c r="A94" i="2" s="1"/>
  <c r="B84" i="2"/>
  <c r="A84" i="2" s="1"/>
  <c r="B354" i="2"/>
  <c r="A354" i="2" s="1"/>
  <c r="F354" i="2" s="1"/>
  <c r="E354" i="2"/>
  <c r="B1298" i="2"/>
  <c r="A1298" i="2" s="1"/>
  <c r="F1298" i="2" s="1"/>
  <c r="H1298" i="2"/>
  <c r="B132" i="2"/>
  <c r="A132" i="2" s="1"/>
  <c r="B366" i="2"/>
  <c r="A366" i="2" s="1"/>
  <c r="B532" i="2"/>
  <c r="A532" i="2" s="1"/>
  <c r="D1298" i="2"/>
  <c r="B158" i="2"/>
  <c r="A158" i="2" s="1"/>
  <c r="B148" i="2"/>
  <c r="A148" i="2" s="1"/>
  <c r="A1264" i="2"/>
  <c r="A1114" i="2"/>
  <c r="B882" i="2"/>
  <c r="A882" i="2" s="1"/>
  <c r="F882" i="2" s="1"/>
  <c r="D1022" i="2"/>
  <c r="D1010" i="2"/>
  <c r="D638" i="2"/>
  <c r="D628" i="2"/>
  <c r="D372" i="2"/>
  <c r="D370" i="2"/>
  <c r="E1204" i="2"/>
  <c r="E1202" i="2"/>
  <c r="E958" i="2"/>
  <c r="E946" i="2"/>
  <c r="E334" i="2"/>
  <c r="E322" i="2"/>
  <c r="C1428" i="2"/>
  <c r="G1428" i="2"/>
  <c r="B1428" i="2"/>
  <c r="A1428" i="2" s="1"/>
  <c r="F1428" i="2"/>
  <c r="G1300" i="2"/>
  <c r="F1300" i="2"/>
  <c r="B1300" i="2"/>
  <c r="A1300" i="2" s="1"/>
  <c r="I1300" i="2"/>
  <c r="D1300" i="2"/>
  <c r="F1188" i="2"/>
  <c r="E1188" i="2"/>
  <c r="C1188" i="2"/>
  <c r="I1188" i="2"/>
  <c r="Z84" i="1"/>
  <c r="F948" i="2"/>
  <c r="C948" i="2"/>
  <c r="E948" i="2"/>
  <c r="I836" i="2"/>
  <c r="F836" i="2"/>
  <c r="D836" i="2"/>
  <c r="E836" i="2"/>
  <c r="I708" i="2"/>
  <c r="D708" i="2"/>
  <c r="AD54" i="1"/>
  <c r="E580" i="2"/>
  <c r="D580" i="2"/>
  <c r="B580" i="2"/>
  <c r="A580" i="2" s="1"/>
  <c r="F580" i="2"/>
  <c r="I580" i="2"/>
  <c r="G452" i="2"/>
  <c r="I452" i="2"/>
  <c r="F452" i="2"/>
  <c r="C452" i="2"/>
  <c r="D452" i="2"/>
  <c r="B452" i="2"/>
  <c r="A452" i="2" s="1"/>
  <c r="AD38" i="1"/>
  <c r="G324" i="2"/>
  <c r="F324" i="2"/>
  <c r="E324" i="2"/>
  <c r="C324" i="2"/>
  <c r="I324" i="2"/>
  <c r="F196" i="2"/>
  <c r="E196" i="2"/>
  <c r="I196" i="2"/>
  <c r="C196" i="2"/>
  <c r="Z22" i="1"/>
  <c r="D196" i="2"/>
  <c r="B68" i="2"/>
  <c r="A68" i="2" s="1"/>
  <c r="I68" i="2"/>
  <c r="F68" i="2"/>
  <c r="D68" i="2"/>
  <c r="D354" i="2"/>
  <c r="B82" i="2"/>
  <c r="A82" i="2" s="1"/>
  <c r="F82" i="2" s="1"/>
  <c r="F4" i="2"/>
  <c r="E4" i="2"/>
  <c r="B1170" i="2"/>
  <c r="A1170" i="2" s="1"/>
  <c r="F1170" i="2" s="1"/>
  <c r="E1170" i="2"/>
  <c r="A1115" i="2"/>
  <c r="B830" i="2"/>
  <c r="A830" i="2" s="1"/>
  <c r="H82" i="2"/>
  <c r="H450" i="2"/>
  <c r="B450" i="2"/>
  <c r="A450" i="2" s="1"/>
  <c r="F450" i="2" s="1"/>
  <c r="B1310" i="2"/>
  <c r="A1310" i="2" s="1"/>
  <c r="B356" i="2"/>
  <c r="A356" i="2" s="1"/>
  <c r="E258" i="2"/>
  <c r="G260" i="2"/>
  <c r="C292" i="2"/>
  <c r="F484" i="2"/>
  <c r="C612" i="2"/>
  <c r="D676" i="2"/>
  <c r="D772" i="2"/>
  <c r="E292" i="2"/>
  <c r="E612" i="2"/>
  <c r="A1263" i="2"/>
  <c r="A1113" i="2"/>
  <c r="B1268" i="2"/>
  <c r="F1268" i="2"/>
  <c r="E546" i="2"/>
  <c r="B836" i="2"/>
  <c r="A836" i="2" s="1"/>
  <c r="D420" i="2"/>
  <c r="C548" i="2"/>
  <c r="I612" i="2"/>
  <c r="E1118" i="2"/>
  <c r="A1266" i="2"/>
  <c r="A1116" i="2"/>
  <c r="F1266" i="2" s="1"/>
  <c r="F884" i="2"/>
  <c r="C884" i="2"/>
  <c r="B612" i="2"/>
  <c r="A612" i="2" s="1"/>
  <c r="E1042" i="2"/>
  <c r="B1108" i="2"/>
  <c r="A1108" i="2" s="1"/>
  <c r="B756" i="2"/>
  <c r="A756" i="2" s="1"/>
  <c r="E372" i="2"/>
  <c r="B382" i="2"/>
  <c r="A382" i="2" s="1"/>
  <c r="B468" i="2"/>
  <c r="A468" i="2" s="1"/>
  <c r="D180" i="2"/>
  <c r="D2" i="2"/>
  <c r="E404" i="2"/>
  <c r="D276" i="2"/>
  <c r="A1260" i="2"/>
  <c r="A1110" i="2"/>
  <c r="A1262" i="2"/>
  <c r="A1112" i="2"/>
  <c r="H338" i="2"/>
  <c r="E338" i="2"/>
  <c r="H882" i="2"/>
  <c r="D882" i="2"/>
  <c r="B894" i="2"/>
  <c r="A894" i="2" s="1"/>
  <c r="AD98" i="1"/>
  <c r="G52" i="2"/>
  <c r="D98" i="2"/>
  <c r="B110" i="2"/>
  <c r="A110" i="2" s="1"/>
  <c r="F180" i="2"/>
  <c r="D212" i="2"/>
  <c r="C244" i="2"/>
  <c r="F276" i="2"/>
  <c r="B340" i="2"/>
  <c r="A340" i="2" s="1"/>
  <c r="G372" i="2"/>
  <c r="I180" i="2"/>
  <c r="G212" i="2"/>
  <c r="E244" i="2"/>
  <c r="I276" i="2"/>
  <c r="B292" i="2"/>
  <c r="A292" i="2" s="1"/>
  <c r="B302" i="2"/>
  <c r="A302" i="2" s="1"/>
  <c r="C308" i="2"/>
  <c r="D340" i="2"/>
  <c r="B404" i="2"/>
  <c r="A404" i="2" s="1"/>
  <c r="E420" i="2"/>
  <c r="I308" i="2"/>
  <c r="C450" i="2"/>
  <c r="E148" i="2"/>
  <c r="B180" i="2"/>
  <c r="A180" i="2" s="1"/>
  <c r="B276" i="2"/>
  <c r="A276" i="2" s="1"/>
  <c r="F340" i="2"/>
  <c r="C372" i="2"/>
  <c r="D462" i="2"/>
  <c r="A1267" i="2"/>
  <c r="A1117" i="2"/>
  <c r="B1012" i="2"/>
  <c r="A1012" i="2" s="1"/>
  <c r="C436" i="2"/>
  <c r="E450" i="2"/>
  <c r="A1261" i="2"/>
  <c r="A1126" i="2"/>
  <c r="A1118" i="2" l="1"/>
  <c r="AD806" i="1"/>
</calcChain>
</file>

<file path=xl/sharedStrings.xml><?xml version="1.0" encoding="utf-8"?>
<sst xmlns="http://schemas.openxmlformats.org/spreadsheetml/2006/main" count="9461" uniqueCount="2203">
  <si>
    <t>DATE</t>
  </si>
  <si>
    <t>COMPTE</t>
  </si>
  <si>
    <t>NRPIECE</t>
  </si>
  <si>
    <t>LIB1</t>
  </si>
  <si>
    <t>LIB2</t>
  </si>
  <si>
    <t>MOIS</t>
  </si>
  <si>
    <t>ANNEE</t>
  </si>
  <si>
    <t>JOURNAL</t>
  </si>
  <si>
    <t>CODE JOURNAL</t>
  </si>
  <si>
    <t>NOM</t>
  </si>
  <si>
    <t>N° pièce</t>
  </si>
  <si>
    <t>FOLIO</t>
  </si>
  <si>
    <t>Cpte 1</t>
  </si>
  <si>
    <t>Cpte 2</t>
  </si>
  <si>
    <t>Cpte 3</t>
  </si>
  <si>
    <t>Cpte 4</t>
  </si>
  <si>
    <t>Cpte 5</t>
  </si>
  <si>
    <t>Cpte 6</t>
  </si>
  <si>
    <t>Cpte 7</t>
  </si>
  <si>
    <t>Cpte 8</t>
  </si>
  <si>
    <t>Cpte 9</t>
  </si>
  <si>
    <t>Cpte 10</t>
  </si>
  <si>
    <t>Cpte TVA 1</t>
  </si>
  <si>
    <t>Cpte TVA 2</t>
  </si>
  <si>
    <t>Cpte TVA 3</t>
  </si>
  <si>
    <t>Ecriture déséquilibrée</t>
  </si>
  <si>
    <t>Compte</t>
  </si>
  <si>
    <t>Jour</t>
  </si>
  <si>
    <t>Montant sans compte</t>
  </si>
  <si>
    <t>Jour absent</t>
  </si>
  <si>
    <t>CONTRÔLES</t>
  </si>
  <si>
    <t>TOTAUX</t>
  </si>
  <si>
    <t>ECART</t>
  </si>
  <si>
    <t>RADICAL</t>
  </si>
  <si>
    <t xml:space="preserve">Compte divers </t>
  </si>
  <si>
    <t>Montant facture</t>
  </si>
  <si>
    <t>Montant  divers</t>
  </si>
  <si>
    <t>RADICAL CENTRALISATEUR</t>
  </si>
  <si>
    <t>Code TVA</t>
  </si>
  <si>
    <t>Code TVA facultatif</t>
  </si>
  <si>
    <t>Qte</t>
  </si>
  <si>
    <t>DEBIT</t>
  </si>
  <si>
    <t>CREDIT</t>
  </si>
  <si>
    <t>Quantité</t>
  </si>
  <si>
    <t>Libellé (écriture)</t>
  </si>
  <si>
    <t>Libellé 2 (mouvement)</t>
  </si>
  <si>
    <t>Comptabilisé :</t>
  </si>
  <si>
    <t>Cpte TVA 4</t>
  </si>
  <si>
    <t>G</t>
  </si>
  <si>
    <t>H</t>
  </si>
  <si>
    <t>I</t>
  </si>
  <si>
    <t>W</t>
  </si>
  <si>
    <t>P</t>
  </si>
  <si>
    <t>J</t>
  </si>
  <si>
    <t>K</t>
  </si>
  <si>
    <t>L</t>
  </si>
  <si>
    <t>M</t>
  </si>
  <si>
    <t>N</t>
  </si>
  <si>
    <t>O</t>
  </si>
  <si>
    <t>BORDEREAU DES VENTES</t>
  </si>
  <si>
    <t>PR</t>
  </si>
  <si>
    <t>FICHIER VENTES BRIOIS A REINTEGRER</t>
  </si>
  <si>
    <t>Toutes les modifications doivent être effectuées sur le fichier d'origine (fichier reçu par mail)</t>
  </si>
  <si>
    <t>1) ouvrir le fichier reçu</t>
  </si>
  <si>
    <t>2) insérer une colonne juste avant la date d'effet</t>
  </si>
  <si>
    <t>la nommer JOUR</t>
  </si>
  <si>
    <t>Formule à inserer : =jour(colonne date d'effet)</t>
  </si>
  <si>
    <t xml:space="preserve">clique droit : format cellule - personnalisé - JJ </t>
  </si>
  <si>
    <t>copier vers le bas</t>
  </si>
  <si>
    <t>3) juste avant la raison sociale</t>
  </si>
  <si>
    <t>insérer une colonne</t>
  </si>
  <si>
    <t>la nommer COMPTE</t>
  </si>
  <si>
    <t>Formule à insérer : =stxt(colonne raison sociale;1;4)</t>
  </si>
  <si>
    <t>4) se mettre s/A1 faire CTRL A + CTRL C</t>
  </si>
  <si>
    <t>5) se mettre s/la trame vente briois (elle est enregistrée sous christine gastin)</t>
  </si>
  <si>
    <t>se positionner sur A1 clique droit COLLER</t>
  </si>
  <si>
    <t>6) ne rien modifier sur feuille fichier, ne pas toucher à la feuille saisie</t>
  </si>
  <si>
    <t xml:space="preserve">7) se positionner sur l'onglet intégration </t>
  </si>
  <si>
    <t>8) Se positionner sur A1 CTRL A + CTRL C</t>
  </si>
  <si>
    <t>9) aller dans compta - import autre logiciel - trame excel vente - coller</t>
  </si>
  <si>
    <t>10) retourner sur saisie pour vérifier le numéro de la dernière facture intégrer (saisie2)</t>
  </si>
  <si>
    <t>11) retourner sur le fichier d'origine (fichier reçu par mail)</t>
  </si>
  <si>
    <t>12) insérer une ligne au dessus de la prochaine facture à réintrégrer pour continuer les manip et reintégrer le reste des factures</t>
  </si>
  <si>
    <t>13) sur feuille 2 nommée fichier dans la trame supprimée les factures déjà intégrées.</t>
  </si>
  <si>
    <t>NE JAMAIS TOUCHER LA 1ERE LIGNE AVEC LE SENS DES COLONNES</t>
  </si>
  <si>
    <t>01</t>
  </si>
  <si>
    <t>2018</t>
  </si>
  <si>
    <t>X</t>
  </si>
  <si>
    <t>client</t>
  </si>
  <si>
    <t>Ctr_CODE</t>
  </si>
  <si>
    <t>COMPTEUR</t>
  </si>
  <si>
    <t>RefNatCpt_CODE</t>
  </si>
  <si>
    <t>RefFacTyp_CODE</t>
  </si>
  <si>
    <t>FacAvo_COMPTEUR</t>
  </si>
  <si>
    <t>CtrDet_COMPTEUR</t>
  </si>
  <si>
    <t>Per_COMPTEUR</t>
  </si>
  <si>
    <t>Numero</t>
  </si>
  <si>
    <t>JOUR</t>
  </si>
  <si>
    <t>DateEffet</t>
  </si>
  <si>
    <t>Libelle</t>
  </si>
  <si>
    <t>BrutHT</t>
  </si>
  <si>
    <t>TVA</t>
  </si>
  <si>
    <t>TTC</t>
  </si>
  <si>
    <t>RestePayer</t>
  </si>
  <si>
    <t>SoldeAvoir</t>
  </si>
  <si>
    <t>DateDecTva</t>
  </si>
  <si>
    <t>RaisonSociale</t>
  </si>
  <si>
    <t>Destinataire</t>
  </si>
  <si>
    <t>Adresse1</t>
  </si>
  <si>
    <t>Adresse2</t>
  </si>
  <si>
    <t>Adresse3</t>
  </si>
  <si>
    <t>CodePostal</t>
  </si>
  <si>
    <t>Ville</t>
  </si>
  <si>
    <t>DateEcheance</t>
  </si>
  <si>
    <t>LibelleEcheance</t>
  </si>
  <si>
    <t>DateEscompte</t>
  </si>
  <si>
    <t>Escompte</t>
  </si>
  <si>
    <t>DateExportCompta</t>
  </si>
  <si>
    <t>DateExportReseau</t>
  </si>
  <si>
    <t>DateDerniereModif</t>
  </si>
  <si>
    <t>RefModeleImpaye</t>
  </si>
  <si>
    <t>HeureCreation</t>
  </si>
  <si>
    <t>NF525</t>
  </si>
  <si>
    <t>ClientCode</t>
  </si>
  <si>
    <t>ClientNom</t>
  </si>
  <si>
    <t>S014019</t>
  </si>
  <si>
    <t>F</t>
  </si>
  <si>
    <t>VTP PV 18147511 - 7884 YB 14 - ABSLAN HASAN - MERCEDES BENZ CLASSE ML</t>
  </si>
  <si>
    <t>ABSL</t>
  </si>
  <si>
    <t>ABSLAN HASAN</t>
  </si>
  <si>
    <t>1 RUE DES DENTELLIERES</t>
  </si>
  <si>
    <t>BLAINVILLE SUR ORNE</t>
  </si>
  <si>
    <t>Paiement comptant</t>
  </si>
  <si>
    <t>VTP PV 18147170 - 6482 WS 14 - ACHARD KLEBER GUENEGANT YVETTE - PEUGEOT PARTNER</t>
  </si>
  <si>
    <t>ACHA</t>
  </si>
  <si>
    <t>ACHARD KLEBER GUENEGANT YVETTE</t>
  </si>
  <si>
    <t>HAMEAU DE GALMANCHE</t>
  </si>
  <si>
    <t>SAINT CONTEST</t>
  </si>
  <si>
    <t>VTP PV 18147551 - BZ-206-GN - ADELINE DOMINIQUE &amp; HAREL FRANCOISE - BMW SERIE 5</t>
  </si>
  <si>
    <t>ADEL</t>
  </si>
  <si>
    <t>ADELINE DOMINIQUE &amp; HAREL FRANCOISE</t>
  </si>
  <si>
    <t>5 RUE DE LA CHAPELLE</t>
  </si>
  <si>
    <t>SOLIERS</t>
  </si>
  <si>
    <t>ADELINE DOMINIQUE</t>
  </si>
  <si>
    <t>VTP PV 18146993 - AR-071-RY - AGNES PATRICK - OPEL TIGRA1.616</t>
  </si>
  <si>
    <t>AGNE</t>
  </si>
  <si>
    <t>AGNES PATRICK</t>
  </si>
  <si>
    <t>4 RUE GRACCHUS BABEUF</t>
  </si>
  <si>
    <t>COLOMBELLES</t>
  </si>
  <si>
    <t>CV PV 18147106 - AR-071-RY - AGNES PATRICK - OPEL TIGRA</t>
  </si>
  <si>
    <t>CV PV 18147099 - CJ-190-XF - AHIPO SERI - RENAULT LAGUNA</t>
  </si>
  <si>
    <t>AHIP</t>
  </si>
  <si>
    <t>AHIPO SERI</t>
  </si>
  <si>
    <t>44 RUE DES CARRIERES</t>
  </si>
  <si>
    <t>DEMOUVILLE</t>
  </si>
  <si>
    <t>CV PV 18147416 - DD-051-PY - AILLET MURIEL - HONDA FR-V</t>
  </si>
  <si>
    <t>AILL</t>
  </si>
  <si>
    <t>AILLET MURIEL</t>
  </si>
  <si>
    <t>302 QUARTIER DE LA HAUTE FOLIE</t>
  </si>
  <si>
    <t>HEROUVILLE SAINT CLAIR</t>
  </si>
  <si>
    <t>AILLET</t>
  </si>
  <si>
    <t>VTP PV 18147043 - AS-042-PB - ALANBAGI YOUCEF - OPEL ASTRA</t>
  </si>
  <si>
    <t>ALAN</t>
  </si>
  <si>
    <t>ALANBAGI YOUCEF</t>
  </si>
  <si>
    <t>8 RUE HECTOR BERLIOZ</t>
  </si>
  <si>
    <t>LES CLAYES SOUS BOIS</t>
  </si>
  <si>
    <t>VTP PV 18147183 - AK-102-WP - ALIBERT PIERRE - VOLKSWAGEN GOLF</t>
  </si>
  <si>
    <t>ALIB</t>
  </si>
  <si>
    <t>ALIBERT PIERRE</t>
  </si>
  <si>
    <t>17 RUE DES HETRES</t>
  </si>
  <si>
    <t>BEAUMONT LE ROGER</t>
  </si>
  <si>
    <t>VTP PV 18147305 - EL-205-EC - AMALOU JEAN ALIN - B.M.W 325</t>
  </si>
  <si>
    <t>AMAL</t>
  </si>
  <si>
    <t>AMALOU JEAN ALIN</t>
  </si>
  <si>
    <t>12 RUE DU HOME</t>
  </si>
  <si>
    <t>VTP PV 18146911 - 737016 - AMERICAN CARS - FORD MUSTANG</t>
  </si>
  <si>
    <t>AMER</t>
  </si>
  <si>
    <t>AMERICAN CARS</t>
  </si>
  <si>
    <t>330 RUE LEON FOUCAULT</t>
  </si>
  <si>
    <t>ZI DE LA SPHERE</t>
  </si>
  <si>
    <t>CV PV 18147176 - 737016 - AMERICAN CARS - FORD MUSTANG</t>
  </si>
  <si>
    <t>VTP PV 18147206 - 244558 - AMERICAN CARS - FORD MUSTANG</t>
  </si>
  <si>
    <t>VTP PV 18147037 - CH-437-XM - ANDRE CLEMENTINE - MERCEDES BENZ CLASSE A</t>
  </si>
  <si>
    <t>ANDR</t>
  </si>
  <si>
    <t>ANDRE CLEMENTINE</t>
  </si>
  <si>
    <t>81 AVENUE DE COURSEULLES</t>
  </si>
  <si>
    <t>CAEN</t>
  </si>
  <si>
    <t>VTP PV 18146896 - CM-666-WN - ANGELE GUILDO - RENAULT MASTER</t>
  </si>
  <si>
    <t>ANGE</t>
  </si>
  <si>
    <t>ANGELE GUILDO</t>
  </si>
  <si>
    <t>8 RUE DE LA CAVEE</t>
  </si>
  <si>
    <t>ESQUAY NOTRE DAME</t>
  </si>
  <si>
    <t>VTP PV 18147426 - CC-790-YH - ANGOT MARIANNE - RENAULT TWINGO</t>
  </si>
  <si>
    <t>ANGO</t>
  </si>
  <si>
    <t>ANGOT MARIANNE</t>
  </si>
  <si>
    <t>22 RUEGUYON DE GUERCHEVILLE</t>
  </si>
  <si>
    <t>VTP PV 18147253 - AE-706-MV - ANNE PASCAL - MINI MINI</t>
  </si>
  <si>
    <t>ANNE</t>
  </si>
  <si>
    <t>ANNE PASCAL</t>
  </si>
  <si>
    <t>23 RUE DU JARDIN BARBET</t>
  </si>
  <si>
    <t>ETERVILLE</t>
  </si>
  <si>
    <t>VTP PV 18147247 - CG-855-MN - APAJH - PEUGEOT 208</t>
  </si>
  <si>
    <t>APAJ</t>
  </si>
  <si>
    <t>APAJH</t>
  </si>
  <si>
    <t>8 RUE DES CARRIERS</t>
  </si>
  <si>
    <t>IFS</t>
  </si>
  <si>
    <t>A</t>
  </si>
  <si>
    <t>Avoir facture NÂ° 154213 du 15/02/2018</t>
  </si>
  <si>
    <t>Avoir</t>
  </si>
  <si>
    <t>CV PV 18147329 - AW-851-BZ - ARSLAN SEREF - FORD FOCUS</t>
  </si>
  <si>
    <t>ARSL</t>
  </si>
  <si>
    <t>ARSLAN SEREF</t>
  </si>
  <si>
    <t>92 RUE DE LA GUERINIERE</t>
  </si>
  <si>
    <t>VTP PV 18146980 - CA-429-WF - ASSAILLY PATRICK - SKODA ROOMSTER</t>
  </si>
  <si>
    <t>ASSA</t>
  </si>
  <si>
    <t>ASSAILLY PATRICK</t>
  </si>
  <si>
    <t>1802 QUART DU BOIS</t>
  </si>
  <si>
    <t>CV PV 18147596 - CA-429-WF - ASSAILLY PATRICK - SKODA ROOMSTER</t>
  </si>
  <si>
    <t>VTP PV 18147268 - AA-460-WB - COURTAUT YOHANN - TOYOTA YARIS</t>
  </si>
  <si>
    <t>AUBÃ</t>
  </si>
  <si>
    <t>AUBÃ‰ PAULINE</t>
  </si>
  <si>
    <t>1005 QUARTIER DU BOIS</t>
  </si>
  <si>
    <t>VTP PV 18147576 - AJ-800-ZE - AUDOUARD ERC - NISSAN NAVARA</t>
  </si>
  <si>
    <t>AUDO</t>
  </si>
  <si>
    <t>AUDOUARD ERC</t>
  </si>
  <si>
    <t>1092 AVENUE DU GENERAL DE GAULLE</t>
  </si>
  <si>
    <t>CV PV 18147023 - CZ-719-MH - AVOIR UN CAMION - VOLKSWAGEN TRANSPORTER</t>
  </si>
  <si>
    <t>AVOI</t>
  </si>
  <si>
    <t>AVOIR UN CAMION</t>
  </si>
  <si>
    <t>1 CHEMIN DE LA RUETTE</t>
  </si>
  <si>
    <t>VACOGNES NEUILLY</t>
  </si>
  <si>
    <t>CV PV 18146990 - CX-675-EV - BACHELOT MARTIAL - RENAULT KANGOO</t>
  </si>
  <si>
    <t>BACH</t>
  </si>
  <si>
    <t>BACHELOT MARTIAL</t>
  </si>
  <si>
    <t>6 AVENUE DE BRUXELLES</t>
  </si>
  <si>
    <t>VTP PV 18147038 - 9124 YZ 14 - DORON MICKAEL - OPEL ASTRA</t>
  </si>
  <si>
    <t>BACO</t>
  </si>
  <si>
    <t>BACON JONATHAN</t>
  </si>
  <si>
    <t>7 IMPASSE DU LIN</t>
  </si>
  <si>
    <t>TILLY LA CAMPAGNE</t>
  </si>
  <si>
    <t>VTP PV 18147046 - AG-756-HN - BACON JONATHAN - VOLKSWAGEN TIGUAN</t>
  </si>
  <si>
    <t>VTP PV 18146986 - DE-378-QS - BAGOT LISIANE - RENAULT TWINGO</t>
  </si>
  <si>
    <t>BAGO</t>
  </si>
  <si>
    <t>BAGOT LISIANE</t>
  </si>
  <si>
    <t>7 RUE ANTOINE GALLAND</t>
  </si>
  <si>
    <t>VTP PV 18147412 - DE-801-BW - BALLARIN FREDERIC - PEUGEOT 405GLD/GRD</t>
  </si>
  <si>
    <t>BALL</t>
  </si>
  <si>
    <t>BALLARIN FREDERIC</t>
  </si>
  <si>
    <t>04 RUE DES GRANDES PATURES</t>
  </si>
  <si>
    <t>VTP PV 18146926 - AJ-851-FC - BATHO SOIZIC - NISSAN MICRA</t>
  </si>
  <si>
    <t>BATH</t>
  </si>
  <si>
    <t>BATHO SOIZIC</t>
  </si>
  <si>
    <t>1004 QUARTIER DU BOIS</t>
  </si>
  <si>
    <t>VTP PV 18147267 - 6676 RE 11 - BAUDLET MAURICE - PEUGEOT EXPERT</t>
  </si>
  <si>
    <t>BAUD</t>
  </si>
  <si>
    <t>BAUDLET MAURICE</t>
  </si>
  <si>
    <t>52 AVENUE DE ST PONS</t>
  </si>
  <si>
    <t>SAINT MARCEL SUR AUDE</t>
  </si>
  <si>
    <t>CV PV 18146970 - 8947 XB 14 - BAYET XAVIER &amp; GESLIN ANDREE - RENAULT CLIO</t>
  </si>
  <si>
    <t>BAYE</t>
  </si>
  <si>
    <t>BAYET XAVIER &amp; GESLIN ANDREE</t>
  </si>
  <si>
    <t>17 IMPASSE DE  L'HIPPOCAMPE</t>
  </si>
  <si>
    <t>BAYET XAVIER</t>
  </si>
  <si>
    <t>VTP PV 18147262 - BX-794-EC - BEAULIEU JEAN LUC - VOLKSWAGEN T5</t>
  </si>
  <si>
    <t>BEAU</t>
  </si>
  <si>
    <t>BEAULIEU JEAN LUC</t>
  </si>
  <si>
    <t>11 RUE DU CHATEAU</t>
  </si>
  <si>
    <t>VTP PV 18147024 - AD-393-BD - BEAURIN CLEMENT - TOYOTA PRIUS</t>
  </si>
  <si>
    <t>BEAURIN CLEMENT</t>
  </si>
  <si>
    <t>1 BIS RUE DU GENERAL LECLERC</t>
  </si>
  <si>
    <t>DOUVRES LA DELIVRANDE</t>
  </si>
  <si>
    <t>CV PV 18147186 - AD-393-BD - BEAURIN CLEMENT - TOYOTA PRIUS</t>
  </si>
  <si>
    <t>VTP PV 18147377 - AY-325-XX - BEDEL MARIE-THERESE - PEUGEOT PARTNER</t>
  </si>
  <si>
    <t>BEDE</t>
  </si>
  <si>
    <t>BEDEL MARIE-THERESE</t>
  </si>
  <si>
    <t>LIEU DIT LE PONT DE RANVILLE</t>
  </si>
  <si>
    <t>RANVILLE</t>
  </si>
  <si>
    <t>BEDEL</t>
  </si>
  <si>
    <t>VTP PV 18147601 - CX-097-KS - BEGUIN JACQUELINE - PEUGEOT 208</t>
  </si>
  <si>
    <t>BEGU</t>
  </si>
  <si>
    <t>BEGUIN JACQUELINE</t>
  </si>
  <si>
    <t>1 RUE ABBEE DE LA RUE</t>
  </si>
  <si>
    <t>VTP PV 18147604 - 6277 YV 14 - BELLARGENT ANITA - RENAULT CLIO</t>
  </si>
  <si>
    <t>BELL</t>
  </si>
  <si>
    <t>BELLARGENT ANITA</t>
  </si>
  <si>
    <t>RESIDENCE COLBERT</t>
  </si>
  <si>
    <t>BAT P</t>
  </si>
  <si>
    <t>VTP PV 18147139 - AC-019-GB - BELLOMO JOSIANE - HONDA JAZZ</t>
  </si>
  <si>
    <t>BELLOMO JOSIANE</t>
  </si>
  <si>
    <t>72 RUE DES ECORDIERES</t>
  </si>
  <si>
    <t>BENOUVILLE</t>
  </si>
  <si>
    <t>RF CV PV 18147390 - AM-932-AA - SAJRI RAFIK - MERCEDES CLASSE A</t>
  </si>
  <si>
    <t xml:space="preserve">BEN </t>
  </si>
  <si>
    <t>BEN ALLAL MOHAMMED</t>
  </si>
  <si>
    <t>1003 GRAND PARC</t>
  </si>
  <si>
    <t>VTP PV 18147516 - AM-773-JQ - BENABBAS SORAYA - NISSAN MICRA</t>
  </si>
  <si>
    <t>BENA</t>
  </si>
  <si>
    <t>BENABBAS SORAYA</t>
  </si>
  <si>
    <t>313 BOULEVARD DES BELLES PORTES</t>
  </si>
  <si>
    <t>CV PV 18147353 - DC-122-LQ - BERGER LAURENCE - CITROEN BERLINGO</t>
  </si>
  <si>
    <t>BERG</t>
  </si>
  <si>
    <t>BERGER LAURENCE</t>
  </si>
  <si>
    <t>30 RUE PRINCIPALE</t>
  </si>
  <si>
    <t>MUTRECY</t>
  </si>
  <si>
    <t>VTC PV 18147365 - AJ-447-NR - BERNARD ALEXANDRE - RENAULT KANGOO</t>
  </si>
  <si>
    <t>BERN</t>
  </si>
  <si>
    <t>BERNARD ALEXANDRE</t>
  </si>
  <si>
    <t>11 RUE DU BIGARD</t>
  </si>
  <si>
    <t>THAON</t>
  </si>
  <si>
    <t>VTP PV 18147384 - 334 DDT 78 - BERRE MAX - CITROEN C3</t>
  </si>
  <si>
    <t>BERR</t>
  </si>
  <si>
    <t>BERRE MAX</t>
  </si>
  <si>
    <t>3 RUE PIERRE GRINGOIRE</t>
  </si>
  <si>
    <t>VERNOUILLET</t>
  </si>
  <si>
    <t>VTP PV 18146866 - CP-878-AJ - BERTHELOT SEBASTIEN - BMW SERIE X</t>
  </si>
  <si>
    <t>BERT</t>
  </si>
  <si>
    <t>BERTHELOT SEBASTIEN</t>
  </si>
  <si>
    <t>5 RUE ETIENNE VERVISCH</t>
  </si>
  <si>
    <t>CUVERVILLE</t>
  </si>
  <si>
    <t>CV PV 18147018 - 5359 ZN 14 - BIDAUD YVES OU PATRICIA - NISSAN X-TRAIL</t>
  </si>
  <si>
    <t>BIDA</t>
  </si>
  <si>
    <t>BIDAUD YVES OU PATRICIA</t>
  </si>
  <si>
    <t>8 ALLEE DES MERISIERS</t>
  </si>
  <si>
    <t>CV PV 18147356 - AX-350-QP - BINET GILLES - RENAULT CLIO</t>
  </si>
  <si>
    <t>BINE</t>
  </si>
  <si>
    <t>BINET GILLES</t>
  </si>
  <si>
    <t>25 RUE DES RUAUX</t>
  </si>
  <si>
    <t>CHEUX</t>
  </si>
  <si>
    <t>VTC PV 18147447 - CS-297-HY - B'INGENIERIE - RENAULT MEGANE</t>
  </si>
  <si>
    <t>B'IN</t>
  </si>
  <si>
    <t>B'INGENIERIE</t>
  </si>
  <si>
    <t>4 AVENUE DE CAMBRIDGE</t>
  </si>
  <si>
    <t>VTP PV 18147295 - AN-336-CQ - BLAIRE GUILLAUME - VOLKSWAGEN SHARAN</t>
  </si>
  <si>
    <t>BLAI</t>
  </si>
  <si>
    <t>BLAIRE GUILLAUME</t>
  </si>
  <si>
    <t>6 RUE HARRY HAWKINS</t>
  </si>
  <si>
    <t>GIBERVILLE</t>
  </si>
  <si>
    <t>VTP PV 18147177 - 7497 ZQ 14 - BODMER MATHIEU - B.M.W. SERIE X</t>
  </si>
  <si>
    <t>BODM</t>
  </si>
  <si>
    <t>BODMER MATHIEU</t>
  </si>
  <si>
    <t>9 RUE MAC HAMON</t>
  </si>
  <si>
    <t>CAIRON</t>
  </si>
  <si>
    <t>CV PV 18146876 - DX-559-KC - BOMMET SEBASTIEN &amp; NADEGE - VOLKSWAGEN NEW BEETLE</t>
  </si>
  <si>
    <t>BOMM</t>
  </si>
  <si>
    <t>BOMMET SEBASTIEN &amp; NADEGE</t>
  </si>
  <si>
    <t>22 RUE DE LA HOGUE</t>
  </si>
  <si>
    <t>BAVENT</t>
  </si>
  <si>
    <t>BOMMET SEBASTIEN</t>
  </si>
  <si>
    <t>VTP PV 18147205 - AC-002-GC - BON FANNY &amp; BARBAUD SEBASTIEN - PEUGEOT 207</t>
  </si>
  <si>
    <t xml:space="preserve">BON </t>
  </si>
  <si>
    <t>BON FANNY &amp; BARBAUD SEBASTIEN</t>
  </si>
  <si>
    <t>LES MONTS</t>
  </si>
  <si>
    <t>LES MOUTIERS EN CINGLAIS</t>
  </si>
  <si>
    <t>BON FANNY</t>
  </si>
  <si>
    <t>VTC PV 18147392 - DM-367-FC - BORIS NICOLAS - RENAULT KANGOO</t>
  </si>
  <si>
    <t>BORI</t>
  </si>
  <si>
    <t>BORIS NICOLAS</t>
  </si>
  <si>
    <t>41 RUE MARECHAL</t>
  </si>
  <si>
    <t>VTP PV 18147081 - CC-190-VT - BOROWY SOPHIE - SUZUKI ALTO</t>
  </si>
  <si>
    <t>BORO</t>
  </si>
  <si>
    <t>BOROWY SOPHIE</t>
  </si>
  <si>
    <t>11 RUE DES EXPLORATEURS</t>
  </si>
  <si>
    <t>MONDEVILLE</t>
  </si>
  <si>
    <t>VTC PV 18146982 - EK-097-ZJ - BOSSEMAN SYLVIE - PEUGEOT EXPERT</t>
  </si>
  <si>
    <t>BOSS</t>
  </si>
  <si>
    <t>BOSSEMAN SYLVIE</t>
  </si>
  <si>
    <t>8 RUE DES COURLIS</t>
  </si>
  <si>
    <t>BOSSEMAN</t>
  </si>
  <si>
    <t>CV PV 18146930 - AY-702-PF - BOUGUELERET THIERRY - PEUGEOT 307</t>
  </si>
  <si>
    <t>BOUG</t>
  </si>
  <si>
    <t>BOUGUELERET THIERRY</t>
  </si>
  <si>
    <t>165 RUE DU FOUR</t>
  </si>
  <si>
    <t>VTP PV 18147534 - EM-738-PK - BOUQUET KARINE - OPEL ASTRA</t>
  </si>
  <si>
    <t>BOUQ</t>
  </si>
  <si>
    <t>BOUQUET KARINE</t>
  </si>
  <si>
    <t>29 BIS BOULEVARD GEORGES POMPIDOU</t>
  </si>
  <si>
    <t>VTP PV 18146963 - 5188 YT 14 - BOURGE ALBERT - RENAULT MEGANE SCENIC</t>
  </si>
  <si>
    <t>BOUR</t>
  </si>
  <si>
    <t>BOURGE ALBERT</t>
  </si>
  <si>
    <t>5 PLACE DE L'AVENIR</t>
  </si>
  <si>
    <t>VTP PV 18146931 - CR-459-TN - BOUSQUET ANNE LISE - RENAULT R19</t>
  </si>
  <si>
    <t>BOUS</t>
  </si>
  <si>
    <t>BOUSQUET ANNE LISE</t>
  </si>
  <si>
    <t>71 RUE DE FALAISE</t>
  </si>
  <si>
    <t>VTP PV 18147555 - 6870 YS 14 - BOUTEILLER JOSETTE - RENAULT LAGUNAESTA</t>
  </si>
  <si>
    <t>BOUT</t>
  </si>
  <si>
    <t>BOUTEILLER JOSETTE</t>
  </si>
  <si>
    <t>2 RUE CONDE</t>
  </si>
  <si>
    <t>VTP PV 18147031 - BM-422-GR - BOY MOKE KEFI - OPEL ASTRA</t>
  </si>
  <si>
    <t xml:space="preserve">BOY </t>
  </si>
  <si>
    <t>BOY MOKE KEFI</t>
  </si>
  <si>
    <t>1024 BOULEVARD DES BELLES PORTES</t>
  </si>
  <si>
    <t>CV PV 18147061 - BM-422-GR - BOY MOKE KEFI - OPEL ASTRA</t>
  </si>
  <si>
    <t>VTP PV 18147473 - AM-230-WJ - BRETONNET MICHEL - PEUGEOT 5008</t>
  </si>
  <si>
    <t>BRET</t>
  </si>
  <si>
    <t>BRETONNET MICHEL</t>
  </si>
  <si>
    <t>40 RUE DES VAUDES</t>
  </si>
  <si>
    <t>CORMELLES LE ROYAL</t>
  </si>
  <si>
    <t>VTC PV 18147231 - BH-604-XB - BRIOIS CTA - CITROEN SAXO X 15D</t>
  </si>
  <si>
    <t>BRIO</t>
  </si>
  <si>
    <t>BRIOIS CTA</t>
  </si>
  <si>
    <t>16 RUE ALEXANDER FLEMING</t>
  </si>
  <si>
    <t>VTC PV 18147235 - BN-605-RB - BRIOIS CTA - OPEL CORSASTE</t>
  </si>
  <si>
    <t>VTP PV 18147597 - BB-909-KA - TREMBLOT MAXIME - RENAULT CLIO</t>
  </si>
  <si>
    <t>BRIOIS PHILIPPE</t>
  </si>
  <si>
    <t>6 RUE PAUL VERLAINE</t>
  </si>
  <si>
    <t>RESIDENCE DU TROCADERO</t>
  </si>
  <si>
    <t>Avoir facture NÂ° 154583 du 28/02/2018</t>
  </si>
  <si>
    <t>RF VTP PV 18147597 - BB-909-KA - TREMBLOT MAXIME - RENAULT CLIO</t>
  </si>
  <si>
    <t>VTP PV 18147427 - 3972 WD 14 - BROCHARD REMI - RENAULT TWINGO</t>
  </si>
  <si>
    <t>BROC</t>
  </si>
  <si>
    <t>BROCHARD REMI</t>
  </si>
  <si>
    <t>196 RUE DE LA DELIVRANDE</t>
  </si>
  <si>
    <t>HERMANVILLE SUR MER</t>
  </si>
  <si>
    <t>VTP PV 18147290 - 512 ZL 14 - BROSSARD OLIVIER - CITROEN C2</t>
  </si>
  <si>
    <t>BROS</t>
  </si>
  <si>
    <t>BROSSARD OLIVIER</t>
  </si>
  <si>
    <t>25 RUE DE LA DOUITERIE</t>
  </si>
  <si>
    <t>BOUGY</t>
  </si>
  <si>
    <t>VTP PV 18147518 - CK-805-HF - BUNEL ERIC - RENAULT ESPACE</t>
  </si>
  <si>
    <t>BUNE</t>
  </si>
  <si>
    <t>BUNEL ERIC</t>
  </si>
  <si>
    <t>85 CHEMIN DE LA FRADINIERE</t>
  </si>
  <si>
    <t>CHALLANS</t>
  </si>
  <si>
    <t>CV PV 18147602 - 939 CMF 92 - BUYER PIERRE - PEUGEOT 306</t>
  </si>
  <si>
    <t>BUYE</t>
  </si>
  <si>
    <t>BUYER PIERRE</t>
  </si>
  <si>
    <t>1 ALLEE LOUIS CHEVROLET</t>
  </si>
  <si>
    <t>SURESNES</t>
  </si>
  <si>
    <t>VTP PV 18147249 - DD-365-FS - CAFE DES IMAGES - RENAULT KANGOO</t>
  </si>
  <si>
    <t>CAFE</t>
  </si>
  <si>
    <t>CAFE DES IMAGES</t>
  </si>
  <si>
    <t>4 SQUARE DU THEATRE</t>
  </si>
  <si>
    <t>VTP PV 18147199 - BV-127-RN - CAIGNON JEAN LOUIS - RENAULT TRAFIC</t>
  </si>
  <si>
    <t>CAIG</t>
  </si>
  <si>
    <t>CAIGNON JEAN LOUIS</t>
  </si>
  <si>
    <t>30 RUE DE LUC</t>
  </si>
  <si>
    <t>LION SUR MER</t>
  </si>
  <si>
    <t>VTP PV 18147189 - 2338 ZV 14 - CAILLARD PIERRE JEAN &amp; CATHE - RENAULT CLIO</t>
  </si>
  <si>
    <t>CAIL</t>
  </si>
  <si>
    <t>CAILLARD PIERRE JEAN &amp; CATHE</t>
  </si>
  <si>
    <t>09 RUE FRANCOIS MAURIAC</t>
  </si>
  <si>
    <t>Avoir facture NÂ° 154149 du 14/02/2018</t>
  </si>
  <si>
    <t>RF VTP PV 18147189 - 2338 ZV 14 - CAILLARD PIERRE JEAN &amp; CATHE - RENAULT CLIO</t>
  </si>
  <si>
    <t>VTP PV 18147432 - CJ-195-DY - CAILMAIL PHILIPPE - DACIA SANDERO</t>
  </si>
  <si>
    <t>CAILMAIL PHILIPPE</t>
  </si>
  <si>
    <t>15 RUE CLOS DOMINE</t>
  </si>
  <si>
    <t>BRETTEVILLE L'ORGUEILLEUSE</t>
  </si>
  <si>
    <t>VTP PV 18147504 - AX-434-KG - CAPE ISABELLE - CITROEN ZX</t>
  </si>
  <si>
    <t>CAPE</t>
  </si>
  <si>
    <t>CAPE ISABELLE</t>
  </si>
  <si>
    <t>LES BOUILLONS</t>
  </si>
  <si>
    <t>JURQUES</t>
  </si>
  <si>
    <t>VTP PV 18146884 - 429 ZF 14 - DERU EMILIE - RENAULT TWINGO</t>
  </si>
  <si>
    <t xml:space="preserve">CAR </t>
  </si>
  <si>
    <t>CAR PROJECT</t>
  </si>
  <si>
    <t>705 BOULEVARD DE LA GRANDE DELLE</t>
  </si>
  <si>
    <t>HEROUVILLE ST CLAIR</t>
  </si>
  <si>
    <t>Fin de mois</t>
  </si>
  <si>
    <t>CV PV 18147059 - 2326 ZK 14 - PILARD BENOIT &amp; VALERIE - FIAT PANDA</t>
  </si>
  <si>
    <t>VTP PV 18147155 - AQ-405-TR - GARCIA ANNIE - RENAULT CLIO</t>
  </si>
  <si>
    <t>CV PV 18147159 - BN-035-YE - VASSE ARNAUD - RENAULT CLIO</t>
  </si>
  <si>
    <t>VTP PV 18147193 - AR-787-BB - LEBOUCHER ALIZEE - FIAT 500</t>
  </si>
  <si>
    <t>CV PV 18147223 - BL-725-FN - PETRI THIERRY - FIAT DUCATO</t>
  </si>
  <si>
    <t>CV PV 18147349 - DB-957-PS - MERY ALAIN &amp; GAUTHIER KRISTEL - CITROEN BERLINGO</t>
  </si>
  <si>
    <t>VTP PV 18147557 - AJ-192-AB - CARDONNEL ALBERT - DACIA SANDERO</t>
  </si>
  <si>
    <t>CARD</t>
  </si>
  <si>
    <t>CARDONNEL ALBERT</t>
  </si>
  <si>
    <t>15 RUE DE STOCKOLM</t>
  </si>
  <si>
    <t>VP PV 18002094 - 8984 XK 14 - TOLAVAL NORBERT OU JOELLE - RENAULT CLIO</t>
  </si>
  <si>
    <t>CARP</t>
  </si>
  <si>
    <t>CARPIQUET CARROSSERIE</t>
  </si>
  <si>
    <t>9 RUE DE LA VIGNE</t>
  </si>
  <si>
    <t>ZI OUEST</t>
  </si>
  <si>
    <t>CARPIQUET</t>
  </si>
  <si>
    <t>30 jours fin de mois</t>
  </si>
  <si>
    <t>VTP PV 18147429 - CN-677-RK - BIDERRE PIERRE - PEUGEOT PARTNER</t>
  </si>
  <si>
    <t>VTP PV 18147549 - BN-167-ZM - CARPIQUET CARROSSERIE - PEUGEOT PARTNER</t>
  </si>
  <si>
    <t>VTP PV 18147562 - AK-846-WZ - CARPIQUET CARROSSERIE - PEUGEOT 207</t>
  </si>
  <si>
    <t>VTP PV 18147591 - AJ-264-MX - SERARD ROMAIN - PEUGEOT 3008</t>
  </si>
  <si>
    <t>VTP PV 18146872 - BQ-975-QT - BARDET STEPHANE &amp; DENIS MYLENE - RENAULT TWINGO</t>
  </si>
  <si>
    <t>CARR</t>
  </si>
  <si>
    <t>CARROSSERIE DE LA COLLINE</t>
  </si>
  <si>
    <t>GARAGE DU CHEMIN VERT</t>
  </si>
  <si>
    <t>6 RUE DE TOURAINE</t>
  </si>
  <si>
    <t>VTP PV 18146902 - EQ-433-GC - DELBECQ DOMINIQUE - CITROEN C3</t>
  </si>
  <si>
    <t>VTP PV 18147011 - BF-413-JC - CARAES RAPHAELLE - RENAULT CLIO</t>
  </si>
  <si>
    <t>VTP PV 18147025 - 6360 YF 14 - DELABROUSSE FLORENCE - OPEL MERIVA</t>
  </si>
  <si>
    <t>CV PV 18147074 - 6360 YF 14 - DELABROUSSE FLORENCE - OPEL NON DEFINI</t>
  </si>
  <si>
    <t>VTP PV 18147408 - AT-633-XT - ALVAREZ MICHEL - CITROEN EVASION2.1</t>
  </si>
  <si>
    <t>CV PV 18147435 - AT-633-XT - ALVAREZ MICHEL - CITROEN EVASION2.1</t>
  </si>
  <si>
    <t>CV PV 18147482 - 5842 YQ 14 - CARTEAU CATHERINE - VOLKSWAGEN POLO</t>
  </si>
  <si>
    <t>CART</t>
  </si>
  <si>
    <t>CARTEAU CATHERINE</t>
  </si>
  <si>
    <t>8 RUE DE LA MARE</t>
  </si>
  <si>
    <t>VTC PV 18147548 - CS-464-MN - CERTIER JEROME - GME RASCAL</t>
  </si>
  <si>
    <t>CERT</t>
  </si>
  <si>
    <t>CERTIER JEROME</t>
  </si>
  <si>
    <t>1001 QUARTIER DU GRAND PARC</t>
  </si>
  <si>
    <t>CV PV 18146977 - CL-929-YT - CERVANTE ARNAUD - FORD FIESTA</t>
  </si>
  <si>
    <t>CERV</t>
  </si>
  <si>
    <t>CERVANTE ARNAUD</t>
  </si>
  <si>
    <t>110 QUARTIER DES BELLES PORTES</t>
  </si>
  <si>
    <t>CERVANTE</t>
  </si>
  <si>
    <t>VTP PV 18147057 - DZ-117-RC - CHAMBELANT ROMUALD - PEUGEOT 807</t>
  </si>
  <si>
    <t>CHAM</t>
  </si>
  <si>
    <t>CHAMBELANT ROMUALD</t>
  </si>
  <si>
    <t>2 SENTE DE LA CRESSONIERE</t>
  </si>
  <si>
    <t>USSY</t>
  </si>
  <si>
    <t>VTP PV 18147545 - DE-337-FH - CHAPELLE MARIE THERESE - CITROEN SAXO</t>
  </si>
  <si>
    <t>CHAP</t>
  </si>
  <si>
    <t>CHAPELLE MARIE THERESE</t>
  </si>
  <si>
    <t>40 RUE MARECHAL JOFFRE</t>
  </si>
  <si>
    <t>SAINT AUBIN SUR MER</t>
  </si>
  <si>
    <t>VTP PV 18147325 - CL-218-HS - CHARLOT CLEMENT - RENAULT MEGANE SCENIC</t>
  </si>
  <si>
    <t>CHAR</t>
  </si>
  <si>
    <t>CHARLOT CLEMENT</t>
  </si>
  <si>
    <t>65 RUE DU DOCTEUR CALMETTE</t>
  </si>
  <si>
    <t>VTP PV 18147294 - 2233 XP 14 - CHEA KONG SAY - FIAT PUNTO</t>
  </si>
  <si>
    <t>CHEA</t>
  </si>
  <si>
    <t>CHEA KONG SAY</t>
  </si>
  <si>
    <t>22 RUE DE LA PIERRE</t>
  </si>
  <si>
    <t>VTP PV 18147263 - DD-782-CK - CHEREAU BERNARD - RENAULT MEGANE SCENIC</t>
  </si>
  <si>
    <t>CHER</t>
  </si>
  <si>
    <t>CHEREAU BERNARD</t>
  </si>
  <si>
    <t>44 AVENUE GUILLAUME LE CONQUERANT</t>
  </si>
  <si>
    <t>OUISTREHAM</t>
  </si>
  <si>
    <t>VTP PV 18147171 - BY-673-TD - CHESNEL CAROLE - B.M.W. SERIE 1</t>
  </si>
  <si>
    <t>CHES</t>
  </si>
  <si>
    <t>CHESNEL CAROLE</t>
  </si>
  <si>
    <t>8 RUE DES JONQUILLES</t>
  </si>
  <si>
    <t>CAMBES EN PLAINE</t>
  </si>
  <si>
    <t>VTP PV 18147399 - BS-757-RD - DE COQS FABIEN - BMW SERIE X</t>
  </si>
  <si>
    <t>CHEV</t>
  </si>
  <si>
    <t>CHEVAL PAUL</t>
  </si>
  <si>
    <t>40 AVENUE DU COTI</t>
  </si>
  <si>
    <t>VTP PV 18147379 - BY-479-PJ - BERTELOOT STEPHANE - RENAULT TWINGO</t>
  </si>
  <si>
    <t>CHRE</t>
  </si>
  <si>
    <t>CHRETIEN SANDRA</t>
  </si>
  <si>
    <t>30 RUE DU CAPRICE</t>
  </si>
  <si>
    <t>SAINT AUBIN D'ARQUENAY</t>
  </si>
  <si>
    <t>VTP PV 18147301 - 1834 VP 14 - CIRIANI MICHEL - RENAULT TRAFIC</t>
  </si>
  <si>
    <t>CIRI</t>
  </si>
  <si>
    <t>CIRIANI MICHEL</t>
  </si>
  <si>
    <t>85 CHEMIN DES COTEAUX</t>
  </si>
  <si>
    <t>FLEURY SUR ORNE</t>
  </si>
  <si>
    <t>VTP PV 18146873 - DD-152-MC - LAVILLE HENRI - FORD TOURNEO</t>
  </si>
  <si>
    <t>CLAU</t>
  </si>
  <si>
    <t>CLAUDE FOURNIS AUTOMOBILLES SAS</t>
  </si>
  <si>
    <t>BP 97187</t>
  </si>
  <si>
    <t>24 RUE FOURNET</t>
  </si>
  <si>
    <t>LISIEUX</t>
  </si>
  <si>
    <t>VTP PV 18146880 - 7771 YW 14 - THIBAULT JACQUES - FORD FOCUS</t>
  </si>
  <si>
    <t>VTP PV 18146882 - DD-960-CC - MARA CHRISTIAN - FORD TRANSIT</t>
  </si>
  <si>
    <t>VTP PV 18146899 - 9936 XS 14 - NICOLLET COLETTE OU PIERRE - FORD PUMA</t>
  </si>
  <si>
    <t>VTP PV 18146958 - 6018 XL 14 - CLAUDE FOURNIS AUTOMOBILLES SAS - FORD MONDEO2.0D</t>
  </si>
  <si>
    <t>VTP PV 18146968 - DD-477-DE - MENNEREAU CELINE - FORD B-MAX</t>
  </si>
  <si>
    <t>VTP PV 18146973 - CE-802-ER - BUSTOS VIRGINIE - FORD KA</t>
  </si>
  <si>
    <t>VTP PV 18147010 - AK-467-WA - HARET DECO - FORD TRANSIT CONNECT</t>
  </si>
  <si>
    <t>VTP PV 18147021 - 542 WP 14 - LEROUX JOSEPH - FORD PUMA</t>
  </si>
  <si>
    <t>VTP PV 18147028 - DF-781-ZF - BALLEROY ROMAIN - FORD FIESTA</t>
  </si>
  <si>
    <t>VTP PV 18147044 - DT-331-TC - CLAUDE FOURNIS AUTOMOBILLES SAS - FORD FIESTA</t>
  </si>
  <si>
    <t>CV PV 18147045 - DB-044-XJ - TREUIL PAUL - SEAT IBIZA</t>
  </si>
  <si>
    <t>VTP PV 18147055 - AD-331-JK - CLAUDE FOURNIS AUTOMOBILLES SAS - FORD FIESTA</t>
  </si>
  <si>
    <t>VTP PV 18147082 - DC-658-PC - ANDRE VINCENT - FORD C-MAX</t>
  </si>
  <si>
    <t>VTP PV 18147129 - DD-234-MZ - ADRIEN ALEXANDRE - FORD KUGA</t>
  </si>
  <si>
    <t>VTP PV 18147136 - AE-790-RP - LE GAL MARYLENE - FORD KA</t>
  </si>
  <si>
    <t>VTP PV 18147166 - CT-898-EN - TOMETY EUPHRASIE - FORD B-MAX</t>
  </si>
  <si>
    <t>CV PV 18147198 - 542 WP 14 - LEROUX JOSEPH - FORD PUMA1.7</t>
  </si>
  <si>
    <t>VTP PV 18147227 - CB-501-GR - FREMOND BERENGERE - FORD KA</t>
  </si>
  <si>
    <t>VTP PV 18147244 - BB-163-RD - CLAUDE FOURNIS AUTOMOBILLES SAS - CITROEN C3 PLURIEL</t>
  </si>
  <si>
    <t>VTP PV 18147270 - DC-854-NC - LEVARD DANIELLE - FORD B-MAX</t>
  </si>
  <si>
    <t>VTP PV 18147279 - 3493 XV 14 - LABORIE CHRISTIAN - FORD FOCUS</t>
  </si>
  <si>
    <t>VTC PV 18147324 - DM-172-LS - RICCI PHILIPPE - FORD TRANSIT</t>
  </si>
  <si>
    <t>VTP PV 18147339 - BJ-015-AX - CLAUDE FOURNIS AUTOMOBILLES SAS - PEUGEOT 5008</t>
  </si>
  <si>
    <t>VTP PV 18147355 - DE-375-CS - DUBRULLE FRANCIS - FORD FOCUS</t>
  </si>
  <si>
    <t>CV PV 18147358 - BB-163-RD - CLAUDE FOURNIS AUTOMOBILLES SAS - CITROEN C3 PLURIEL</t>
  </si>
  <si>
    <t>VTP PV 18147382 - DD-358-VC - LECLERC JEAN MICHEL - FORD FIESTA</t>
  </si>
  <si>
    <t>VTP PV 18147414 - DC-383-VH - AMILLARD STEPHANE - FORD FIESTA</t>
  </si>
  <si>
    <t>VTP PV 18147493 - CR-472-GZ - CLAUDE FOURNIS AUTOMOBILLES SAS - CITROEN C4 AIRCROSS</t>
  </si>
  <si>
    <t>VTP PV 18147556 - AN-546-NQ - HALIX CHRISTOPHE - FORD C-MAX</t>
  </si>
  <si>
    <t>VTP PV 18147603 - DF-601-BM - BLANC SEBASTIEN - FORD FIESTA</t>
  </si>
  <si>
    <t>VTP PV 18147173 - 919 YR 14 - CLION GERARD - CITROEN C4</t>
  </si>
  <si>
    <t>CLIO</t>
  </si>
  <si>
    <t>CLION GERARD</t>
  </si>
  <si>
    <t>3 CHEMIN DE LA PERELLE</t>
  </si>
  <si>
    <t>ANISY</t>
  </si>
  <si>
    <t>VTP PV 18147105 - EM-432-GT - BOCIANOWSKI SERGE - RENAULT MEGANE CLASSIC</t>
  </si>
  <si>
    <t>COGN</t>
  </si>
  <si>
    <t>COGNET LEA</t>
  </si>
  <si>
    <t>101 QUARTIER DE LA HAUTE FOLIE</t>
  </si>
  <si>
    <t>COGNET</t>
  </si>
  <si>
    <t>VTP PV 18147303 - DD-980-LG - COLIN DANIEL - PEUGEOT 208</t>
  </si>
  <si>
    <t>COLI</t>
  </si>
  <si>
    <t>COLIN DANIEL</t>
  </si>
  <si>
    <t>11 RUE DE LA FOSSETTE</t>
  </si>
  <si>
    <t>VTC PV 18146858 - EP-987-JC - CU CAEN LA MER - RENAULT B 110</t>
  </si>
  <si>
    <t>COMM</t>
  </si>
  <si>
    <t>COMMUNAUTE URBAINE CAEN LA MER</t>
  </si>
  <si>
    <t>DIRECTION DES FINANCES</t>
  </si>
  <si>
    <t>HOTEL DE VILLE</t>
  </si>
  <si>
    <t>CEDEX 9</t>
  </si>
  <si>
    <t>VTC PV 18147514 - EP-991-JC - CU CAEN LA MER - CITROEN BERLINGO</t>
  </si>
  <si>
    <t>VTP PV 18147568 - CA-224-ZA - CONSTANTIN FRANCK - RENAULT LAGUNA</t>
  </si>
  <si>
    <t>CONS</t>
  </si>
  <si>
    <t>CONSTANTIN FRANCK</t>
  </si>
  <si>
    <t>2 RUE FRED SCAMARONI</t>
  </si>
  <si>
    <t>VTP PV 18147579 - AW-996-XY - COULMAIN YANNICK - CITROEN XSARA PICASSO</t>
  </si>
  <si>
    <t>COUL</t>
  </si>
  <si>
    <t>COULMAIN YANNICK</t>
  </si>
  <si>
    <t>1022 QUARTIER DES BELLES PORTES</t>
  </si>
  <si>
    <t>VP PV 18002102 - BK-827-YV - AKSOY ERDOGAN - RENAULT MEGANE</t>
  </si>
  <si>
    <t>CREA</t>
  </si>
  <si>
    <t>CREATIV'EXPERTIZ GROUPE</t>
  </si>
  <si>
    <t>ZAC PORTE D'ESPAGNE</t>
  </si>
  <si>
    <t>7 B RUE DE NAVARRE</t>
  </si>
  <si>
    <t>BP 3</t>
  </si>
  <si>
    <t>VP PV 18002107 - CZ-393-RR - BEAUFILS FRANCOIS - RENAULT CAPTUR</t>
  </si>
  <si>
    <t>VTP PV 18147546 - DY-098-MW - DALLET SEBASTIEN - OPEL ASTRA</t>
  </si>
  <si>
    <t>DALL</t>
  </si>
  <si>
    <t>DALLET SEBASTIEN</t>
  </si>
  <si>
    <t>6 ROUTE DE ROTS</t>
  </si>
  <si>
    <t>ROSEL</t>
  </si>
  <si>
    <t>VTP PV 18147373 - CD-616-GC - DEBRIS ESTHER - TOYOTA YARIS</t>
  </si>
  <si>
    <t>DEBR</t>
  </si>
  <si>
    <t>DEBRIS ESTHER</t>
  </si>
  <si>
    <t>24 RUE DE LA FONTAINE</t>
  </si>
  <si>
    <t>VTC PV 18146994 - DT-463-VT - DELPRAT JEAN PAUL - CITROEN BERLINGO F</t>
  </si>
  <si>
    <t>DELP</t>
  </si>
  <si>
    <t>DELPRAT JEAN PAUL</t>
  </si>
  <si>
    <t>LE HAUT MESNIL</t>
  </si>
  <si>
    <t>MARTAINVILLE</t>
  </si>
  <si>
    <t>VTC PV 18147109 - DP-120-MC - DENIS PATRICK - RENAULT MASTER</t>
  </si>
  <si>
    <t>DENI</t>
  </si>
  <si>
    <t>DENIS PATRICK</t>
  </si>
  <si>
    <t>1617 QUARTIER DU BOIS</t>
  </si>
  <si>
    <t>VTP PV 18146908 - 3273 XR 14 - DENOT MARTINE - CITROEN SAXO</t>
  </si>
  <si>
    <t>DENO</t>
  </si>
  <si>
    <t>DENOT MARTINE</t>
  </si>
  <si>
    <t>148 BOULEVARD LEROY</t>
  </si>
  <si>
    <t>VTP PV 18146998 - CJ-143-JG - DENOUX CELINE - FORD FOCUS</t>
  </si>
  <si>
    <t>DENOUX CELINE</t>
  </si>
  <si>
    <t>769 AVENUE DU GENERAL LECLERC</t>
  </si>
  <si>
    <t>BOULOGNE BILLANCOURT</t>
  </si>
  <si>
    <t>VTP PV 18147009 - CK-808-QG - DESFAUDAIS ANTHONY - VOLKSWAGEN GOLF</t>
  </si>
  <si>
    <t>DESF</t>
  </si>
  <si>
    <t>DESFAUDAIS ANTHONY</t>
  </si>
  <si>
    <t>6 RUE DE STOCKHOLM</t>
  </si>
  <si>
    <t>VTP PV 18147164 - EB-379-RN - DESMOULINS JULES - RENAULT TRAFIC</t>
  </si>
  <si>
    <t>DESM</t>
  </si>
  <si>
    <t>DESMOULINS JULES</t>
  </si>
  <si>
    <t>8 RUE DE STRASBOURG</t>
  </si>
  <si>
    <t>VTP PV 18146995 - BA-893-GP - DESPLEBIN BENOIT - BMW SERIE 3</t>
  </si>
  <si>
    <t>DESP</t>
  </si>
  <si>
    <t>DESPLEBIN BENOIT</t>
  </si>
  <si>
    <t>04 RUE GERMAIN LECOURTOIS</t>
  </si>
  <si>
    <t>MATHIEU</t>
  </si>
  <si>
    <t>DESPLEBIN</t>
  </si>
  <si>
    <t>VTP PV 18147515 - 6815 XW 14 - DJILALI SORAYA - VOLKSWAGEN GOLF</t>
  </si>
  <si>
    <t>DJIL</t>
  </si>
  <si>
    <t>DJILALI SORAYA</t>
  </si>
  <si>
    <t>3 RUE CAPITAINE BOUALAM</t>
  </si>
  <si>
    <t>VTP PV 18147599 - 2338 ZL 14 - DROUIN JEAN-PIERRE - PEUGEOT 207</t>
  </si>
  <si>
    <t>DROU</t>
  </si>
  <si>
    <t>DROUIN JEAN-PIERRE</t>
  </si>
  <si>
    <t>7 RUE DE LA GRANDE LONDE</t>
  </si>
  <si>
    <t>VTP PV 18146915 - 5335 YR 14 - DUDOUIT DAVID - NISSAN MICRA</t>
  </si>
  <si>
    <t>DUDO</t>
  </si>
  <si>
    <t>DUDOUIT DAVID</t>
  </si>
  <si>
    <t>5 BIS RUE DE LA MARINE</t>
  </si>
  <si>
    <t>COURSEULLES SUR MER</t>
  </si>
  <si>
    <t>VTP PV 18147401 - BN-606-JF - DUFIT GERARD - RENAULT KANGOO</t>
  </si>
  <si>
    <t>DUFI</t>
  </si>
  <si>
    <t>DUFIT GERARD</t>
  </si>
  <si>
    <t>15 AVENUE DE CABOURG</t>
  </si>
  <si>
    <t>HEROUVILLETTE</t>
  </si>
  <si>
    <t>CV PV 18147461 - AH-067-KF - DUMOULIN MAUREEN - FIAT PUNTO</t>
  </si>
  <si>
    <t>DUMO</t>
  </si>
  <si>
    <t>DUMOULIN MAUREEN</t>
  </si>
  <si>
    <t>LA NEUVILLE</t>
  </si>
  <si>
    <t>ESSON</t>
  </si>
  <si>
    <t>VTP PV 18147506 - DL-919-EB - DUPART YONNEL - RENAULT CAPTUR</t>
  </si>
  <si>
    <t>DUPA</t>
  </si>
  <si>
    <t>DUPART YONNEL</t>
  </si>
  <si>
    <t>1 RUE DE ROME</t>
  </si>
  <si>
    <t>VTP PV 18146940 - DC-821-KV - DUTAC ARTHUR - MITSUBISHI SPACE STAR</t>
  </si>
  <si>
    <t>DUTA</t>
  </si>
  <si>
    <t>DUTAC ARTHUR</t>
  </si>
  <si>
    <t>22 AVENUE HENRY CHERON</t>
  </si>
  <si>
    <t>VTP PV 18147113 - CY-470-VF - EIRL J POSES - NISSAN PATROL</t>
  </si>
  <si>
    <t>EIRL</t>
  </si>
  <si>
    <t>EIRL J POSES</t>
  </si>
  <si>
    <t>ROUTE D'AIRAN</t>
  </si>
  <si>
    <t>CESNY AUX VIGNES OUEZY</t>
  </si>
  <si>
    <t>CV PV 18146857 - 680 WZ 14 - PIALLES FLORENCE - VOLKSWAGEN GOLF</t>
  </si>
  <si>
    <t xml:space="preserve">ETS </t>
  </si>
  <si>
    <t>ETS LEROUX BROCHARD</t>
  </si>
  <si>
    <t>2 AVENUE DE LA 3EME DIB</t>
  </si>
  <si>
    <t>ZAC DU CITIS</t>
  </si>
  <si>
    <t>HEROUVILLE-SAINT-CLAIR</t>
  </si>
  <si>
    <t>VTP PV 18146897 - BG-513-TY - VILLAIN FRANCK - MERCEDES BENZ CLASSE C</t>
  </si>
  <si>
    <t>VTP PV 18146901 - BR-249-FL - LEROUX BROCHARD SA S - MERCEDES BENZ SPRINTER</t>
  </si>
  <si>
    <t>VTP PV 18146914 - DM-274-MN - BOBET JEAN DOMINIQUE - FIAT BRAVA 1.6</t>
  </si>
  <si>
    <t>VTP PV 18146939 - DE-335-YH - BONIFACE LIBERO - ISUZU AUTRES MODELES</t>
  </si>
  <si>
    <t>VTP PV 18147070 - CB-548-AG - ETS LEROUX BROCHARD - PEUGEOT BOXER</t>
  </si>
  <si>
    <t>VTP PV 18147075 - AL-188-HC - ENTREPRISE HUE - PEUGEOT BIP FG1 14H</t>
  </si>
  <si>
    <t>VTP PV 18147088 - CB-375-YC - DELAUNEY NOELLE - PEUGEOT 508</t>
  </si>
  <si>
    <t>VTP PV 18147096 - EP-762-QL - HERISSON BRUNO - RENAULT TWINGO</t>
  </si>
  <si>
    <t>VTP PV 18147097 - 7666 XC 14 - HORVAIS JOEL - MERCEDES BENZ CLASSE E</t>
  </si>
  <si>
    <t>CV PV 18147102 - 3189 VX 14 - THERESE DIT TIPHAINE ARNAUD - VOLKSWAGEN GOLF</t>
  </si>
  <si>
    <t>CV PV 18147104 - EN-715-JW - VILPOUX ERIC - NISSAN PATROLTURB</t>
  </si>
  <si>
    <t>VTC PV 18147128 - CQ-251-XX - ENTREPRISE HUE - PEUGEOT EXPERT</t>
  </si>
  <si>
    <t>VTP PV 18147152 - CC-901-HA - GUILLOT PHILIPPE - FIAT DOBLO</t>
  </si>
  <si>
    <t>VTP PV 18147168 - DF-675-HA - FAVE VALERY - RENAULT CLIO</t>
  </si>
  <si>
    <t>VTP PV 18147174 - EB-566-BZ - CHEVALLIER ARNAUD - PEUGEOT 307</t>
  </si>
  <si>
    <t>VTP PV 18147179 - EJ-847-ZB - SAFDARI ANTOINE - MERCEDES BENZ CLASSE A</t>
  </si>
  <si>
    <t>VTP PV 18147251 - CB-771-CD - VILLAIN LILIANE - B.M.W. SERIE 3</t>
  </si>
  <si>
    <t>CV PV 18147254 - BT-334-MC - CORBIN JEAN YVES - B.M.W. SERIE 3</t>
  </si>
  <si>
    <t>VTP PV 18147307 - DD-098-MW - DESLANDES THIBAUT - ALFA ROMEO 147</t>
  </si>
  <si>
    <t>VTP PV 18147311 - DY-891-LA - LOMMATZSCH MICHAEL - LAND ROVER RANGE ROVER</t>
  </si>
  <si>
    <t>VTC PV 18147319 - BF-501-WK - COVED SA - PEUGEOT 206</t>
  </si>
  <si>
    <t>VTC PV 18147327 - CS-130-KB - COMMUNAUTE D AGGLOMERATION LISIEUX - IVECO DAILY</t>
  </si>
  <si>
    <t>VTP PV 18147357 - AT-039-YN - DOUBLET LAURENT - RENAULT LAGUNA</t>
  </si>
  <si>
    <t>CV PV 18147359 - BG-664-SR - DOREY PATRICE - CITROEN XSARA PICASSO</t>
  </si>
  <si>
    <t>VTP PV 18147380 - DC-304-SY - ENTREPRISE HUE - PEUGEOT BOXER</t>
  </si>
  <si>
    <t>VTP PV 18147440 - DD-135-LX - SAVARY CATHERINE - RENAULT TWINGO</t>
  </si>
  <si>
    <t>VTP PV 18147456 - DJ-010-MK - BELCHI FRANCOIS - CITROEN JUMPER</t>
  </si>
  <si>
    <t>CV PV 18147485 - CJ-935-HM - BORDAS CECILE - PEUGEOT 206</t>
  </si>
  <si>
    <t>VTP PV 18147544 - AM-254-VD - SELECTION DE MEUBLES CATHERINE ROSE - IVECO DAILY</t>
  </si>
  <si>
    <t>VTP PV 18147582 - 8386 ZD 14 - MORICE JEAN PIERRE - MERCEDES CLASSE B</t>
  </si>
  <si>
    <t>VTC PV 18147593 - 2674 XS 14 - PAPETERIES HAMELIN SAS - FIAT FIORINO</t>
  </si>
  <si>
    <t>VTC PV 18146984 - BT-025-XV - LUCAS FRANCOIS - RENAULT MASTER</t>
  </si>
  <si>
    <t>EURA</t>
  </si>
  <si>
    <t>EURAUTO SAAB</t>
  </si>
  <si>
    <t>22 RUE ALEXANDER FLEMING</t>
  </si>
  <si>
    <t>CV PV 18147135 - AJ-379-CN - BEGUIN FABRICE - SAAB 9-5</t>
  </si>
  <si>
    <t>VT PV 18002104 - BF-151-XV - LAURENT FRANCK - SAAB 9-5</t>
  </si>
  <si>
    <t>VTP PV 18147497 - 618 SP 33 - HBL HOLDING BRUNO LAFON - SAAB 9-5</t>
  </si>
  <si>
    <t>VTP PV 18147585 - AH-108-BQ - EUZENNE DYLAN - CITROEN C3</t>
  </si>
  <si>
    <t>EUZE</t>
  </si>
  <si>
    <t>EUZENNE DYLAN</t>
  </si>
  <si>
    <t>47 AVENUE DES CANADIENS</t>
  </si>
  <si>
    <t>LE FRESNE CAMILLY</t>
  </si>
  <si>
    <t>VTP PV 18147395 - BY-042-LA - FARZA MONDHER - RENAULT R19</t>
  </si>
  <si>
    <t>FARZ</t>
  </si>
  <si>
    <t>FARZA MONDHER</t>
  </si>
  <si>
    <t>5 ALLEE DES LIERRES</t>
  </si>
  <si>
    <t>EPRON</t>
  </si>
  <si>
    <t>VTP PV 18146934 - 9455 XC 14 - FAUTRAT PHILIPPE - RENAULT CLIO</t>
  </si>
  <si>
    <t>FAUT</t>
  </si>
  <si>
    <t>FAUTRAT PHILIPPE</t>
  </si>
  <si>
    <t>2 RUE DRAKKAR</t>
  </si>
  <si>
    <t>VTP PV 18147360 - AN-446-SV - FERNANDES SAMUEL - OPEL OMEGA</t>
  </si>
  <si>
    <t>FERN</t>
  </si>
  <si>
    <t>FERNANDES SAMUEL</t>
  </si>
  <si>
    <t>16 COUR MANANT</t>
  </si>
  <si>
    <t>LOUVIGNY</t>
  </si>
  <si>
    <t>VTP PV 18147004 - CB-126-KP - FLAMBARD FREDERIC - RENAULT TRAFIC</t>
  </si>
  <si>
    <t>FLAM</t>
  </si>
  <si>
    <t>FLAMBARD FREDERIC</t>
  </si>
  <si>
    <t>1 RUE DESCOTEAUX</t>
  </si>
  <si>
    <t>LASSON</t>
  </si>
  <si>
    <t>Avoir facture NÂ° 153947 du 07/02/2018</t>
  </si>
  <si>
    <t>RF VTP PV 18147004 - CB-126-KP - FLAMBARD FREDERIC - RENAULT TRAFIC</t>
  </si>
  <si>
    <t>CV PV 18147255 - CB-126-KP - FLAMBARD FREDERIC - RENAULT TRAFIC</t>
  </si>
  <si>
    <t>VTP PV 18147134 - CP-137-YS - FLEURY CHRISTIAN - PEUGEOT 307</t>
  </si>
  <si>
    <t>FLEU</t>
  </si>
  <si>
    <t>FLEURY CHRISTIAN</t>
  </si>
  <si>
    <t>LA TRUFAUDIERE</t>
  </si>
  <si>
    <t>CULEY LE PATRY</t>
  </si>
  <si>
    <t>VTP PV 18146862 - 3263 XR 14 - FORESTIER CLAUDE &amp; NICOLE - RENAULT TWINGO</t>
  </si>
  <si>
    <t>FORE</t>
  </si>
  <si>
    <t>FORESTIER CLAUDE &amp; NICOLE</t>
  </si>
  <si>
    <t>135 RUE ABBE ALIX</t>
  </si>
  <si>
    <t>CV PV 18146903 - 3263 XR 14 - FORESTIER CLAUDE &amp; NICOLE - RENAULT TWINGO</t>
  </si>
  <si>
    <t>VTP PV 18146889 - CS-263-BY - ARAMBURU DAVID - OPEL ZAFIRA</t>
  </si>
  <si>
    <t>FORM</t>
  </si>
  <si>
    <t>FORMENTIN JENNIFER</t>
  </si>
  <si>
    <t>60 AVENUE MICHEL BOURSE</t>
  </si>
  <si>
    <t>FONTENAY LE MARMION</t>
  </si>
  <si>
    <t>VTP PV 18147526 - BD-076-RT - FORTE FLORA - NISSAN MICRA</t>
  </si>
  <si>
    <t>FORT</t>
  </si>
  <si>
    <t>FORTE FLORA</t>
  </si>
  <si>
    <t>25 RUE JEAN JAURES</t>
  </si>
  <si>
    <t>VTP PV 18147462 - AM-108-YD - FOURCHE PASCAL - FIAT PUNTO</t>
  </si>
  <si>
    <t>FOUR</t>
  </si>
  <si>
    <t>FOURCHE PASCAL</t>
  </si>
  <si>
    <t>7 RUE CLAUDE MONET</t>
  </si>
  <si>
    <t>MAY SUR ORNE</t>
  </si>
  <si>
    <t>CV PV 18147502 - AK-232-LZ - FOURE SYLVIE &amp; FABIEN - PEUGEOT 407</t>
  </si>
  <si>
    <t>FOURE SYLVIE &amp; FABIEN</t>
  </si>
  <si>
    <t>03 RUE CHARLES GOUNOD</t>
  </si>
  <si>
    <t>FOURE SYLVIE</t>
  </si>
  <si>
    <t>VTP PV 18147524 - 2149 YG 14 - FRANCOIS DANIEL - B.M.W. 530</t>
  </si>
  <si>
    <t>FRAN</t>
  </si>
  <si>
    <t>FRANCOIS DANIEL</t>
  </si>
  <si>
    <t>LE BOURG</t>
  </si>
  <si>
    <t>AMAYE SUR SEULLES</t>
  </si>
  <si>
    <t>VTP PV 18147288 - 6334 ZH 14 - FROCHE DENIS - TOYOTA RAV4</t>
  </si>
  <si>
    <t>FROC</t>
  </si>
  <si>
    <t>FROCHE DENIS</t>
  </si>
  <si>
    <t>2 IMPASSE DES GLANES</t>
  </si>
  <si>
    <t>VARAVILLE</t>
  </si>
  <si>
    <t>VTP PV 18147336 - DD-349-LY - G LUTTINIER - RENAULT TRAFIC</t>
  </si>
  <si>
    <t>G LU</t>
  </si>
  <si>
    <t>G LUTTINIER</t>
  </si>
  <si>
    <t>8 RUE DES MARTYRS</t>
  </si>
  <si>
    <t>CV PV 18147513 - DD-349-LY - G LUTTINIER - RENAULT TRAFIC</t>
  </si>
  <si>
    <t>CV PV 18146967 - BE-820-WS - GALLARDO PHILIPPE - RENAULT TWINGO</t>
  </si>
  <si>
    <t>GALL</t>
  </si>
  <si>
    <t>GALLARDO PHILIPPE</t>
  </si>
  <si>
    <t>06 RUE MAURICE FOUQUES</t>
  </si>
  <si>
    <t>VTP PV 18147233 - 4679 YS 14 - GALLON ROLAND - PEUGEOT 206</t>
  </si>
  <si>
    <t>GALLON ROLAND</t>
  </si>
  <si>
    <t>10 RUE DE L'UNION</t>
  </si>
  <si>
    <t>VTP PV 18147191 - CC-237-BZ - GANCEL SANDRINE - PEUGEOT 107</t>
  </si>
  <si>
    <t>GANC</t>
  </si>
  <si>
    <t>GANCEL SANDRINE</t>
  </si>
  <si>
    <t>39 RUE DES BLEUETS</t>
  </si>
  <si>
    <t>BIEVILLE BEUVILLE</t>
  </si>
  <si>
    <t>VTP PV 18146888 - CW-480-FP - VILLAIN XAVIER - CITROEN BERLINGO</t>
  </si>
  <si>
    <t>GARA</t>
  </si>
  <si>
    <t>GARAGE DECLERCK AUTOMOBILLE</t>
  </si>
  <si>
    <t>6 AVENUE DE GARBSEN</t>
  </si>
  <si>
    <t>LE CITIS</t>
  </si>
  <si>
    <t>VT PV 18002093 - BE-403-PW - GARAGE DECLERCK AUTOMOBILLE - TOYOTA COROLLA</t>
  </si>
  <si>
    <t>VT PV 18002095 - AC-757-BT - GARAGE DECLERCK AUTOMOBILLE - RENAULT MEGANE</t>
  </si>
  <si>
    <t>VT PV 18002096 - DW-180-QT - GARAGE DECLERCK AUTOMOBILLE - SEAT LEON</t>
  </si>
  <si>
    <t>CV PV 18147067 - CW-480-FP - VILLAIN XAVIER - CITROEN BERLINGO</t>
  </si>
  <si>
    <t>VT PV 18002098 - DB-993-GY - GARAGE DECLERCK AUTOMOBILLE - RENAULT TWINGO</t>
  </si>
  <si>
    <t>VTP PV 18147141 - CC-320-AL - DORANGE AUDREY - CITROEN C1</t>
  </si>
  <si>
    <t>VT PV 18002099 - CH-640-YT - GARAGE DECLERCK AUTOMOBILLE - MINI MINI</t>
  </si>
  <si>
    <t>VTP PV 18147250 - BN-935-ZB - ELDIM - PEUGEOT 107</t>
  </si>
  <si>
    <t>VTP PV 18147269 - CZ-357-CK - GARAGE DECLERCK AUTOMOBILLE - CITROEN DS4</t>
  </si>
  <si>
    <t>VT PV 18002105 - BR-026-RX - GARAGE DECLERCK AUTOMOBILLE - CITROEN DS3</t>
  </si>
  <si>
    <t>VT PV 18002106 - CM-677-JX - GARAGE DECLERCK AUTOMOBILLE - PEUGEOT 308</t>
  </si>
  <si>
    <t>VTP PV 18147362 - DB-993-GY - GARAGE DECLERCK AUTOMOBILLE - RENAULT TWINGO</t>
  </si>
  <si>
    <t>VTP PV 18147445 - AS-675-LS - PREVOT FRANCOIS XAVIER - SUBARU IMPREZA</t>
  </si>
  <si>
    <t>CV PV 18147454 - AS-675-LS - PREVOT FRANCOIS XAVIER - SUBARU IMPREZA</t>
  </si>
  <si>
    <t>VTP PV 18147491 - DD-286-LK - APAEI DE CAEN - CITROEN JUMPER</t>
  </si>
  <si>
    <t>VTP PV 18147569 - DD-593-YH - JEANNE PAULINE - CITROEN C3</t>
  </si>
  <si>
    <t>VTP PV 18146932 - CD-795-DE - CHARBOGNE MARIE BENEDICTE - PEUGEOT 208</t>
  </si>
  <si>
    <t>GARAGE DU GROS BUISSON</t>
  </si>
  <si>
    <t>ROUTE DE CAEN</t>
  </si>
  <si>
    <t>VTP PV 18146945 - EB-035-GT - ROGER JOCELYNE - MERCEDES BENZ CLASSE A</t>
  </si>
  <si>
    <t>VTP PV 18147120 - DC-575-FX - LEBOUCHER GUY - MERCEDES SPRINTER</t>
  </si>
  <si>
    <t>VTP PV 18147317 - CY-528-DP - FLEURY EMILIE - PEUGEOT 308</t>
  </si>
  <si>
    <t>VTP PV 18147522 - DD-918-PK - AUGE CHRISTOPHE - CITROEN C3 PICASSO</t>
  </si>
  <si>
    <t>VTP PV 18147069 - DP-036-BC - LECOUFLET ROMAIN - PEUGEOT 206</t>
  </si>
  <si>
    <t>GARAGE DU VIADUC</t>
  </si>
  <si>
    <t>SARL HELIE COURANT</t>
  </si>
  <si>
    <t>1622 RUE DES SOURCES</t>
  </si>
  <si>
    <t>VTP PV 18147237 - AM-508-FP - MESNILDREY MICHEL - CITROEN BERLINGO M</t>
  </si>
  <si>
    <t>CV PV 18147245 - ED-230-PJ - OBIANG NDONG ODILE - CITROEN SAXO</t>
  </si>
  <si>
    <t>VTP PV 18147528 - CC-968-CR - VILLAIN BERNARD - PEUGEOT 207</t>
  </si>
  <si>
    <t>VTP PV 18147583 - AZ-783-YJ - GARIN ANNE-CLAIRE - MINI MINI</t>
  </si>
  <si>
    <t>VTP PV 18146879 - CN-802-SA - ROBERT HERVE - TOYOTA LAND CRUISER</t>
  </si>
  <si>
    <t>GARAGE GOSSELIN</t>
  </si>
  <si>
    <t>LE BON REPOS</t>
  </si>
  <si>
    <t>3 ROUTE D'EVRECY</t>
  </si>
  <si>
    <t>BARON SUR ODON</t>
  </si>
  <si>
    <t>VTP PV 18146885 - 6892 YH 14 - DESPAS BRUNO - CITROEN C8 EXC 22</t>
  </si>
  <si>
    <t>VTP PV 18146989 - AV-348-PT - LEFEUVRE JEAN-PIERRE - CITROEN C3</t>
  </si>
  <si>
    <t>VTP PV 18147001 - AK-839-LJ - DESPAS BRUNO - CITROEN XANTIAHDI</t>
  </si>
  <si>
    <t>VTP PV 18147007 - CP-520-YJ - MOULINET BRUNO - AUDI A6</t>
  </si>
  <si>
    <t>VTP PV 18147016 - CK-039-VP - SOREL CHRISTOPHE - CITROEN C3</t>
  </si>
  <si>
    <t>VTP PV 18147022 - 6938 ZM 14 - DUTERTRE ERIC - JEEP WRANGLER</t>
  </si>
  <si>
    <t>VTP PV 18147029 - DH-308-KR - TOURNIER JEAN MICHEL - SUBARU IMPREZA</t>
  </si>
  <si>
    <t>VTP PV 18147054 - EB-547-CW - LEMAZURIER BERENICE - RENAULT CLIO</t>
  </si>
  <si>
    <t>VTP PV 18147078 - 2518 ZR 14 - GARAGE GOSSELIN - RENAULT ALPINEV6TU</t>
  </si>
  <si>
    <t>VTP PV 18147175 - 9679 XM 14 - ASS FAMILLES RURALES EVRECY - PEUGEOT BOXER</t>
  </si>
  <si>
    <t>VTP PV 18147181 - DZ-911-WV - MOUTIER ANTOINE - RENAULT CLIO</t>
  </si>
  <si>
    <t>CV PV 18147196 - DD-594-EH - BILLARD MELANIE - PEUGEOT 206</t>
  </si>
  <si>
    <t>VTP PV 18147200 - 9474 ZD 14 - GARAGE GOSSELIN - CITROEN C4 PICASSO</t>
  </si>
  <si>
    <t>CV PV 18147232 - 4370 SY 50 - HARTEL GENEVIEVE - FORD FIESTA</t>
  </si>
  <si>
    <t>VTP PV 18147265 - CE-688-LT - TOURNIER JEAN MICHEL - CITROEN C3</t>
  </si>
  <si>
    <t>CV PV 18147271 - 6117 XL 14 - MENEZ JEREMY - VOLKSWAGEN CORRADOG60</t>
  </si>
  <si>
    <t>VTP PV 18147313 - CK-293-XN - GUITON AUDE - RENAULT MEGANE SCENIC</t>
  </si>
  <si>
    <t>VTP PV 18147350 - 9780 YK 14 - MARIE MAX - CITROEN XSARA 2</t>
  </si>
  <si>
    <t>VTP PV 18147354 - AR-628-JB - LOUVARD JESSICA - FIAT PUNTO</t>
  </si>
  <si>
    <t>VTP PV 18147391 - AR-066-VE - BOULLAND CHRISTINE - PEUGEOT 206 5P XR</t>
  </si>
  <si>
    <t>VTP PV 18147398 - 4593 YE 14 - LE ROUZIC FRANCOISE - CITROEN C3</t>
  </si>
  <si>
    <t>VTP PV 18147415 - CW-884-RP - DUMONT DANIEL - CITROEN C4 PICASSO</t>
  </si>
  <si>
    <t>VTP PV 18147422 - 1402 YW 14 - BOURGE THIERRY - CITROEN XSARA PICA</t>
  </si>
  <si>
    <t>VTP PV 18147442 - BG-558-MJ - COURTEIX FRANCOIS - FORD FIESTA</t>
  </si>
  <si>
    <t>VTP PV 18147460 - 3951 YJ 14 - CACITTI FRANCOISE - TOYOTA YARIS</t>
  </si>
  <si>
    <t>VTP PV 18147550 - 7500 XC 14 - TRANCHANT JACKY RT GEORGETTE - RENAULT SUPER 5</t>
  </si>
  <si>
    <t>VTP PV 18147559 - DB-929-WC - SARL DUCHEMIN &amp; FILS - VOLKSWAGEN TOURAN</t>
  </si>
  <si>
    <t>VTP PV 18147572 - AA-065-PN - JULIENNE PASCAL - DACIA LOGAN</t>
  </si>
  <si>
    <t>CV PV 18147594 - BG-558-MJ - COURTEIX FRANCOIS - FORD FIESTA</t>
  </si>
  <si>
    <t>VTP PV 18146979 - AF-877-MZ - PECK YANECK - FORD FIESTA</t>
  </si>
  <si>
    <t>GARAGE LEFRANC</t>
  </si>
  <si>
    <t>312 RUE LEON FOUCAULT</t>
  </si>
  <si>
    <t>CV PV 18147468 - AF-877-MZ - PECK YANECK - FORD FIESTA</t>
  </si>
  <si>
    <t>VTP PV 18147539 - AA-664-AH - LEGROSE MEDERIC &amp; RIMBERT SANDRA - FIAT CROMA</t>
  </si>
  <si>
    <t>VTP PV 18146874 - 8063 YT 14 - LECLERC MARIE CLAUDE - RENAULT TWINGO</t>
  </si>
  <si>
    <t>GARAGE Y. CLEREMBOS</t>
  </si>
  <si>
    <t>32 RUE PRINCIPALE</t>
  </si>
  <si>
    <t>VTP PV 18146894 - CV-684-AX - HELLO JEAN FRANCOIS - CITROEN C5</t>
  </si>
  <si>
    <t>VTP PV 18146907 - BX-495-XE - AGNUS BENOIT - FORD GRAND C-MAX</t>
  </si>
  <si>
    <t>VTP PV 18146922 - 7805 YT 14 - BILLAUD ERWAN - CITROEN BERLINGO</t>
  </si>
  <si>
    <t>VTP PV 18147077 - BN-628-RW - SOYER JEROME - PEUGEOT PARTNER</t>
  </si>
  <si>
    <t>CV PV 18147101 - BS-535-DZ - COUSTAURY CEDRIC - OPEL CORSA</t>
  </si>
  <si>
    <t>VTP PV 18147241 - CB-546-KE - LEPLANOIS EMMANUEL &amp; HAMEL MAGALI - PEUGEOT 207</t>
  </si>
  <si>
    <t>VTP PV 18147498 - CX-839-VG - DACCACHE SANDRINE - PEUGEOT 5008</t>
  </si>
  <si>
    <t>VTC PV 18147463 - BK-872-MR - GAUCHET MICHEL - CITROEN BERLINGO</t>
  </si>
  <si>
    <t>GAUC</t>
  </si>
  <si>
    <t>GAUCHET MICHEL</t>
  </si>
  <si>
    <t>26 RUE DE CLOS SAINT PIERRE</t>
  </si>
  <si>
    <t>VTP PV 18146957 - AK-001-FD - GAUMENT OLIVIER - TOYOTA PRIUS</t>
  </si>
  <si>
    <t>GAUM</t>
  </si>
  <si>
    <t>GAUMENT OLIVIER</t>
  </si>
  <si>
    <t>14 RUE DES HAUTS MARQUETS</t>
  </si>
  <si>
    <t>VILLONS LES BUISSONS</t>
  </si>
  <si>
    <t>VTP PV 18147337 - ER-122-CZ - GAUTIER GILLES - TOYOTA YARIS</t>
  </si>
  <si>
    <t>GAUT</t>
  </si>
  <si>
    <t>GAUTIER GILLES</t>
  </si>
  <si>
    <t>11 RUE DE GREAUME</t>
  </si>
  <si>
    <t>TOURVILLE SUR ODON</t>
  </si>
  <si>
    <t>VTP PV 18146919 - AP-226-KD - GEORGES MICHEL - RENAULT SAFRANE</t>
  </si>
  <si>
    <t>GEOR</t>
  </si>
  <si>
    <t>GEORGES MICHEL</t>
  </si>
  <si>
    <t>11 RUE D'AUNAY SUR AUDON</t>
  </si>
  <si>
    <t>EVRECY</t>
  </si>
  <si>
    <t>VTP PV 18146861 - BK-704-VV - LEROUX YOHAN - RENAULT KANGOO</t>
  </si>
  <si>
    <t xml:space="preserve">GGE </t>
  </si>
  <si>
    <t>GGE TEMA</t>
  </si>
  <si>
    <t>GARAGE TEMA</t>
  </si>
  <si>
    <t>VTP PV 18146864 - 3715 ZT 14 - LEROSIER FRANCK &amp; BUHOT STEPHANIE - OPEL ASTRA</t>
  </si>
  <si>
    <t>VTP PV 18146867 - 3715 ZT 14 - LEROSIER FRANCK &amp; BUHOT STEPHANIE - OPEL ASTRA</t>
  </si>
  <si>
    <t>VTP PV 18146892 - AG-651-ZJ - DUPONQ EDOUARD - RENAULT MEGANE</t>
  </si>
  <si>
    <t>CV PV 18146909 - AV-714-NR - RAJAOMILISON LAURA - PEUGEOT 106 COLOR</t>
  </si>
  <si>
    <t>VTP PV 18146936 - AN-121-PM - MATEUS JOSE - RENAULT MEGANE</t>
  </si>
  <si>
    <t>VTP PV 18146966 - AL-408-LB - BOURASSEAU PETRIGNY - DACIA LOGAN</t>
  </si>
  <si>
    <t>VTP PV 18146978 - DX-651-XP - LE MASLE DAVID - RENAULT MEGANE SCENIC</t>
  </si>
  <si>
    <t>VTP PV 18147002 - AL-127-SK - URIEN SABRINA - DACIA SANDERO</t>
  </si>
  <si>
    <t>VTP PV 18147034 - AC-658-HT - GOSSET STEPHANIE - PEUGEOT 107</t>
  </si>
  <si>
    <t>VTP PV 18147060 - DN-309-VL - LHOMME DANIEL - RENAULT CLIO</t>
  </si>
  <si>
    <t>VTP PV 18147071 - CL-258-KL - VORNIERE LIONEL - OPEL CORSA</t>
  </si>
  <si>
    <t>CV PV 18147087 - AG-651-ZJ - DUPONQ EDOUARD - RENAULT MEGANE</t>
  </si>
  <si>
    <t>VTP PV 18147125 - 5813 ZL 14 - HEUVELINE JEAN LUC - RENAULT CLIO</t>
  </si>
  <si>
    <t>CV PV 18147146 - 3933 VZ 14 - DUHOMME ANNE-MARIE - PEUGEOT 306XND/XRD</t>
  </si>
  <si>
    <t>VTP PV 18147161 - 9987 YB 14 - RABIN JEAN-PIERRE - OPEL ZAFIRA2.0</t>
  </si>
  <si>
    <t>VTP PV 18147188 - 8917 VX 14 - CABOURG CEDRIC - PEUGEOT 106XSI</t>
  </si>
  <si>
    <t>VTP PV 18147197 - 1417 YG 14 - SCOLA GERARD - FIAT PANDA</t>
  </si>
  <si>
    <t>VTP PV 18147220 - AS-898-VJ - BOURSIER CHRISTELLE - FORD FOCUS1.6</t>
  </si>
  <si>
    <t>CV PV 18147310 - 1558 YA 14 - NKOU CELESTIN - RENAULT CLIO</t>
  </si>
  <si>
    <t>VTP PV 18147383 - DF-026-CF - OUTIN BRUNO - RENAULT CLIO</t>
  </si>
  <si>
    <t>CV PV 18147400 - AL-408-LB - BOURASSEAU PETRIGNY - DACIA LOGAN</t>
  </si>
  <si>
    <t>VTP PV 18147405 - AM-949-MD - DHEILLY LUC &amp; JOSE CLAIRE - VOLKSWAGEN GOLF PLUS</t>
  </si>
  <si>
    <t>RF CV PV 18147409 - CZ-415-BW - GOHIN STEPHANE - RENAULT R21</t>
  </si>
  <si>
    <t>VTP PV 18147418 - DE-320-GA - CERE DIMITRI - PEUGEOT 2008</t>
  </si>
  <si>
    <t>VTP PV 18147423 - 975 QCT 75 - FRANCE TERRE D'ASILE - FIAT DUCATO</t>
  </si>
  <si>
    <t>VTP PV 18147433 - AA-472-GL - LANGLOIS FRANCOIS - RENAULT CLIO</t>
  </si>
  <si>
    <t>CV PV 18147437 - AN-121-PM - MATEUS JOSE - RENAULT SCENIC</t>
  </si>
  <si>
    <t>VTP PV 18147470 - AM-288-TZ - PASQUET EMMANUEL - CITROEN XSARA  2</t>
  </si>
  <si>
    <t>VTP PV 18147478 - BS-053-CF - DELAUNAY LAETITIA - CITROEN C3</t>
  </si>
  <si>
    <t>VTP PV 18147481 - CM-970-GK - MARIE MARIE THERESE - VOLKSWAGEN PASSAT</t>
  </si>
  <si>
    <t>CV PV 18147483 - AA-472-GL - LANGLOIS FRANCOIS - RENAULT CLIO</t>
  </si>
  <si>
    <t>VTP PV 18147509 - 902 TV 61 - EARL LA FUTELAIE - PEUGEOT PARTNER</t>
  </si>
  <si>
    <t>VTP PV 18147532 - AY-841-PE - VALENTIN GHISLAINE - CITROEN XSARA</t>
  </si>
  <si>
    <t>CV PV 18147571 - AG-558-RV - RIGO MYLENE - CITROEN C3</t>
  </si>
  <si>
    <t>VTP PV 18147580 - 6683 YV 14 - JAMPIERRE ANNY - PEUGEOT 206</t>
  </si>
  <si>
    <t>VTP PV 18147586 - BB-511-QA - FATIVHI CECILE - PEUGEOT 5008</t>
  </si>
  <si>
    <t>VTP PV 18147590 - CH-505-ZL - MALLOUK KARIM - PEUGEOT 306</t>
  </si>
  <si>
    <t>VTP PV 18147318 - AR-665-EH - GILBERT DELPHINE - RENAULT CLIO</t>
  </si>
  <si>
    <t>GILB</t>
  </si>
  <si>
    <t>GILBERT DELPHINE</t>
  </si>
  <si>
    <t>24 RUE DE L'EUROPE</t>
  </si>
  <si>
    <t>SAINT MANVIEU NORREY</t>
  </si>
  <si>
    <t>VTP PV 18147566 - AT-449-ZG - GIRET THIERRY - VOLKSWAGEN GOLF</t>
  </si>
  <si>
    <t>GIRE</t>
  </si>
  <si>
    <t>GIRET THIERRY</t>
  </si>
  <si>
    <t>13 ALLEE DES TILLEULS</t>
  </si>
  <si>
    <t>VTP PV 18147204 - CZ-415-BW - GOHIN STEPHANE - RENAULT R21</t>
  </si>
  <si>
    <t>GOHI</t>
  </si>
  <si>
    <t>GOHIN STEPHANE</t>
  </si>
  <si>
    <t>12 AVENUE CAPITAINE GEORGES GUYNEMER</t>
  </si>
  <si>
    <t>CV PV 18147409 - CZ-415-BW - GOHIN STEPHANE - RENAULT R21</t>
  </si>
  <si>
    <t>Avoir facture NÂ° 154386 du 21/02/2018</t>
  </si>
  <si>
    <t>VTC PV 18147066 - BF-482-VE - GONTHIER COUVERTURE - CITROEN C2</t>
  </si>
  <si>
    <t>GONT</t>
  </si>
  <si>
    <t>GONTHIER COUVERTURE</t>
  </si>
  <si>
    <t>ZI BOULEVARD DES NATIONS</t>
  </si>
  <si>
    <t>BOURGUEBUS</t>
  </si>
  <si>
    <t>VTP PV 18146918 - AF-914-AZ - GOSSELIN SEBASTIEN - RENAULT CLIO</t>
  </si>
  <si>
    <t>GOSS</t>
  </si>
  <si>
    <t>GOSSELIN SEBASTIEN &amp; MELANIE</t>
  </si>
  <si>
    <t>15 RUE DU CLOS SAINT MARTIN</t>
  </si>
  <si>
    <t>LOTISSEMENT LES TILLEULS</t>
  </si>
  <si>
    <t>FONTENAY LE PESNEL</t>
  </si>
  <si>
    <t>GOSSELIN SEBASTIEN</t>
  </si>
  <si>
    <t>VTP PV 18146955 - BQ-219-YB - GOSSET PHILIPPE - VOLKSWAGEN GOLF</t>
  </si>
  <si>
    <t>GOSSET PHILIPPE</t>
  </si>
  <si>
    <t>70 AVENUE LEON BLUM</t>
  </si>
  <si>
    <t>VTP PV 18147598 - AN-453-CG - GOUEZEL KEVIN - PEUGEOT 207</t>
  </si>
  <si>
    <t>GOUE</t>
  </si>
  <si>
    <t>GOUEZEL KEVIN</t>
  </si>
  <si>
    <t>33 RUE DE LA MER</t>
  </si>
  <si>
    <t>LUC SUR MER</t>
  </si>
  <si>
    <t>CV PV 18147459 - AA-555-KB - GRAINDORGE JOEL - PEUGEOT 407</t>
  </si>
  <si>
    <t>GRAI</t>
  </si>
  <si>
    <t>GRAINDORGE JOEL</t>
  </si>
  <si>
    <t>24 ROUTE DE LA VALLEE</t>
  </si>
  <si>
    <t>SAINT GERMAIN LANGOT</t>
  </si>
  <si>
    <t>GRAINDORGE</t>
  </si>
  <si>
    <t>VTC PV 18147387 - AK-211-DN - GRAPE VIE - IVECO DAILY</t>
  </si>
  <si>
    <t>GRAP</t>
  </si>
  <si>
    <t>GRAPE VIE</t>
  </si>
  <si>
    <t>1018 QUARTIER DU GRAND PARC</t>
  </si>
  <si>
    <t>VTP PV 18147091 - AF-190-EL - GRIVAUD EDITH - OPEL CORSA</t>
  </si>
  <si>
    <t>GRIV</t>
  </si>
  <si>
    <t>GRIVAUD EDITH</t>
  </si>
  <si>
    <t>13 RUE DES CARAVELLES</t>
  </si>
  <si>
    <t>VTP PV 18147051 - 8874 YW 14 - GUERIN MAURICE - MERCEDES BENZ CLASSE C</t>
  </si>
  <si>
    <t>GUER</t>
  </si>
  <si>
    <t>GUERIN MAURICE</t>
  </si>
  <si>
    <t>58 AVENUE DU VIEUX MANOIR</t>
  </si>
  <si>
    <t>VTP PV 18147407 - 3788 XB 14 - GUILLAUME PASCAL - FORD MONDEO1.8T</t>
  </si>
  <si>
    <t>GUIL</t>
  </si>
  <si>
    <t>GUILLAUME PASCAL</t>
  </si>
  <si>
    <t>9 PLACE DU DOCTEUR LAENNEC</t>
  </si>
  <si>
    <t>VTP PV 18147154 - BT-371-XK - GUILLEMIN GREGORY - RENAULT CLIO</t>
  </si>
  <si>
    <t>GUILLEMIN GREGORY</t>
  </si>
  <si>
    <t>402 QUARTIER DU VAL</t>
  </si>
  <si>
    <t>CV PV 18146960 - DN-208-GA - HAAS ISABELLE - RENAULT MEGANE SCENIC</t>
  </si>
  <si>
    <t>HAAS</t>
  </si>
  <si>
    <t>HAAS ISABELLE</t>
  </si>
  <si>
    <t>11 RUE DU DOMAINE DU CLOS GUILLAUME</t>
  </si>
  <si>
    <t>VTC PV 18147117 - AM-975-EG - HALARD DENIS - RENAULT KANGOO</t>
  </si>
  <si>
    <t>HALA</t>
  </si>
  <si>
    <t>HALARD DENIS</t>
  </si>
  <si>
    <t>13 RUE DE LA VALLEE</t>
  </si>
  <si>
    <t>VTP PV 18147443 - AM-551-FF - HALOT DOMINIQUE - RENAULT CLIO</t>
  </si>
  <si>
    <t>HALO</t>
  </si>
  <si>
    <t>HALOT DOMINIQUE</t>
  </si>
  <si>
    <t>15A RUE DE L'EGLISE</t>
  </si>
  <si>
    <t>ANGUERNY</t>
  </si>
  <si>
    <t>CV PV 18147452 - AM-551-FF - HALOT DOMINIQUE - RENAULT CLIO</t>
  </si>
  <si>
    <t>VTP PV 18146863 - AL-061-AJ - HAMELIN LUDOVIC - RENAULT CLIO</t>
  </si>
  <si>
    <t>HAME</t>
  </si>
  <si>
    <t>HAMELIN LUDOVIC</t>
  </si>
  <si>
    <t>932 QUARTIER DES BELLES PORTES</t>
  </si>
  <si>
    <t>VTP PV 18147127 - 4733 ZP 14 - HANNOT CHANTAL - RENAULT TWINGO</t>
  </si>
  <si>
    <t>HANN</t>
  </si>
  <si>
    <t>HANNOT CHANTAL</t>
  </si>
  <si>
    <t>7 RUE DES ERABLES</t>
  </si>
  <si>
    <t>VTP PV 18147252 - BZ-627-GB - HARASSE FRIEDA - TOYOTA AVENSIS</t>
  </si>
  <si>
    <t>HARA</t>
  </si>
  <si>
    <t>HARASSE FRIEDA</t>
  </si>
  <si>
    <t>5 ALLEE DENIS PAPIN</t>
  </si>
  <si>
    <t>VT PV 18002092 - CD-439-XM - HAREL FRANCK - HONDA CR-V</t>
  </si>
  <si>
    <t>HARE</t>
  </si>
  <si>
    <t>HAREL FRANCK</t>
  </si>
  <si>
    <t>7 RUE DE BRUNEHAUT</t>
  </si>
  <si>
    <t>AMFREVILLE</t>
  </si>
  <si>
    <t>VTP PV 18147588 - DN-470-RG - HAREL FRANCOISE - CITROEN 2CV6</t>
  </si>
  <si>
    <t>HAREL FRANCOISE</t>
  </si>
  <si>
    <t>VTP PV 18147167 - 213 XQ 14 - HAREL MONIQUE - RENAULT CLIO</t>
  </si>
  <si>
    <t>HAREL MONIQUE</t>
  </si>
  <si>
    <t>23 RUE CHATEAUBRIAND</t>
  </si>
  <si>
    <t>VTP PV 18147080 - 4370 SY 50 - HARTEL GENEVIEVE - FORD FIESTA1L1</t>
  </si>
  <si>
    <t>HART</t>
  </si>
  <si>
    <t>HARTEL GENEVIEVE</t>
  </si>
  <si>
    <t>RUE DU MARCHE</t>
  </si>
  <si>
    <t>MONTMARTIN SUR MER</t>
  </si>
  <si>
    <t>VTP PV 18147542 - AG-371-NT - HAUSEY PHILIPPE - MAZDA MAZDA 5</t>
  </si>
  <si>
    <t>HAUS</t>
  </si>
  <si>
    <t>HAUSEY PHILIPPE</t>
  </si>
  <si>
    <t>FOURCHES</t>
  </si>
  <si>
    <t>VTP PV 18147467 - 3859 YE 14 - HAY MARIE-CHRISTINE - PEUGEOT 206</t>
  </si>
  <si>
    <t xml:space="preserve">HAY </t>
  </si>
  <si>
    <t>HAY MARIE-CHRISTINE</t>
  </si>
  <si>
    <t>322 QUARTIER DES BELLES PORTES</t>
  </si>
  <si>
    <t>VTP PV 18147242 - DF-211-BY - HERGAS BENJAMIN - VOLKSWAGEN GOLF</t>
  </si>
  <si>
    <t>HERG</t>
  </si>
  <si>
    <t>HERGAS BENJAMIN</t>
  </si>
  <si>
    <t>7 RUE DES DORIS</t>
  </si>
  <si>
    <t>VTP PV 18147322 - 546 YA 14 - HEROUF YVETTE - RENAULT CLIO</t>
  </si>
  <si>
    <t>HERO</t>
  </si>
  <si>
    <t>HEROUF YVETTE</t>
  </si>
  <si>
    <t>7 RUE LAUMONNIER</t>
  </si>
  <si>
    <t>VTP PV 18147495 - DZ-674-JY - HERRY MARC &amp; PISLARD GISELE - CITROEN JUMPY</t>
  </si>
  <si>
    <t>HERR</t>
  </si>
  <si>
    <t>HERRY MARC &amp; PISLARD GISELE</t>
  </si>
  <si>
    <t>LA POINTE DU SIEGE</t>
  </si>
  <si>
    <t>HERRY MARC</t>
  </si>
  <si>
    <t>VTP PV 18147079 - DB-524-MJ - HERVE JEAN - BMW SERIE 4</t>
  </si>
  <si>
    <t>HERV</t>
  </si>
  <si>
    <t>HERVE JEAN</t>
  </si>
  <si>
    <t>19 RUE DE LA SABLONIERE</t>
  </si>
  <si>
    <t>DREUX</t>
  </si>
  <si>
    <t>VTP PV 18147402 - AV-427-FL - HERVIEUX JEAN-PHILIPPE - RENAULT MEGANE SCENIC</t>
  </si>
  <si>
    <t>HERVIEUX JEAN-PHILIPPE</t>
  </si>
  <si>
    <t>10 RUE DES JONQUILLES</t>
  </si>
  <si>
    <t>TILLY SUR SEULLES</t>
  </si>
  <si>
    <t>HERVIEUX</t>
  </si>
  <si>
    <t>VTP PV 18147003 - 6634 ZF 14 - HOULLEGATTE PATRICH - CITROEN C5 SX 20HD</t>
  </si>
  <si>
    <t>HOUL</t>
  </si>
  <si>
    <t>HOULLEGATTE PATRICH</t>
  </si>
  <si>
    <t>1607 BOULEVARD DE LA GRANDE DELLE</t>
  </si>
  <si>
    <t>VTP PV 18147503 - 9045 WM 14 - HUET MICHAEL - RENAULT CLIO</t>
  </si>
  <si>
    <t>HUET</t>
  </si>
  <si>
    <t>HUET MICHAEL</t>
  </si>
  <si>
    <t>19 ALLEE DES FLEURS</t>
  </si>
  <si>
    <t>COLLEVILLE MONTGOMERY</t>
  </si>
  <si>
    <t>CV PV 18146886 - BZ-772-ZY - DEBAIL BAPTISTE - PEUGEOT 405</t>
  </si>
  <si>
    <t>INNO</t>
  </si>
  <si>
    <t>INNOV'AUTO</t>
  </si>
  <si>
    <t>11 RUE DE LA VELLERIE</t>
  </si>
  <si>
    <t>VTP PV 18147121 - 9328 SF 14 - DEBAIL CHRISTIAN - RENAULT R14</t>
  </si>
  <si>
    <t>VTP PV 18147145 - BB-809-ZG - AIME JEAN PHILIPPE - RENAULT KANGOO</t>
  </si>
  <si>
    <t>VTP PV 18147149 - 2059 YQ 14 - LAMBERT YVES - RENAULT CL25CAA12C</t>
  </si>
  <si>
    <t>CV PV 18147266 - BB-809-ZG - AIME JEAN PHILIPPE - RELIANT KANGOO</t>
  </si>
  <si>
    <t>VTP PV 18147300 - AK-488-XQ - DEBAIL CATHERINE &amp; CHRISTIAN - RENAULT MEGANE SCENIC</t>
  </si>
  <si>
    <t>VTP PV 18147541 - 4842 XD 14 - SAPIN FRANCOISE - PEUGEOT 406</t>
  </si>
  <si>
    <t>VTP PV 18147083 - AY-346-GL - ISMAIL AHMED - VOLKSWAGEN PASSAT</t>
  </si>
  <si>
    <t>ISMA</t>
  </si>
  <si>
    <t>ISMAIL AHMED</t>
  </si>
  <si>
    <t>11 PLACE JEAN MOULIN</t>
  </si>
  <si>
    <t>VTP PV 18147165 - CA-010-SE - JAUNEAU RENE - RENAULT TWINGO</t>
  </si>
  <si>
    <t>JAUN</t>
  </si>
  <si>
    <t>JAUNEAU RENE</t>
  </si>
  <si>
    <t>1201 QUARTIER DE LA GRANDE DELLE</t>
  </si>
  <si>
    <t>VTP PV 18147238 - AJ-914-VV - JEAN MONIQUE - MAZDA MAZDA 2</t>
  </si>
  <si>
    <t>JEAN</t>
  </si>
  <si>
    <t>JEAN MONIQUE</t>
  </si>
  <si>
    <t>4 AVENUE MADAME DE SEGUR</t>
  </si>
  <si>
    <t>VTP PV 18147264 - AR-454-CA - JEANNE ELIANE - RENAULT MODUS</t>
  </si>
  <si>
    <t>JEANNE ELIANE</t>
  </si>
  <si>
    <t>12 RUE DU DOCTEUR CALMETTE</t>
  </si>
  <si>
    <t>CV PV 18147296 - DW-531-NR - KANYINDA NINA - RENAULT LAGUNA</t>
  </si>
  <si>
    <t>KANY</t>
  </si>
  <si>
    <t>KANYINDA NINA</t>
  </si>
  <si>
    <t>1103 QUARTIER DE LA HAUTE FOLIE</t>
  </si>
  <si>
    <t>CV PV 18146950 - ES-930-YS - KEOMURDJAN BENJAMIN - CITROEN BX</t>
  </si>
  <si>
    <t>KEOM</t>
  </si>
  <si>
    <t>KEOMURDJAN BENJAMIN</t>
  </si>
  <si>
    <t>1086 BIS CHE GAUGY</t>
  </si>
  <si>
    <t>LE PRE D'AUGE</t>
  </si>
  <si>
    <t>KEOMURDJAN</t>
  </si>
  <si>
    <t>CV PV 18147397 - AN-205-YQ - KINTANEL SEBASTIEN - RENAULT CLIO</t>
  </si>
  <si>
    <t>KINT</t>
  </si>
  <si>
    <t>KINTANEL SEBASTIEN</t>
  </si>
  <si>
    <t>19 RUE JEAN MERMOZ</t>
  </si>
  <si>
    <t>VTP PV 18147187 - AB-326-LT - KUNTER CHRISTIAN - RENAULT CLIO</t>
  </si>
  <si>
    <t>KUNT</t>
  </si>
  <si>
    <t>KUNTER CHRISTIAN</t>
  </si>
  <si>
    <t>1 RUE DE LA CAMPAGNE</t>
  </si>
  <si>
    <t>VTP PV 18147378 - CG-305-LA - KUNTER CHRISTIAN - RENAULT CLIO</t>
  </si>
  <si>
    <t>VTP PV 18147019 - CB-013-TJ - ROLLOT NICOLE - TOYOTA YARIS</t>
  </si>
  <si>
    <t xml:space="preserve">L E </t>
  </si>
  <si>
    <t>L E L AUTOMOBILE</t>
  </si>
  <si>
    <t>ZI LEON FOUCAULT</t>
  </si>
  <si>
    <t>VTP PV 18147032 - BZ-688-VN - LAFFAITEUR FRANCK - RENAULT CLIO</t>
  </si>
  <si>
    <t>LAFF</t>
  </si>
  <si>
    <t>LAFFAITEUR FRANCK</t>
  </si>
  <si>
    <t>905 QUARTIER DU GRAND PARC</t>
  </si>
  <si>
    <t>CV PV 18147406 - BZ-688-VN - LAFFAITEUR FRANCK - RENAULT CLIO</t>
  </si>
  <si>
    <t>CV PV 18147326 - 158 WZ 14 - LAGACHE NICOLAS - RENAULT LAGUNA</t>
  </si>
  <si>
    <t>LAGA</t>
  </si>
  <si>
    <t>LAGACHE NICOLAS</t>
  </si>
  <si>
    <t>7 RUE DU CADRAN</t>
  </si>
  <si>
    <t>GAVRUS</t>
  </si>
  <si>
    <t>VTP PV 18147425 - AQ-206-ES - LAIGNEL MARIE-JOSEPHE - FORD FIESTA</t>
  </si>
  <si>
    <t>LAIG</t>
  </si>
  <si>
    <t>LAIGNEL MARIE-JOSEPHE</t>
  </si>
  <si>
    <t>14 RUE SAINT URSIN</t>
  </si>
  <si>
    <t>VTP PV 18147116 - CG-498-BF - LAMARE LAURENT - RENAULT MEGANE</t>
  </si>
  <si>
    <t>LAMA</t>
  </si>
  <si>
    <t>LAMARE LAURENT</t>
  </si>
  <si>
    <t>16 RUE GUYON DE GUERCHEVILLE</t>
  </si>
  <si>
    <t>BAT A</t>
  </si>
  <si>
    <t>VTP PV 18147501 - EG-136-EK - LANCE PAULETTE - CITROEN C3</t>
  </si>
  <si>
    <t>LANC</t>
  </si>
  <si>
    <t>LANCE PAULETTE</t>
  </si>
  <si>
    <t>64 RUE BASSE</t>
  </si>
  <si>
    <t>VTP PV 18147218 - 4439 XD 14 - LANCEREAUX MADELEINE - RENAULT TWINGO</t>
  </si>
  <si>
    <t>LANCEREAUX MADELEINE</t>
  </si>
  <si>
    <t>20 GRANDE RUE</t>
  </si>
  <si>
    <t>CARCAGNY</t>
  </si>
  <si>
    <t>VTP PV 18147192 - AN-412-VZ - LAURENT PATRICE - RENAULT TWINGO</t>
  </si>
  <si>
    <t>LAUR</t>
  </si>
  <si>
    <t>LAURENT PATRICE</t>
  </si>
  <si>
    <t>4 ALLEE DU CORMIER</t>
  </si>
  <si>
    <t>VTP PV 18147243 - CC-950-NJ - LE VIAVANT LOICK - RENAULT SAFRANE</t>
  </si>
  <si>
    <t>L'AU</t>
  </si>
  <si>
    <t>L'AUTO SATISFACTION</t>
  </si>
  <si>
    <t>Z.I CAEN CANAL</t>
  </si>
  <si>
    <t>RUE DU CANAL</t>
  </si>
  <si>
    <t>CV PV 18147574 - CH-808-CW - LAVIEC PATRICIA - RENAULT CLIO</t>
  </si>
  <si>
    <t>LAVI</t>
  </si>
  <si>
    <t>LAVIEC PATRICIA</t>
  </si>
  <si>
    <t>10 RUE CHARLES PEGUY</t>
  </si>
  <si>
    <t>VTP PV 18147537 - BM-439-AF - LE  FEVRE LAURIE - PEUGEOT 206</t>
  </si>
  <si>
    <t xml:space="preserve">LE  </t>
  </si>
  <si>
    <t>LE  FEVRE LAURIE</t>
  </si>
  <si>
    <t>3 RUE DES ANCIENS D'AFN</t>
  </si>
  <si>
    <t>CV PV 18147291 - 8913 XP 14 - LE COLEY-MARIE SANDRINE - RENAULT TWINGO</t>
  </si>
  <si>
    <t>LE C</t>
  </si>
  <si>
    <t>LE COLEY-MARIE SANDRINE</t>
  </si>
  <si>
    <t>05 RUE DES ALIZES</t>
  </si>
  <si>
    <t>LE COLEY-MARIE</t>
  </si>
  <si>
    <t>VTP PV 18147107 - BD-118-WM - LE FEVRE CLAUDE - TOYOTA YARIS</t>
  </si>
  <si>
    <t>LE F</t>
  </si>
  <si>
    <t>LE FEVRE CLAUDE</t>
  </si>
  <si>
    <t>13 ALLEE DU BOIS</t>
  </si>
  <si>
    <t>AUTHIE</t>
  </si>
  <si>
    <t>VP PV 18002103 - BC-451-FN - SCHERPEREEL EVELYNE - PEUGEOT 207</t>
  </si>
  <si>
    <t>LE FRANCOIS CARROSSERIE</t>
  </si>
  <si>
    <t>1185 RUE LEON FOUCAULT</t>
  </si>
  <si>
    <t>Z.I DE LA SPHERE</t>
  </si>
  <si>
    <t>VTP PV 18147058 - 7660 YW 14 - LE GAILLARD PAULETTE - RENAULT TWINGO</t>
  </si>
  <si>
    <t>LE G</t>
  </si>
  <si>
    <t>LE GAILLARD PAULETTE</t>
  </si>
  <si>
    <t>11 RUE DE LA CARDONIERE</t>
  </si>
  <si>
    <t>VTP PV 18147595 - DD-161-NP - LE HELLEGOUARCH SYLVIANE - DACIA SANDERO</t>
  </si>
  <si>
    <t>LE H</t>
  </si>
  <si>
    <t>LE HELLEGOUARCH SYLVIANE</t>
  </si>
  <si>
    <t>9 QUAI EST</t>
  </si>
  <si>
    <t>VTP PV 18146893 - AL-576-NR - LE MARCHAND MICHEL - DACIA SANDERO</t>
  </si>
  <si>
    <t>LE M</t>
  </si>
  <si>
    <t>LE MARCHAND MICHEL</t>
  </si>
  <si>
    <t>8 RUE DU PUITS</t>
  </si>
  <si>
    <t>DIVES SUR MER</t>
  </si>
  <si>
    <t>VTP PV 18147371 - CA-484-LY - LE ROUX DENISE - KIA VENGA</t>
  </si>
  <si>
    <t>LE R</t>
  </si>
  <si>
    <t>LE ROUX DENISE</t>
  </si>
  <si>
    <t>818 QUARTIER DE LA GRANDE DELLE</t>
  </si>
  <si>
    <t>VTP PV 18147147 - 5816 WN 14 - LEBEL MARIE-CLAIRE - RENAULT TWINGO</t>
  </si>
  <si>
    <t>LEBE</t>
  </si>
  <si>
    <t>LEBEL MARIE-CLAIRE</t>
  </si>
  <si>
    <t>1001 BOULEVARD DU GRAND PARC</t>
  </si>
  <si>
    <t>CV PV 18146948 - CA-417-YJ - LEBOULANGER GERARD - PEUGEOT 206</t>
  </si>
  <si>
    <t>LEBO</t>
  </si>
  <si>
    <t>LEBOULANGER GERARD</t>
  </si>
  <si>
    <t>12 IMPASSE DALIGNY</t>
  </si>
  <si>
    <t>DOMFRONT</t>
  </si>
  <si>
    <t>CV PV 18147153 - BZ-268-HK - LEBRETHON ANGELIQUE - DACIA SANDERO</t>
  </si>
  <si>
    <t>LEBR</t>
  </si>
  <si>
    <t>LEBRETHON ANGELIQUE</t>
  </si>
  <si>
    <t>LA CASA HELIA</t>
  </si>
  <si>
    <t>HAMEAU DES HAUTS VENTS</t>
  </si>
  <si>
    <t>CRISTOT</t>
  </si>
  <si>
    <t>VTP PV 18147086 - AM-057-VC - LECAUDEY DANY - VOLKSWAGEN TOURAN</t>
  </si>
  <si>
    <t>LECA</t>
  </si>
  <si>
    <t>LECAUDEY DANY</t>
  </si>
  <si>
    <t>36 RUE EMILE HERBLINE</t>
  </si>
  <si>
    <t>VTP PV 18147014 - 8438 XR 14 - LECOCQ RENEE - PEUGEOT 206</t>
  </si>
  <si>
    <t>LECO</t>
  </si>
  <si>
    <t>LECOCQ RENEE</t>
  </si>
  <si>
    <t>18 RUE DENIS DIDEROT</t>
  </si>
  <si>
    <t>VTC PV 18147453 - CN-981-JN - LECOEUR GUY - MERCEDES BENZ VITO</t>
  </si>
  <si>
    <t>LECOEUR GUY</t>
  </si>
  <si>
    <t>22 BIS BASSE RUE</t>
  </si>
  <si>
    <t>VTP PV 18147100 - AL-850-LB - LEDANOIS JEROME - PEUGEOT 307</t>
  </si>
  <si>
    <t>LEDA</t>
  </si>
  <si>
    <t>LEDANOIS JEROME</t>
  </si>
  <si>
    <t>2 ALLEE PHILIPPE LEVEL</t>
  </si>
  <si>
    <t>Avoir facture NÂ° 154051 du 09/02/2018</t>
  </si>
  <si>
    <t>RF VTP PV 18147100 - AL-850-LB - LEDANOIS JEROME - PEUGEOT 307</t>
  </si>
  <si>
    <t>VTP PV 18147455 - DG-443-FK - LEDOLLEY FANNY - FIAT PANDA</t>
  </si>
  <si>
    <t>LEDO</t>
  </si>
  <si>
    <t>LEDOLLEY FANNY</t>
  </si>
  <si>
    <t>17 RUE DU GENERAL LECLERC</t>
  </si>
  <si>
    <t>BRETTEVILLE SUR ODON</t>
  </si>
  <si>
    <t>VTP PV 18146951 - 7295 YV 14 - LEFEUVRE FERNAND - OPEL ASTRA</t>
  </si>
  <si>
    <t>LEFE</t>
  </si>
  <si>
    <t>LEFEUVRE FERNAND</t>
  </si>
  <si>
    <t>1116 QUARTIER DES BELLES PORTES</t>
  </si>
  <si>
    <t>VTP PV 18147124 - AW-462-TR - LEFORESTIER MICKAEL - CITROEN SAXO</t>
  </si>
  <si>
    <t>LEFO</t>
  </si>
  <si>
    <t>LEFORESTIER MICKAEL</t>
  </si>
  <si>
    <t>22 RUE BENOIT FRACHON</t>
  </si>
  <si>
    <t>CV PV 18147342 - AW-462-TR - LEFORESTIER MICKAEL - CITROEN SAXOX/SX</t>
  </si>
  <si>
    <t>VTP PV 18147229 - DD-081-GX - LEFRANC PIERRE-CLAUDE - PEUGEOT 206</t>
  </si>
  <si>
    <t>LEFR</t>
  </si>
  <si>
    <t>LEFRANC PIERRE-CLAUDE</t>
  </si>
  <si>
    <t>15 RUE CLAUDE NICOLAS LEDOUX</t>
  </si>
  <si>
    <t>VTP PV 18146999 - 2897 ZS 14 - LEFRANC VALERIE - B.M.W. SERIE 1</t>
  </si>
  <si>
    <t>LEFRANC VALERIE</t>
  </si>
  <si>
    <t>2 RUE DU HAMPSHIRE</t>
  </si>
  <si>
    <t>VTP PV 18147035 - DE-157-RJ - LEGER ANDRE - RENAULT MEGANE SCENIC</t>
  </si>
  <si>
    <t>LEGE</t>
  </si>
  <si>
    <t>LEGER ANDRE</t>
  </si>
  <si>
    <t>14 AVENUE DE LA VALEUSE</t>
  </si>
  <si>
    <t>VTP PV 18147367 - CX-137-KA - LEGRAIN ANNABELLE - LANCIA LANCIA Y</t>
  </si>
  <si>
    <t>LEGR</t>
  </si>
  <si>
    <t>LEGRAIN ANNABELLE</t>
  </si>
  <si>
    <t>12 RUE MAURICE RAVEL</t>
  </si>
  <si>
    <t>VTP PV 18147110 - DD-594-SD - LEGRAIN ERIC &amp; NATHALIE - PORSCHE 987</t>
  </si>
  <si>
    <t>LEGRAIN ERIC &amp; NATHALIE</t>
  </si>
  <si>
    <t>LE HUTREL</t>
  </si>
  <si>
    <t>LEGRAIN ERIC</t>
  </si>
  <si>
    <t>VTP PV 18147111 - CG-213-AZ - LEGRAIN ERIC &amp; NATHALIE - TOYOTA YARIS</t>
  </si>
  <si>
    <t>VTP PV 18147214 - EA-243-PX - LEGRAND ALBERT - CITROEN AX</t>
  </si>
  <si>
    <t>LEGRAND ALBERT</t>
  </si>
  <si>
    <t>5 AVENUE DU VAL</t>
  </si>
  <si>
    <t>VTP PV 18147039 - AK-199-ZD - LEGUELINEL LOUIS - MERCEDES BENZ CLASSE C</t>
  </si>
  <si>
    <t>LEGU</t>
  </si>
  <si>
    <t>LEGUELINEL LOUIS</t>
  </si>
  <si>
    <t>29 RUE RICHARD LENOIR</t>
  </si>
  <si>
    <t>VTP PV 18147315 - DB-675-DG - LEJEUNE FRANCK - HONDA SHUTTLE</t>
  </si>
  <si>
    <t>LEJE</t>
  </si>
  <si>
    <t>LEJEUNE FRANCK</t>
  </si>
  <si>
    <t>105 IMPASSE DU VILLAGE</t>
  </si>
  <si>
    <t>VTP PV 18146996 - AC-302-YR - LELIEVRE GILLES - CITROEN C3 PICASSO</t>
  </si>
  <si>
    <t>LELI</t>
  </si>
  <si>
    <t>LELIEVRE GILLES</t>
  </si>
  <si>
    <t>LES TAILLEPIEDS</t>
  </si>
  <si>
    <t>BRICQUEVILLE</t>
  </si>
  <si>
    <t>VTP PV 18147345 - AY-907-KA - LEMAHIEU MARIE - CITROEN C3</t>
  </si>
  <si>
    <t>LEMA</t>
  </si>
  <si>
    <t>LEMAHIEU MARIE</t>
  </si>
  <si>
    <t>6 RUE DE SUEDE</t>
  </si>
  <si>
    <t>Avoir facture NÂ° 154317 du 20/02/2018</t>
  </si>
  <si>
    <t>RF VTP PV 18147345 - AY-907-KA - LEMAHIEU MARIE - CITROEN C3</t>
  </si>
  <si>
    <t>VTP PV 18147289 - AX-424-AN - LEMESLE FRANCOIS - CITROEN XSARA</t>
  </si>
  <si>
    <t>LEME</t>
  </si>
  <si>
    <t>LEMESLE FRANCOIS</t>
  </si>
  <si>
    <t>LE PONT FRADEL</t>
  </si>
  <si>
    <t>ACQUEVILLE</t>
  </si>
  <si>
    <t>VTP PV 18147126 - EN-597-BD - LEMOAL CHRISTIAN - CITROEN C5</t>
  </si>
  <si>
    <t>LEMO</t>
  </si>
  <si>
    <t>LEMOAL CHRISTIAN</t>
  </si>
  <si>
    <t>115 RUE HAUTE</t>
  </si>
  <si>
    <t>JANVILLE</t>
  </si>
  <si>
    <t>VTP PV 18147217 - AN-058-ZL - LEMOINE CLAIRE - RENAULT CLIO</t>
  </si>
  <si>
    <t>LEMOINE CLAIRE</t>
  </si>
  <si>
    <t>19 RUE JULES FERRY</t>
  </si>
  <si>
    <t>VILLEDIEU LES POELES</t>
  </si>
  <si>
    <t>VTP PV 18147150 - EC-744-QL - LENOURRY JULIE - FIAT PUNTO</t>
  </si>
  <si>
    <t>LENO</t>
  </si>
  <si>
    <t>LENOURRY JULIE</t>
  </si>
  <si>
    <t>1401 QUARTIER DU BOIS</t>
  </si>
  <si>
    <t>LENOURRY</t>
  </si>
  <si>
    <t>VTC PV 18147570 - BH-180-BB - LEPAGE THIERRY - RENAULT TRAFIC</t>
  </si>
  <si>
    <t>LEPA</t>
  </si>
  <si>
    <t>LEPAGE THIERRY</t>
  </si>
  <si>
    <t>7 RUE AMPERE</t>
  </si>
  <si>
    <t>LANTHEUIL</t>
  </si>
  <si>
    <t>VTP PV 18146933 - CF-433-ZS - LEQUESNE PATRICK &amp; CARBON FRANÃ‡OISE - RENAULT LAGUNA</t>
  </si>
  <si>
    <t>LEQU</t>
  </si>
  <si>
    <t>LEQUESNE PATRICK &amp; CARBON FRANÃ‡OISE</t>
  </si>
  <si>
    <t>14 CHEMIN DE CAEN</t>
  </si>
  <si>
    <t>CLINCHAMPS SUR ORNE</t>
  </si>
  <si>
    <t>LEQUESNE PATRICK</t>
  </si>
  <si>
    <t>CV PV 18147298 - CF-433-ZS - LEQUESNE PATRICK &amp; CARBON FRANÃ‡OISE - RENAULT LAGUNA</t>
  </si>
  <si>
    <t>VTP PV 18146942 - AW-367-JZ - LEROSIER ERIC - PEUGEOT 207</t>
  </si>
  <si>
    <t>LERO</t>
  </si>
  <si>
    <t>LEROSIER ERIC</t>
  </si>
  <si>
    <t>123 RUE DE BEAULUE</t>
  </si>
  <si>
    <t>LEROSIER</t>
  </si>
  <si>
    <t>VTP PV 18147530 - DX-797-SB - LETELLIER JEREMY &amp; SERVAIN TIFFANY - CITROEN C4</t>
  </si>
  <si>
    <t>LETE</t>
  </si>
  <si>
    <t>LETELLIER JEREMY &amp; SERVAIN TIFFANY</t>
  </si>
  <si>
    <t>2 RUE DES SOURCES</t>
  </si>
  <si>
    <t>FONTAINE ETOUPEFOUR</t>
  </si>
  <si>
    <t>LETELLIER JEREMY</t>
  </si>
  <si>
    <t>Avoir facture NÂ° 154512 du 26/02/2018</t>
  </si>
  <si>
    <t>RF VTP PV 18147530 - DX-797-SB - LETELLIER JEREMY &amp; SERVAIN TIFFANY - CITROEN C4</t>
  </si>
  <si>
    <t>VTP PV 18147466 - 36 VF 14 - LEVAVASSEUR NICOLAS - PEUGEOT 405</t>
  </si>
  <si>
    <t>LEVA</t>
  </si>
  <si>
    <t>LEVAVASSEUR NICOLAS</t>
  </si>
  <si>
    <t>07 IMPASSE DUMONT</t>
  </si>
  <si>
    <t>VTP PV 18147163 - CY-077-YV - LEVEAU DENIS - PEUGEOT 3008</t>
  </si>
  <si>
    <t>LEVE</t>
  </si>
  <si>
    <t>LEVEAU DENIS</t>
  </si>
  <si>
    <t>2 PLACE DU LAVOIR</t>
  </si>
  <si>
    <t>MARTRAGNY</t>
  </si>
  <si>
    <t>VTP PV 18147499 - DW-836-TD - LEVERGEOIS LAURENT - VOLKSWAGEN GOLF</t>
  </si>
  <si>
    <t>LEVERGEOIS LAURENT</t>
  </si>
  <si>
    <t>VTP PV 18147062 - 9888 XR 14 - LEVILLAIN DIDIER - RENAULT CLIO</t>
  </si>
  <si>
    <t>LEVI</t>
  </si>
  <si>
    <t>LEVILLAIN DIDIER</t>
  </si>
  <si>
    <t>10 RUE JULES LOUIS RAME</t>
  </si>
  <si>
    <t>VTP PV 18147213 - EA-439-LJ - LIBERALE MARY - CITROEN C2</t>
  </si>
  <si>
    <t>LIBE</t>
  </si>
  <si>
    <t>LIBERALE MARY</t>
  </si>
  <si>
    <t>6 RUE DE BAVENT</t>
  </si>
  <si>
    <t>TROARN</t>
  </si>
  <si>
    <t>VTP PV 18147094 - CA-555-QJ - LIBERALE SIMONE - PEUGEOT 206</t>
  </si>
  <si>
    <t>LIBERALE SIMONE</t>
  </si>
  <si>
    <t>1 AVENUE DE LA DIVETTE</t>
  </si>
  <si>
    <t>RESIDENCE LES LOGGIAS</t>
  </si>
  <si>
    <t>CABOURG</t>
  </si>
  <si>
    <t>VTP PV 18146912 - 5089 XF 14 - LIM VANNY &amp; CHIEAM SORHOM - RENAULT LAGUNA</t>
  </si>
  <si>
    <t xml:space="preserve">LIM </t>
  </si>
  <si>
    <t>LIM VANNY &amp; CHIEAM SORHOM</t>
  </si>
  <si>
    <t>816 QUARTIER GRAND PARC</t>
  </si>
  <si>
    <t>LIM VANNY</t>
  </si>
  <si>
    <t>VTP PV 18147017 - 9434 YV 14 - LIZIARD LIONEL - AUDI A6</t>
  </si>
  <si>
    <t>LIZI</t>
  </si>
  <si>
    <t>LIZIARD LIONEL</t>
  </si>
  <si>
    <t>10 ROUTE DE COURSEULLES</t>
  </si>
  <si>
    <t>COLOMBY SUR THAON</t>
  </si>
  <si>
    <t>VTP PV 18147006 - EQ-537-NL - SOLOMAT LOCATION - NISSAN CABSTAR</t>
  </si>
  <si>
    <t>LOCA</t>
  </si>
  <si>
    <t>LOCATION CAEN MATERIEL 14</t>
  </si>
  <si>
    <t>5016 RUE JEAN MONNET</t>
  </si>
  <si>
    <t>ZAC DE LAZZARO</t>
  </si>
  <si>
    <t>LOCATION CAEN MATERIEL</t>
  </si>
  <si>
    <t>VTP PV 18147364 - 4745 YM 14 - LOCATION CAEN MATERIEL 14 - NISSAN CABSTAR</t>
  </si>
  <si>
    <t>RUE JEAN MONNET</t>
  </si>
  <si>
    <t>ZAC LAZZARO</t>
  </si>
  <si>
    <t>CV PV 18147226 - 3161 WJ 14 - LOISEAUX CHRISTINE - RENAULT TWINGOPACK</t>
  </si>
  <si>
    <t>LOIS</t>
  </si>
  <si>
    <t>LOISEAUX CHRISTINE</t>
  </si>
  <si>
    <t>06 COUR AUX ROYS</t>
  </si>
  <si>
    <t>VTP PV 18146906 - AM-512-RS - LOISON EMMANUELLE - RENAULT CLIO2</t>
  </si>
  <si>
    <t>LOISON EMMANUELLE</t>
  </si>
  <si>
    <t>13 RUE DES BERGERONNETTES</t>
  </si>
  <si>
    <t>VTP PV 18147520 - DD-269-MH - LOUSSOT PIERRE - HONDA JAZZ</t>
  </si>
  <si>
    <t>LOUS</t>
  </si>
  <si>
    <t>LOUSSOT PIERRE</t>
  </si>
  <si>
    <t>1 ALLEE VERLAINE</t>
  </si>
  <si>
    <t>CV PV 18147283 - CL-898-ET - LUCAS NICOLAS - RENAULT MEGANE</t>
  </si>
  <si>
    <t>LUCA</t>
  </si>
  <si>
    <t>LUCAS NICOLAS</t>
  </si>
  <si>
    <t>29 RUE JEAN BERTAUT</t>
  </si>
  <si>
    <t>CV PV 18147316 - DC-116-XL - LUCCHINI BRUNO - RENAULT MEGANE</t>
  </si>
  <si>
    <t>LUCC</t>
  </si>
  <si>
    <t>LUCCHINI BRUNO</t>
  </si>
  <si>
    <t>504 QUARTIER DU BOIS</t>
  </si>
  <si>
    <t>VTP PV 18147581 - EA-386-CG - GRZYWNA PATRICE - MERCEDES BENZ CLASSE A</t>
  </si>
  <si>
    <t>M ET</t>
  </si>
  <si>
    <t>M ET MME GRZYWNA PATRICE</t>
  </si>
  <si>
    <t>61 LE CLOS JOLI</t>
  </si>
  <si>
    <t>GRZYWNA PATRICE</t>
  </si>
  <si>
    <t>VTP PV 18147385 - 5715 VP 14 - ROUSSEL HENRI - SAAB 9000CS2.3</t>
  </si>
  <si>
    <t>M RO</t>
  </si>
  <si>
    <t>M ROUSSEL HENRI</t>
  </si>
  <si>
    <t>5 RUE DE LA POTERIE</t>
  </si>
  <si>
    <t>ROUSSEL HENRI</t>
  </si>
  <si>
    <t>VTP PV 18146877 - BS-483-FR - MADELAINE CORENTIN - CITROEN SAXO</t>
  </si>
  <si>
    <t>MADE</t>
  </si>
  <si>
    <t>MADELAINE CORENTIN</t>
  </si>
  <si>
    <t>LOTISSEMENT LES LONGS CHAMPS</t>
  </si>
  <si>
    <t>DE PETHWORT</t>
  </si>
  <si>
    <t>VTP PV 18147536 - AA-789-GJ - MAFTAH HICHAM - MERCEDES BENZ SPRINTER</t>
  </si>
  <si>
    <t>MAFT</t>
  </si>
  <si>
    <t>MAFTAH HICHAM</t>
  </si>
  <si>
    <t>4 ALLEE DE LASSAY</t>
  </si>
  <si>
    <t>Avoir facture NÂ° 154520 du 26/02/2018</t>
  </si>
  <si>
    <t>RF VTP PV 18147536 - AA-789-GJ - MAFTAH HICHAM - MERCEDES BENZ SPRINTER</t>
  </si>
  <si>
    <t>VTC PV 18147441 - 4122 YJ 14 - MAIRIE DE CUVERVILLE - RENAULT KANGOO</t>
  </si>
  <si>
    <t>MAIR</t>
  </si>
  <si>
    <t>MAIRIE DE CUVERVILLE</t>
  </si>
  <si>
    <t>16 RUE ROSA PARKS</t>
  </si>
  <si>
    <t>CS52700</t>
  </si>
  <si>
    <t>VTP PV 18146869 - BS-964-QV - MALOT CATHERINE - PEUGEOT 307</t>
  </si>
  <si>
    <t>MALO</t>
  </si>
  <si>
    <t>MALOT CATHERINE</t>
  </si>
  <si>
    <t>242 AVENUE HENRI GRAVIER</t>
  </si>
  <si>
    <t>VTP PV 18147540 - AM-629-DM - MANOURI KHALID - OPEL ZAFIRA</t>
  </si>
  <si>
    <t>MANO</t>
  </si>
  <si>
    <t>MANOURI KHALID</t>
  </si>
  <si>
    <t>LE BOUT DE L'A</t>
  </si>
  <si>
    <t>PERIGNY</t>
  </si>
  <si>
    <t>VTP PV 18147112 - 8510 YJ 14 - MANOURY DOMINIQUE - RENAULT MEGANE SCENIC</t>
  </si>
  <si>
    <t>MANOURY DOMINIQUE</t>
  </si>
  <si>
    <t>1804 QUARTIER DU BOIS</t>
  </si>
  <si>
    <t>VTP PV 18147449 - AR-500-ZT - MANSON NATHALIE - PEUGEOT 207</t>
  </si>
  <si>
    <t>MANS</t>
  </si>
  <si>
    <t>MANSON NATHALIE</t>
  </si>
  <si>
    <t>12 ALLEE DES TILLEULS</t>
  </si>
  <si>
    <t>VTP PV 18147436 - AN-401-TN - MARIE GERALDINE - RENAULT CLIO</t>
  </si>
  <si>
    <t>MARI</t>
  </si>
  <si>
    <t>MARIE GERALDINE</t>
  </si>
  <si>
    <t>2 PLACE ROBERT ESTIVAL</t>
  </si>
  <si>
    <t>VTP PV 18147577 - CK-096-EV - MARIE LUCAS - SUZUKI SWIFT</t>
  </si>
  <si>
    <t>MARIE LUCAS</t>
  </si>
  <si>
    <t>11 RUE DES GENOTTES</t>
  </si>
  <si>
    <t>CV PV 18147351 - AL-005-RR - MARIE MARCEL - RENAULT CLIO</t>
  </si>
  <si>
    <t>MARIE MARCEL</t>
  </si>
  <si>
    <t>26 AVNCHARLEMAGNE</t>
  </si>
  <si>
    <t>VTP PV 18146962 - CB-996-GK - MARIE PATRICK &amp; RENOUF SIMONE - RENAULT TWINGO</t>
  </si>
  <si>
    <t>MARIE PATRICK &amp; RENOUF SIMONE</t>
  </si>
  <si>
    <t>2 RUE PIERRE HEBERT</t>
  </si>
  <si>
    <t>VERSON</t>
  </si>
  <si>
    <t>MARIE PATRICK</t>
  </si>
  <si>
    <t>VTP PV 18147103 - AK-851-TJ - MARIE SABINE - PEUGEOT 206</t>
  </si>
  <si>
    <t>MARIE SABINE</t>
  </si>
  <si>
    <t>9 RUE DU BAC</t>
  </si>
  <si>
    <t>VTP PV 18147589 - BY-986-VJ - MARIETTE MICHEL - CITROEN XSARA</t>
  </si>
  <si>
    <t>MARIETTE MICHEL</t>
  </si>
  <si>
    <t>28 CLOS DU PAVILLON</t>
  </si>
  <si>
    <t>VTP PV 18147505 - 8495 YN 14 - MARTIN PIERRE - MERCEDES BENZ CLASSE C</t>
  </si>
  <si>
    <t>MART</t>
  </si>
  <si>
    <t>MARTIN PIERRE</t>
  </si>
  <si>
    <t>37 BOULEVARD CHURCHILE</t>
  </si>
  <si>
    <t>SAINT PIERRE SUR DIVES</t>
  </si>
  <si>
    <t>VTP PV 18146997 - 8728 YV 14 - MASSERON FRANCOISE - RENAULT TWINGO</t>
  </si>
  <si>
    <t>MASS</t>
  </si>
  <si>
    <t>MASSERON FRANCOISE</t>
  </si>
  <si>
    <t>1522 QUARTIER DU BOIS</t>
  </si>
  <si>
    <t>VTP PV 18146947 - 8340 WQ 14 - MEMBRADO GENEVIEVE - RENAULT LAGUNA</t>
  </si>
  <si>
    <t>MEMB</t>
  </si>
  <si>
    <t>MEMBRADO GENEVIEVE</t>
  </si>
  <si>
    <t>70 BOULEVARD YVES GUILLOU</t>
  </si>
  <si>
    <t>VTP PV 18147272 - BC-182-RE - MENARD CHRISTIAN &amp; BOUTROIS NADINE - PEUGEOT 206</t>
  </si>
  <si>
    <t>MENA</t>
  </si>
  <si>
    <t>MENARD CHRISTIAN &amp; BOUTROIS NADINE</t>
  </si>
  <si>
    <t>19 RUE DE LA CAVEE</t>
  </si>
  <si>
    <t>MENARD CHRISTIAN</t>
  </si>
  <si>
    <t>VTP PV 18147565 - CD-068-MQ - MILESI CAMILLE - FIAT PUNTO</t>
  </si>
  <si>
    <t>MILE</t>
  </si>
  <si>
    <t>MILESI CAMILLE</t>
  </si>
  <si>
    <t>4 CHEMIN DE LA FERME</t>
  </si>
  <si>
    <t>VTP PV 18146921 - CD-339-TR - MILLER MELINDA - RENAULT CLIO</t>
  </si>
  <si>
    <t>MILL</t>
  </si>
  <si>
    <t>MILLER MELINDA</t>
  </si>
  <si>
    <t>31 RUE GERARD PHILIPE</t>
  </si>
  <si>
    <t>TRAPPES</t>
  </si>
  <si>
    <t>VTP PV 18146883 - DP-770-WV - MILOSAVLJEVIC BOBAN - RENAULT MASTER</t>
  </si>
  <si>
    <t>MILO</t>
  </si>
  <si>
    <t>MILOSAVLJEVIC BOBAN</t>
  </si>
  <si>
    <t>4 IMPASSE DES ORMES</t>
  </si>
  <si>
    <t>VTP PV 18147393 - BW-469-JC - MIZZI ALEXANDRA - FIAT PUNTO</t>
  </si>
  <si>
    <t>MIZZ</t>
  </si>
  <si>
    <t>MIZZI ALEXANDRA</t>
  </si>
  <si>
    <t>22 RUE D HOLSWORTHY</t>
  </si>
  <si>
    <t>AUNAY SUR ODON</t>
  </si>
  <si>
    <t>VTP PV 18147344 - DD-016-GE - FIANT COLETTE - DACIA SANDERO</t>
  </si>
  <si>
    <t xml:space="preserve">MME </t>
  </si>
  <si>
    <t>MME FIANT COLETTE</t>
  </si>
  <si>
    <t>11 RUE ABBE BOURDON</t>
  </si>
  <si>
    <t>FIANT COLETTE</t>
  </si>
  <si>
    <t>VTP PV 18147431 - AN-766-ZQ - MORIN LINE - FORD KA</t>
  </si>
  <si>
    <t>MORI</t>
  </si>
  <si>
    <t>MORIN LINE</t>
  </si>
  <si>
    <t>3 RUE LUCIEN THOMAS</t>
  </si>
  <si>
    <t>VTP PV 18147212 - DC-743-TR - MOUCHEL SERGE &amp; JACQUES CHANTAL - NISSAN JUKE</t>
  </si>
  <si>
    <t>MOUC</t>
  </si>
  <si>
    <t>MOUCHEL SERGE &amp; JACQUES CHANTAL</t>
  </si>
  <si>
    <t>11 RUE DES GRACILAIRES</t>
  </si>
  <si>
    <t>SAINT GERMAIN LA BLANCHE HERBE</t>
  </si>
  <si>
    <t>MOUCHEL SERGE</t>
  </si>
  <si>
    <t>VTP PV 18147500 - BP-047-HD - MOVAHHEDI DANIEL - AUDI A2</t>
  </si>
  <si>
    <t>MOVA</t>
  </si>
  <si>
    <t>MOVAHHEDI DANIEL</t>
  </si>
  <si>
    <t>4 PLACE DE LA MARE</t>
  </si>
  <si>
    <t>VTP PV 18147258 - CK-972-NV - LEMAITRE DAMIEN - CITROEN XSARA</t>
  </si>
  <si>
    <t>MR F</t>
  </si>
  <si>
    <t>MR FERNANDES SAMUEL</t>
  </si>
  <si>
    <t>VTP PV 18147410 - BT-369-ZB - ENTREPRISE SV - PEUGEOT EXPERT</t>
  </si>
  <si>
    <t>MR L</t>
  </si>
  <si>
    <t>MR LOUIS BERTRAND</t>
  </si>
  <si>
    <t>24 RUE PRINCIPALE</t>
  </si>
  <si>
    <t>LOUIS BERTRAND</t>
  </si>
  <si>
    <t>VTP PV 18147396 - AL-949-FF - PAGE MARLENE - CITROEN C3</t>
  </si>
  <si>
    <t>MR P</t>
  </si>
  <si>
    <t>MR PERRONNEL</t>
  </si>
  <si>
    <t>4 RUE DU CHATEAU D EAU</t>
  </si>
  <si>
    <t>VTP PV 18146865 - AE-462-XF - NOEL LUCIE - RENAULT MEGANE SCENIC</t>
  </si>
  <si>
    <t>NOEL</t>
  </si>
  <si>
    <t>NOEL LUCIE</t>
  </si>
  <si>
    <t>3 ALLEE DU BLACK WATCH</t>
  </si>
  <si>
    <t>VTP PV 18147333 - BY-834-FZ - NONNON JULIA - PEUGEOT 308</t>
  </si>
  <si>
    <t>NONN</t>
  </si>
  <si>
    <t>NONNON JULIA</t>
  </si>
  <si>
    <t>110 ROUTE DE LANGRUNE</t>
  </si>
  <si>
    <t>VTP PV 18146891 - DG-537-ES - NORD WEST AUTOMOBILES - KIA SOUL</t>
  </si>
  <si>
    <t>NORD</t>
  </si>
  <si>
    <t>NORD WEST AUTOMOBILES</t>
  </si>
  <si>
    <t>424 RUE MARIE CURIE</t>
  </si>
  <si>
    <t>VTP PV 18147228 - AH-285-LN - DENTON CATHERINE - SKODA FABIA</t>
  </si>
  <si>
    <t>VTP PV 18147273 - AH-244-QL - BEKAERT ROBERT - MAZDA CX-9</t>
  </si>
  <si>
    <t>VTP PV 18147494 - BZ-176-QT - NORD WEST AUTOMOBILES - MAZDA CX-7</t>
  </si>
  <si>
    <t>VTP PV 18147558 - DE-483-LP - RADIGUET BERTRAND - SKODA SUPERB</t>
  </si>
  <si>
    <t>VTP PV 18147475 - CA-769-TR - OCCANSEY CORINNE - RENAULT MEGANE</t>
  </si>
  <si>
    <t>OCCA</t>
  </si>
  <si>
    <t>OCCANSEY CORINNE</t>
  </si>
  <si>
    <t>828 BOULEVARD DE LA HAUTE FOLIE</t>
  </si>
  <si>
    <t>VTP PV 18147484 - DE-909-AL - OLEJNICZAR CARINE - RENAULT CLIO</t>
  </si>
  <si>
    <t>OLEJ</t>
  </si>
  <si>
    <t>OLEJNICZAR CARINE</t>
  </si>
  <si>
    <t>11 GRANDE RUE</t>
  </si>
  <si>
    <t>VTP PV 18147047 - CM-607-WM - OLIER FRANCOISE - LEXUS RX300</t>
  </si>
  <si>
    <t>OLIE</t>
  </si>
  <si>
    <t>OLIER FRANCOISE</t>
  </si>
  <si>
    <t>17 RUE DES CHAMP BAILLY</t>
  </si>
  <si>
    <t>OLIER</t>
  </si>
  <si>
    <t>VTP PV 18147343 - 9322 XS 14 - OUINAS MUSTAPHA - RENAULT MEGANE SCENIC</t>
  </si>
  <si>
    <t>OUIN</t>
  </si>
  <si>
    <t>OUINAS MUSTAPHA</t>
  </si>
  <si>
    <t>10 AVENUE DU 5 JUIN</t>
  </si>
  <si>
    <t>CV PV 18147519 - 9322 XS 14 - OUINAS MUSTAPHA - RENAULT MEGANE SCENIC</t>
  </si>
  <si>
    <t>VTP PV 18147202 - DF-022-DK - PAPIN EMMANUEL - PEUGEOT 306</t>
  </si>
  <si>
    <t>PAPI</t>
  </si>
  <si>
    <t>PAPIN EMMANUEL</t>
  </si>
  <si>
    <t>52 RUE DES ROSIERS</t>
  </si>
  <si>
    <t>Avoir facture NÂ° 154164 du 14/02/2018</t>
  </si>
  <si>
    <t>RF VTP PV 18147202 - DF-022-DK - PAPIN EMMANUEL - PEUGEOT 306</t>
  </si>
  <si>
    <t>VTP PV 18147090 - DA-220-DV - PASQUETTE JACQUES - RENAULT CLIO</t>
  </si>
  <si>
    <t>PASQ</t>
  </si>
  <si>
    <t>PASQUETTE JACQUES</t>
  </si>
  <si>
    <t>609 QUARTIER DE LA HAUTE FOLIE</t>
  </si>
  <si>
    <t>VTP PV 18147140 - CB-876-QC - PAUL RENEE - VOLKSWAGEN POLO</t>
  </si>
  <si>
    <t>PAUL</t>
  </si>
  <si>
    <t>PAUL RENEE</t>
  </si>
  <si>
    <t>826 BOULEVARD DU GRAND PARC</t>
  </si>
  <si>
    <t>VTP PV 18147587 - CN-992-VE - PAYEN DAVID - RENAULT MEGANE SCENIC</t>
  </si>
  <si>
    <t>PAYE</t>
  </si>
  <si>
    <t>PAYEN DAVID</t>
  </si>
  <si>
    <t>105 RUE MOZART</t>
  </si>
  <si>
    <t>VTP PV 18146959 - CL-718-KR - PELCHAT BENOIT - RENAULT CLIO</t>
  </si>
  <si>
    <t>PELC</t>
  </si>
  <si>
    <t>PELCHAT BENOIT</t>
  </si>
  <si>
    <t>907 BOULEVARD DE LA GRANDE DELLE</t>
  </si>
  <si>
    <t>CV PV 18147284 - CL-718-KR - PELCHAT BENOIT - RENAULT CLIO</t>
  </si>
  <si>
    <t>VTC PV 18147421 - 5794 XP 14 - PELLERIN JOEL - PEUGEOT 106STE</t>
  </si>
  <si>
    <t>PELL</t>
  </si>
  <si>
    <t>PELLERIN JOEL</t>
  </si>
  <si>
    <t>5 RUE DU COMMANDANT KIEFFER</t>
  </si>
  <si>
    <t>VTP PV 18147240 - AL-245-RW - PENON MARIE-CLAIRE - OPEL ZAFIRA</t>
  </si>
  <si>
    <t>PENO</t>
  </si>
  <si>
    <t>PENON MARIE-CLAIRE</t>
  </si>
  <si>
    <t>4 RUE DE CULLY</t>
  </si>
  <si>
    <t>VTP PV 18147131 - AL-221-HY - PERIER ANTOINE - PEUGEOT 206</t>
  </si>
  <si>
    <t>PERI</t>
  </si>
  <si>
    <t>PERIER ANTOINE</t>
  </si>
  <si>
    <t>23 RUE DE VERDUN</t>
  </si>
  <si>
    <t>BOUCE</t>
  </si>
  <si>
    <t>VTP PV 18147278 - 2514 XH 14 - PERIER ISABELLE - PEUGEOT 806 SR PAC</t>
  </si>
  <si>
    <t>PERIER ISABELLE</t>
  </si>
  <si>
    <t>2 CHEMIN DU COUPE GORGE</t>
  </si>
  <si>
    <t>VTC PV 18147027 - CQ-425-AK - PEZIER CHRISTOPHE - IVECO DAILY</t>
  </si>
  <si>
    <t>PEZI</t>
  </si>
  <si>
    <t>PEZIER CHRISTOPHE</t>
  </si>
  <si>
    <t>10 RUE DE LUC</t>
  </si>
  <si>
    <t>LANGRUNE SUR MER</t>
  </si>
  <si>
    <t>CV PV 18147156 - 5508 XQ 14 - PHARMACIE DU CENTRE COMMERCIAL ST CLAI - MERCEDES BENZ VITO</t>
  </si>
  <si>
    <t>PHAR</t>
  </si>
  <si>
    <t>PHARMACIE DU CENTRE COMMERCIAL ST CLAI</t>
  </si>
  <si>
    <t>CENTRE COMMERCIAL ST CLAIR</t>
  </si>
  <si>
    <t>VTP PV 18147182 - AZ-053-ME - PHILIPPE OLIVIER - MERCEDES BENZ CLASSE E</t>
  </si>
  <si>
    <t>PHIL</t>
  </si>
  <si>
    <t>PHILIPPE OLIVIER</t>
  </si>
  <si>
    <t>15 RUE PAUGERS</t>
  </si>
  <si>
    <t>LAIZE LA VILLE</t>
  </si>
  <si>
    <t>VTP PV 18147464 - CW-333-AD - PHILPPEAU STEVAN - PORSCHE CAYENNE</t>
  </si>
  <si>
    <t>PHILPPEAU STEVAN</t>
  </si>
  <si>
    <t>30 ALLEE DES CHENES</t>
  </si>
  <si>
    <t>PHILPPEAU</t>
  </si>
  <si>
    <t>VTP PV 18146938 - DZ-677-XZ - PICKERING HUGUES - MERCEDES BENZ CLASSE A</t>
  </si>
  <si>
    <t>PICK</t>
  </si>
  <si>
    <t>PICKERING HUGUES</t>
  </si>
  <si>
    <t>23 RUE RENE CASSIN</t>
  </si>
  <si>
    <t>VTP PV 18147488 - DD-561-ET - PILETTE SYLVIANE - RENAULT CLIO</t>
  </si>
  <si>
    <t>PILE</t>
  </si>
  <si>
    <t>PILETTE SYLVIANE</t>
  </si>
  <si>
    <t>34 RUE DES BAINS</t>
  </si>
  <si>
    <t>VTP PV 18146868 - BH-323-JT - BORGES DOMINGOS - RENAULT MEGANE</t>
  </si>
  <si>
    <t>PLEA</t>
  </si>
  <si>
    <t>PLEAH ALLASANE</t>
  </si>
  <si>
    <t>1116 BOULEVARD DU GRAND PARC</t>
  </si>
  <si>
    <t>VTP PV 18146969 - BD-894-LG - PLEY SOLANGE - SEAT IBIZA TOPSPORT 1.4I 6CV 100CH</t>
  </si>
  <si>
    <t>PLEY</t>
  </si>
  <si>
    <t>PLEY SOLANGE</t>
  </si>
  <si>
    <t>04 RUE FELICIEN MARIE</t>
  </si>
  <si>
    <t>VTP PV 18147072 - 3229 ZQ 14 - SYND MIXT REG PORTS CAEN OUISTREHAM - RENAULT KANGOO</t>
  </si>
  <si>
    <t>PORT</t>
  </si>
  <si>
    <t>PORTS NORMANDS ASSOCIES</t>
  </si>
  <si>
    <t>3 RUE RENE CASSIN</t>
  </si>
  <si>
    <t>VTP PV 18147085 - 3130 ZQ 14 - SYNDICAT MIXT REG PORTS CAEN OUISTREHA - RENAULT KANGOO</t>
  </si>
  <si>
    <t>VTP PV 18147095 - 3192 ZQ 14 - SYNDICAT MIXT REG PORTS CAEN OUISTREHA - RENAULT MASTER</t>
  </si>
  <si>
    <t>VTP PV 18147130 - 3485 ZQ 14 - SYNDICAT MIXT REG PORTS CAEN OUISTREHA - RENAULT MASTER</t>
  </si>
  <si>
    <t>VTP PV 18147148 - 3132 ZQ 14 - SYNDICAT MIXT REG PORTS CAEN OUISTREHA - RENAULT MASTER</t>
  </si>
  <si>
    <t>VTP PV 18147162 - 3224 ZQ 14 - SYNDICAT MIXT REG PORTS CAEN OUISTREHA - RENAULT KANGOO</t>
  </si>
  <si>
    <t>VTP PV 18147584 - 4513 ZE 14 - POUCHIN CLAUDE - VOLKSWAGEN PASSAT</t>
  </si>
  <si>
    <t>POUC</t>
  </si>
  <si>
    <t>POUCHIN CLAUDE</t>
  </si>
  <si>
    <t>18 RUE ROBERT FITZ HAIMON</t>
  </si>
  <si>
    <t>CREULLY</t>
  </si>
  <si>
    <t>CV PV 18147309 - AJ-017-VB - PUCELLE JEAN YVES - FIAT MULTIPLA</t>
  </si>
  <si>
    <t>PUCE</t>
  </si>
  <si>
    <t>PUCELLE JEAN YVES</t>
  </si>
  <si>
    <t>1 ALLEE DE EAST WOODHAYE</t>
  </si>
  <si>
    <t>VTP PV 18147457 - CB-273-BW - QUESNEE KARINE &amp; REMI - KIA CEE'D</t>
  </si>
  <si>
    <t>QUES</t>
  </si>
  <si>
    <t>QUESNEE KARINE &amp; REMI</t>
  </si>
  <si>
    <t>8 RUE DU BOSQUET</t>
  </si>
  <si>
    <t>FRENOUVILLE</t>
  </si>
  <si>
    <t>QUESNEE KARINE</t>
  </si>
  <si>
    <t>CV PV 18147417 - EB-294-QP - QUESNOT CATHERINE - CITROEN BERLINGO</t>
  </si>
  <si>
    <t>QUESNOT CATHERINE</t>
  </si>
  <si>
    <t>8 RUE ABBE BOSSARD</t>
  </si>
  <si>
    <t>CV PV 18147256 - DX-655-ZV - QUIDEL ISABELLE - MERCEDES BENZ CLASSE C</t>
  </si>
  <si>
    <t>QUID</t>
  </si>
  <si>
    <t>QUIDEL ISABELLE</t>
  </si>
  <si>
    <t>1012 QUARTIER DE LA FOLIE</t>
  </si>
  <si>
    <t>VTP PV 18147194 - DD-931-WZ - QUIQUEMELLE DOMINIQUE - HYMER CLASSE B</t>
  </si>
  <si>
    <t>QUIQ</t>
  </si>
  <si>
    <t>QUIQUEMELLE DOMINIQUE</t>
  </si>
  <si>
    <t>2 RUE DU PARC</t>
  </si>
  <si>
    <t>VTP PV 18146954 - AY-109-AK - QUIQUEMELLE LAETITIA - FORD FIESTA</t>
  </si>
  <si>
    <t>QUIQUEMELLE LAETITIA</t>
  </si>
  <si>
    <t>1910 QUARTIER DU BOIS</t>
  </si>
  <si>
    <t>VTP PV 18146988 - CX-366-BW - RABAHIA JACKY - KIA RIO</t>
  </si>
  <si>
    <t>RABA</t>
  </si>
  <si>
    <t>RABAHIA JACKY</t>
  </si>
  <si>
    <t>212 BOULEVARD DU GRAND PARC</t>
  </si>
  <si>
    <t>VTP PV 18147285 - AJ-236-JH - RENARD SEBASTIEN - PEUGEOT 3008</t>
  </si>
  <si>
    <t>RENA</t>
  </si>
  <si>
    <t>RENARD SEBASTIEN</t>
  </si>
  <si>
    <t>2 PLACES CLOS DES OISEAU</t>
  </si>
  <si>
    <t>VTP PV 18146860 - AC-888-WD - BOUGEARD MIGAELLE - RENAULT TWINGO</t>
  </si>
  <si>
    <t>RENAULT RETAIL GROUP</t>
  </si>
  <si>
    <t>3 RUE LOUIS PASTEUR</t>
  </si>
  <si>
    <t>BP 106</t>
  </si>
  <si>
    <t>40 jours fin de mois</t>
  </si>
  <si>
    <t>VTP PV 18146870 - DD-771-CJ - GRAFTIEAUX JEAN &amp; BERNARD CLAUDIE - RENAULT MEGANE</t>
  </si>
  <si>
    <t>VTP PV 18146871 - 4787 WT 14 - CACHARD GILBERT - RENAULT LAGUNA</t>
  </si>
  <si>
    <t>VTP PV 18146875 - CE-382-ZB - FAUVEL PATRICE - RENAULT CLIO</t>
  </si>
  <si>
    <t>VTP PV 18146878 - DF-984-FJ - ASSOCIATION REVIVRE - RENAULT CLIO</t>
  </si>
  <si>
    <t>VTP PV 18146881 - 2397 ZE 14 - MATYJASIK JEAN CHRISTOPHE - RENAULT TWINGO</t>
  </si>
  <si>
    <t>VTP PV 18146895 - CB-715-HS - LEBOEUF CHRISTIAN - RENAULT MASTER</t>
  </si>
  <si>
    <t>VTP PV 18146898 - BK-761-VB - SCHEERS JULIEN - SEAT LEON</t>
  </si>
  <si>
    <t>VTP PV 18146900 - 6037 ZG 14 - BRICE MARINA - RENAULT KANGOO</t>
  </si>
  <si>
    <t>VTP PV 18146913 - DC-043-CD - RENAULT TRUCKS - RENAULT KANGOO</t>
  </si>
  <si>
    <t>VTP PV 18146916 - 3559 YM 14 - LAISNE DENIS - RENAULT CLIO</t>
  </si>
  <si>
    <t>VTP PV 18146935 - DC-883-TT - LE GOUEFF DAPHNE - RENAULT CLIO</t>
  </si>
  <si>
    <t>VTP PV 18146943 - CJ-208-FV - RENAULT RETAIL GROUP - VOLKSWAGEN GOLF</t>
  </si>
  <si>
    <t>CV PV 18146944 - DB-911-SK - DERRIEN XAVIER - RENAULT KANGOO</t>
  </si>
  <si>
    <t>VTP PV 18146946 - CB-707-FT - CAILLY GERARD - RENAULT LAGUNA</t>
  </si>
  <si>
    <t>VTP PV 18146949 - CJ-839-GP - RENAULT RETAIL GROUP - FORD FIESTA</t>
  </si>
  <si>
    <t>CV PV 18146952 - 7170 ZA 14 - RAOUL DIDIER OU NADINE - RENAULT CLIO</t>
  </si>
  <si>
    <t>VTP PV 18146953 - DB-886-HJ - BELHECENE MOURAD - RENAULT CLIO</t>
  </si>
  <si>
    <t>VTP PV 18146956 - CB-333-LX - DIRNO DISTRICT NORD OUEST SIR CAEN - RENAULT CLIO</t>
  </si>
  <si>
    <t>VTP PV 18146961 - DE-178-FA - RENAULT RETAIL GROUP - RENAULT MEGANE</t>
  </si>
  <si>
    <t>VTP PV 18146971 - DB-912-KA - RENAULT RETAIL GROUP - RENAULT KANGOO</t>
  </si>
  <si>
    <t>VTP PV 18146972 - DH-013-EZ - RENAULT RETAIL GROUP - RENAULT TWINGO</t>
  </si>
  <si>
    <t>VTP PV 18146975 - DB-146-PY - RENAULT RETAIL GROUP - RENAULT CAPTUR</t>
  </si>
  <si>
    <t>VTP PV 18146976 - CY-779-WD - RENAULT RETAIL GROUP - RENAULT TWINGO</t>
  </si>
  <si>
    <t>CV PV 18146981 - AC-604-BA - SENEL FREDERIC - DACIA SANDERO</t>
  </si>
  <si>
    <t>VTP PV 18146983 - 4120 ZP 14 - LY VAN HOA - RENAULT MODUS</t>
  </si>
  <si>
    <t>VTP PV 18146985 - DD-184-CJ - RENAULT RETAIL GROUP - RENAULT CAPTUR</t>
  </si>
  <si>
    <t>CV PV 18146987 - CA-441-SB - VEHIPOSTE - CITROEN NEMO</t>
  </si>
  <si>
    <t>VTP PV 18147013 - DZ-868-TY - GILLES MICHEL - RENAULT MEGANE SCENIC</t>
  </si>
  <si>
    <t>VTP PV 18147015 - DC-380-RC - VANNIER MICHAEL - RENAULT ZOE</t>
  </si>
  <si>
    <t>CV PV 18147020 - 3559 YM 14 - LAISNE DENIS - RENAULT CLIO</t>
  </si>
  <si>
    <t>VTP PV 18147026 - DB-138-RS - RENAULT RETAIL GROUP - RENAULT MEGANE SCENIC</t>
  </si>
  <si>
    <t>VTP PV 18147030 - DB-509-HJ - RENAULT RETAIL GROUP - PEUGEOT 208</t>
  </si>
  <si>
    <t>VTP PV 18147036 - CD-222-EH - RENAULT RETAIL GROUP - NISSAN JUKE</t>
  </si>
  <si>
    <t>CV PV 18147042 - DC-380-RC - VANNIER MICHAEL - RENAULT ZOE</t>
  </si>
  <si>
    <t>VTP PV 18147050 - DL-398-WJ - RENAULT RETAIL GROUP - RENAULT MEGANE</t>
  </si>
  <si>
    <t>VTP PV 18147052 - AL-583-HH - ELECTRICITE RESEAU DISTRIBUTION FRANCE - RENAULT MASTER</t>
  </si>
  <si>
    <t>VTP PV 18147053 - CA-877-YH - NICOLLE FABIEN - DACIA DUSTER</t>
  </si>
  <si>
    <t>VTP PV 18147063 - CY-883-ZN - BRAULT MICKAEL - RENAULT CLIO</t>
  </si>
  <si>
    <t>VTP PV 18147065 - BM-301-MX - RENAULT RETAIL GROUP - VOLKSWAGEN GOLF</t>
  </si>
  <si>
    <t>VTP PV 18147068 - DJ-195-BS - RENAULT RETAIL GROUP - PEUGEOT 308</t>
  </si>
  <si>
    <t>VTP PV 18147073 - CF-495-VV - RENAULT RETAIL GROUP - RENAULT TWINGO</t>
  </si>
  <si>
    <t>VTP PV 18147076 - DC-747-CC - DIAC LOCATION - RENAULT KANGOO</t>
  </si>
  <si>
    <t>VTP PV 18147084 - 7940 ZK 14 - CHARDON ALAIN - RENAULT LAGUNA</t>
  </si>
  <si>
    <t>VTP PV 18147089 - DC-079-WA - LE PRIELEC JULIEN &amp; PIRIOU SERVANE - RENAULT MEGANE SCENIC</t>
  </si>
  <si>
    <t>CV PV 18147092 - DC-457-TF - GIRET JACKY - RENAULT KANGOO</t>
  </si>
  <si>
    <t>VTP PV 18147098 - DD-518-KV - CALVADOS HABITAT - RENAULT KANGOO</t>
  </si>
  <si>
    <t>VTP PV 18147118 - CE-856-CV - BOUGEARD MIGAELLE - RENAULT SUPER 5</t>
  </si>
  <si>
    <t>VTP PV 18147132 - CD-671-JS - CATTIE JACQUES - RENAULT CLIO</t>
  </si>
  <si>
    <t>VTP PV 18147138 - CB-939-NA - CONSERVATOIRE DU LITTORAL DELEGATION - RENAULT CLIO</t>
  </si>
  <si>
    <t>VTC PV 18147143 - BD-621-KK - EQUIPMEDICAL - RENAULT MASTER</t>
  </si>
  <si>
    <t>VP PV 18002100 - CV-497-DP - RIBAULT CHRISTOPHER - AUDI A3</t>
  </si>
  <si>
    <t>VTP PV 18147151 - CZ-737-BE - RENAULT RETAIL GROUP - RENAULT CLIO</t>
  </si>
  <si>
    <t>VTP PV 18147158 - DD-332-BB - QUINETTE JOEL - RENAULT MEGANE SCENIC</t>
  </si>
  <si>
    <t>VTP PV 18147160 - AG-070-SF - RENAULT RETAIL GROUP - DACIA LOGAN</t>
  </si>
  <si>
    <t>VTP PV 18147169 - CC-496-CB - ORDON FRANCOIS - RENAULT CLIO</t>
  </si>
  <si>
    <t>VP PV 18002101 - DT-999-EZ - BEAUFILS NICOLE - RENAULT CLIO</t>
  </si>
  <si>
    <t>VTP PV 18147178 - DD-128-KW - RICHARD CLAUDE - RENAULT CLIO</t>
  </si>
  <si>
    <t>VTP PV 18147185 - DC-861-ZF - CAPITAINE STEPHANIE - RENAULT CLIO</t>
  </si>
  <si>
    <t>VTP PV 18147201 - AL-741-LS - ASSOCIATION REVIVRE - CITROEN NEMO</t>
  </si>
  <si>
    <t>VTP PV 18147203 - CB-379-LX - NORD OUEST ROUTES - RENAULT CLIO</t>
  </si>
  <si>
    <t>VTC PV 18147208 - CP-150-AN - ELECTRICITE RESEAU DISTRIBUTION FRANCE - RENAULT MASTER</t>
  </si>
  <si>
    <t>VTP PV 18147209 - BZ-120-SB - MANIL BRUNO - RENAULT MEGANE</t>
  </si>
  <si>
    <t>VTP PV 18147210 - CZ-614-XG - RENAULT RETAIL GROUP - RENAULT KANGOO</t>
  </si>
  <si>
    <t>VTP PV 18147215 - CQ-137-CM - RENAULT RETAIL GROUP - RENAULT MEGANE SCENIC</t>
  </si>
  <si>
    <t>VTP PV 18147216 - CG-626-EJ - RENAULT RETAIL GROUP - KIA RIO</t>
  </si>
  <si>
    <t>VTP PV 18147219 - CS-202-ES - MEFAC - CITROEN C1</t>
  </si>
  <si>
    <t>VTP PV 18147221 - DE-210-CW - EMERIAU MARTHE - RENAULT MEGANE SCENIC</t>
  </si>
  <si>
    <t>VTP PV 18147222 - CC-853-WD - BUNAUX GILBERT - RENAULT KANGOO</t>
  </si>
  <si>
    <t>VTP PV 18147234 - BL-141-CY - LECHARPENTIER DANIEL BENOIST CATHERINE - RENAULT ESPACE</t>
  </si>
  <si>
    <t>VTP PV 18147236 - BC-233-ZF - RENAULT RETAIL GROUP - DACIA DUSTER</t>
  </si>
  <si>
    <t>VTP PV 18147248 - CB-419-FF - LETELLIER ALAIN - RENAULT MEGANE SCENIC</t>
  </si>
  <si>
    <t>VTP PV 18147259 - CA-669-KJ - LE VEZIEL ELIANE - RENAULT CLIO</t>
  </si>
  <si>
    <t>VTP PV 18147261 - AP-638-FY - BRICHE MARIE-FRANCOISE - RENAULT CLIO</t>
  </si>
  <si>
    <t>VTP PV 18147275 - CB-372-QP - ADAMCIK CLAUDIE - SUZUKI SWIFT</t>
  </si>
  <si>
    <t>VTP PV 18147276 - DD-167-LK - RENAULT RETAIL GROUP - NISSAN NOTE</t>
  </si>
  <si>
    <t>VTP PV 18147277 - CV-260-YJ - RENAULT RETAIL GROUP - TOYOTA YARIS HYBRID</t>
  </si>
  <si>
    <t>CV PV 18147281 - BE-395-WA - THOMINE BRIGITTE - RENAULT CLIO</t>
  </si>
  <si>
    <t>VTP PV 18147282 - DD-788-KV - RENAULT RETAIL GROUP - RENAULT LAGUNA</t>
  </si>
  <si>
    <t>VTP PV 18147299 - CB-034-GL - COISNARD GAUTHIER - RENAULT ESPACE</t>
  </si>
  <si>
    <t>VTP PV 18147308 - DH-560-MH - RENAULT RETAIL GROUP - TOYOTA YARIS</t>
  </si>
  <si>
    <t>VTP PV 18147332 - CB-299-LX - DIRECTION INTERDEPARTEMENTALE DES ROUT - RENAULT CLIO</t>
  </si>
  <si>
    <t>VTP PV 18147338 - CE-632-BC - CARLUER FREDERIC - RENAULT ESPACE</t>
  </si>
  <si>
    <t>VTP PV 18147341 - DZ-783-GN - RENAULT RETAIL GROUP - RENAULT MEGANE SCENIC</t>
  </si>
  <si>
    <t>VTP PV 18147348 - CQ-351-FR - RENAULT RETAIL GROUP - RENAULT TWINGO</t>
  </si>
  <si>
    <t>VTP PV 18147363 - BV-312-VJ - RENAULT RETAIL GROUP - PEUGEOT 207</t>
  </si>
  <si>
    <t>VTP PV 18147366 - 7534 ZL 14 - MORTIER GILBERT - RENAULT CLIO</t>
  </si>
  <si>
    <t>VTP PV 18147369 - CC-052-PT - CNRS UMR 6143 - RENAULT KANGOO</t>
  </si>
  <si>
    <t>VTP PV 18147370 - CX-432-GC - LEMERCIER DENIS - RENAULT VEL SATIS</t>
  </si>
  <si>
    <t>VTP PV 18147372 - DD-857-FC - LEMOIGNE JEAN PIERRE - DACIA LOGAN</t>
  </si>
  <si>
    <t>VTP PV 18147375 - DB-395-TZ - RENAULT RETAIL GROUP - CITROEN C3 PICASSO</t>
  </si>
  <si>
    <t>VTP PV 18147376 - CX-557-QV - RENAULT RETAIL GROUP - RENAULT MEGANE SCENIC</t>
  </si>
  <si>
    <t>VTP PV 18147389 - DC-064-NC - DIRECTION INTERREGIONALE NORD - RENAULT CLIO</t>
  </si>
  <si>
    <t>VTP PV 18147394 - CC-807-WD - PAGES MICHEL - RENAULT TWINGO</t>
  </si>
  <si>
    <t>VTP PV 18147411 - AK-540-NS - LEHECQ PHILIPPE - RENAULT TWINGO</t>
  </si>
  <si>
    <t>VTP PV 18147413 - DE-160-AH - BRUEY THIERRY - RENAULT MEGANE</t>
  </si>
  <si>
    <t>CV PV 18147420 - DE-463-KY - DE MATOS - RENAULT MASTER</t>
  </si>
  <si>
    <t>VTP PV 18147424 - DD-699-KV - CALVADOS HABITAT - RENAULT KANGOO</t>
  </si>
  <si>
    <t>CV PV 18147430 - AK-540-NS - LEHECQ PHILIPPE - RENAULT TWINGO</t>
  </si>
  <si>
    <t>VTP PV 18147434 - DD-058-JS - DESBLE MARIE CHRISTINE - DACIA SANDERO</t>
  </si>
  <si>
    <t>VTP PV 18147438 - DD-799-RT - MARGUILLARD JOSE - DACIA DUSTER</t>
  </si>
  <si>
    <t>VTP PV 18147439 - 7706 XD 14 - DOMINGUEZ JEAN ROSE - RENAULT CLIO</t>
  </si>
  <si>
    <t>VTP PV 18147444 - AN-262-JG - MASSERON JEAN - RENAULT TWINGO</t>
  </si>
  <si>
    <t>VTP PV 18147446 - DG-978-QZ - PEPIN DANIEL - DACIA DUSTER</t>
  </si>
  <si>
    <t>VTP PV 18147448 - CD-137-BV - FABRE FERNAND - RENAULT CLIO</t>
  </si>
  <si>
    <t>VTP PV 18147450 - BH-914-MF - RENAULT RETAIL GROUP - RENAULT CLIO</t>
  </si>
  <si>
    <t>CV PV 18147451 - AC-490-RQ - DESMOULAINS JEFFERSON - DACIA SANDERO</t>
  </si>
  <si>
    <t>CV PV 18147472 - 7706 XD 14 - DOMINGUEZ JEAN ROSE - RENAULT CLIO</t>
  </si>
  <si>
    <t>VTP PV 18147480 - 6405 YX 14 - COUTARD JEAN-PIERRE - RENAULT CLIO</t>
  </si>
  <si>
    <t>VTP PV 18147486 - DD-561-MK - FERRAND MARIE AGNES - RENAULT CLIO</t>
  </si>
  <si>
    <t>VTP PV 18147489 - 2047 YW 14 - COLLET MICHEL &amp; MAZEURE NICOLLE - RENAULT KANGOO</t>
  </si>
  <si>
    <t>VTP PV 18147490 - AN-181-HL - JOUVET SEBASTIEN - DACIA SANDERO</t>
  </si>
  <si>
    <t>VTP PV 18147517 - CS-267-ES - M E F A C - CITROEN C1</t>
  </si>
  <si>
    <t>VTP PV 18147521 - 8932 WF 14 - MAZZOCCHI DOMINIQUE - RENAULT LAGUNA</t>
  </si>
  <si>
    <t>VTP PV 18147523 - AP-047-FC - BOSCHE ESTELLE - RENAULT CLIO</t>
  </si>
  <si>
    <t>VTP PV 18147525 - 631 ETY 92 - JUILLARD BEATRICE - RENAULT CLIO</t>
  </si>
  <si>
    <t>VTP PV 18147527 - AN-400-JF - LE RICHEUX BRUNO - RENAULT TWINGO</t>
  </si>
  <si>
    <t>VTP PV 18147529 - 1121 WZ 14 - CHARDON ALAIN - RENAULT TWINGO</t>
  </si>
  <si>
    <t>VTP PV 18147533 - DA-902-SX - RENAULT TRUCKS - RENAULT KANGOO</t>
  </si>
  <si>
    <t>CV PV 18147535 - AN-400-JF - LE RICHEUX BRUNO - RENAULT TWINGO</t>
  </si>
  <si>
    <t>VTP PV 18147543 - DD-422-JY - GOUYA LOIC - RENAULT ESPACE</t>
  </si>
  <si>
    <t>VTP PV 18147553 - 6108 ZL 14 - LEMAITRE EVELYNE - RENAULT TWINGO</t>
  </si>
  <si>
    <t>VTP PV 18147561 - DC-108-YT - RENAULT RETAIL GROUP - RENAULT CAPTUR</t>
  </si>
  <si>
    <t>VTP PV 18147563 - AQ-895-PX - REVERT LOIC - RENAULT MODUS</t>
  </si>
  <si>
    <t>VTP PV 18147567 - 4884 XH 14 - COLLARD JEAN PIERRE - RENAULT MEGANE SCENIC</t>
  </si>
  <si>
    <t>VTP PV 18147573 - 4485 XP 14 - FRESNARD GERARD - RENAULT CLIO</t>
  </si>
  <si>
    <t>VTP PV 18147592 - CB-258-LX - DIRECTION INTERDEPARTEMENTALE DES ROUT - RENAULT CLIO</t>
  </si>
  <si>
    <t>VTP PV 18147207 - AG-178-GD - RESSEGUIER CELINE - DACIA SANDERO</t>
  </si>
  <si>
    <t>RESS</t>
  </si>
  <si>
    <t>RESSEGUIER CELINE</t>
  </si>
  <si>
    <t>7 LIEU DIT GRANDE RUE</t>
  </si>
  <si>
    <t>VTP PV 18146964 - 5035 YW 14 - RESTLE JACKY - RENAULT CLIO</t>
  </si>
  <si>
    <t>REST</t>
  </si>
  <si>
    <t>RESTLE JACKY</t>
  </si>
  <si>
    <t>1747 QUARTIER DU BOIS</t>
  </si>
  <si>
    <t>VTP PV 18147012 - 6607 VH 14 - RINGUENET CHRISTIAN - AUDI COUPE</t>
  </si>
  <si>
    <t>RING</t>
  </si>
  <si>
    <t>RINGUENET CHRISTIAN</t>
  </si>
  <si>
    <t>7 RUE DU CLOS NEUF</t>
  </si>
  <si>
    <t>VTP PV 18147115 - 7478 YV 14 - RIQUIER GILLES - MERCEDES BENZ CLASSE E</t>
  </si>
  <si>
    <t>RIQU</t>
  </si>
  <si>
    <t>RIQUIER GILLES</t>
  </si>
  <si>
    <t>13 AVENUE DE PARIS</t>
  </si>
  <si>
    <t>MERY CORBON</t>
  </si>
  <si>
    <t>VTP PV 18147386 - BB-495-DQ - ROBERT SEBASTIEN - PEUGEOT 207</t>
  </si>
  <si>
    <t>ROBE</t>
  </si>
  <si>
    <t>ROBERT SEBASTIEN</t>
  </si>
  <si>
    <t>12 RUE SAINT OUEN</t>
  </si>
  <si>
    <t>VTP PV 18147469 - AM-355-HH - ROBNARD FRANCOIS &amp; CHANTAL - FORD FUSION</t>
  </si>
  <si>
    <t>ROBN</t>
  </si>
  <si>
    <t>ROBNARD FRANCOIS &amp; CHANTAL</t>
  </si>
  <si>
    <t>20 AVENUE DE ROUEN</t>
  </si>
  <si>
    <t>MERVILLE FRANCEVILLE PLAGE</t>
  </si>
  <si>
    <t>ROBNARD FRANCOIS</t>
  </si>
  <si>
    <t>CV PV 18146929 - DY-819-QN - ROGEER PHILIPPE - SKODA OCTAVIA</t>
  </si>
  <si>
    <t>ROGE</t>
  </si>
  <si>
    <t>ROGEER PHILIPPE</t>
  </si>
  <si>
    <t>30 GRAND CLOS SAINT GERMAIN</t>
  </si>
  <si>
    <t>VTP PV 18147552 - DC-336-SY - ROUAULT LUCIEN - PEUGEOT 308</t>
  </si>
  <si>
    <t>ROUA</t>
  </si>
  <si>
    <t>ROUAULT LUCIEN</t>
  </si>
  <si>
    <t>919 QUARTIER DE LA HAUTE FOLIE</t>
  </si>
  <si>
    <t>VTP PV 18147000 - CA-964-XE - CLAUDE FOURNIS AUTOMOBILLES SAS - FORD C-MAX</t>
  </si>
  <si>
    <t>ROUI</t>
  </si>
  <si>
    <t>ROUILLON ELODIE</t>
  </si>
  <si>
    <t>11 RUE DES MARRONNIERS</t>
  </si>
  <si>
    <t>ROUILLON</t>
  </si>
  <si>
    <t>Avoir facture NÂ° 153943 du 07/02/2018</t>
  </si>
  <si>
    <t>RF VTP PV 18147000 - CA-964-XE - CLAUDE FOURNIS AUTOMOBILLES SAS - FORD C-MAX</t>
  </si>
  <si>
    <t>VTP PV 18146992 - BT-020-GS - ROUSSELIN ANTOINE - AUDI A4</t>
  </si>
  <si>
    <t>ROUS</t>
  </si>
  <si>
    <t>ROUSSELIN ANTOINE</t>
  </si>
  <si>
    <t>2 RUE DE LA MAISON BLANCHE</t>
  </si>
  <si>
    <t>PERIERS SUR LE DAN</t>
  </si>
  <si>
    <t>VTP PV 18147008 - DP-401-TV - ROUSTEL BENJAMIN - BMW SERIE 5</t>
  </si>
  <si>
    <t>ROUSTEL BENJAMIN</t>
  </si>
  <si>
    <t>7 BIS RUE DE L ECUREUIL</t>
  </si>
  <si>
    <t>VTP PV 18147476 - 3283 YT 14 - RUET JACQUES - RENAULT CLIO</t>
  </si>
  <si>
    <t>RUET</t>
  </si>
  <si>
    <t>RUET JACQUES</t>
  </si>
  <si>
    <t>58 BIS RUE DE LA HAIE VIGNE</t>
  </si>
  <si>
    <t>VTP PV 18147064 - 3138 YF 14 - S D I S 14 - RENAULT MASTER</t>
  </si>
  <si>
    <t xml:space="preserve">S D </t>
  </si>
  <si>
    <t>S D I S 14</t>
  </si>
  <si>
    <t>25 BOULEVARD MARECHAL JUIN</t>
  </si>
  <si>
    <t>CAEN CEDEX</t>
  </si>
  <si>
    <t>RF VTP PV 18147246 - 1658 VN 14 - SDIS 14 - RENAULT TRAFIC</t>
  </si>
  <si>
    <t>VTP PV 18147304 - 5286 XF 14 - SDIS DU CALVADOS - CITROEN BERLINGO</t>
  </si>
  <si>
    <t>VTP PV 18147346 - 3208 WZ 14 - SDIS DU CALVADOS - LAND ROVER DEFENDER</t>
  </si>
  <si>
    <t>CV PV 18147510 - 5286 XF 14 - SDIS DU CALVADOS - CITROEN BERLINGO</t>
  </si>
  <si>
    <t>VTP PV 18147538 - 757 YY 14 - S D I S 14 - RENAULT KANGOO</t>
  </si>
  <si>
    <t>VTP PV 18147512 - AF-664-QG - S.E.G.E.R - RENAULT TRAFIC</t>
  </si>
  <si>
    <t>S.E.</t>
  </si>
  <si>
    <t>S.E.G.E.R</t>
  </si>
  <si>
    <t>2 CHEMIN DES CARRELETTES</t>
  </si>
  <si>
    <t>BELLENGREVILLE</t>
  </si>
  <si>
    <t>Avoir facture NÂ° 154492 du 26/02/2018</t>
  </si>
  <si>
    <t>RF VTP PV 18147512 - AF-664-QG - S.E.G.E.R - RENAULT TRAFIC</t>
  </si>
  <si>
    <t>15 RUE DES ECORDIERES</t>
  </si>
  <si>
    <t>RF VTP PV 18147247 - CG-855-MN - APAJH - PEUGEOT 208</t>
  </si>
  <si>
    <t>S3AI</t>
  </si>
  <si>
    <t>S3AIS APAJH14</t>
  </si>
  <si>
    <t>10 RUE DENIS PAPIN</t>
  </si>
  <si>
    <t>VTP PV 18147321 - AL-127-LB - LABROUSSE PATRICIA - TOYOTA YARIS</t>
  </si>
  <si>
    <t>SA S</t>
  </si>
  <si>
    <t>SA STAR PNEUS</t>
  </si>
  <si>
    <t>2 BIS RUE DES FRERES CHAPPE</t>
  </si>
  <si>
    <t>GRENTHEVILLE</t>
  </si>
  <si>
    <t>STAR PNEUS</t>
  </si>
  <si>
    <t>VTP PV 18147230 - 2404 YF 14 - SABATIER JEAN-PIERRE - OPEL CORSA</t>
  </si>
  <si>
    <t>SABA</t>
  </si>
  <si>
    <t>SABATIER JEAN-PIERRE</t>
  </si>
  <si>
    <t>2 RUE LE VAL RICHER</t>
  </si>
  <si>
    <t>VTP PV 18147180 - AW-177-PR - SAID AHAMED ABDALLAH - RENAULT CLIO</t>
  </si>
  <si>
    <t>SAID</t>
  </si>
  <si>
    <t>SAID AHAMED ABDALLAH</t>
  </si>
  <si>
    <t>4 RUE DE L AVENIR</t>
  </si>
  <si>
    <t>SAID AHAMED</t>
  </si>
  <si>
    <t>VTP PV 18147428 - EB-729-GX - SAIDI ABDELMALIK - PEUGEOT 207</t>
  </si>
  <si>
    <t>SAIDI ABDELMALIK</t>
  </si>
  <si>
    <t>29 RUE ROLAND VICO</t>
  </si>
  <si>
    <t>VTP PV 18147184 - AM-932-AA - SAJRI RAFIK - MERCEDES BENZ CLASSE A</t>
  </si>
  <si>
    <t>SAJR</t>
  </si>
  <si>
    <t>SAJRI RAFIK</t>
  </si>
  <si>
    <t>1101 QUARTIER DES BELLES PORTES</t>
  </si>
  <si>
    <t>CV PV 18147390 - AM-932-AA - SAJRI RAFIK - MERCEDES CLASSE A</t>
  </si>
  <si>
    <t>Avoir facture NÂ° 154365 du 21/02/2018</t>
  </si>
  <si>
    <t>VTP PV 18146928 - 9047 WE 14 - MEYRIGNAC JEAN - PEUGEOT 406</t>
  </si>
  <si>
    <t>SAMS</t>
  </si>
  <si>
    <t>SAMSON PEGGY</t>
  </si>
  <si>
    <t>9 RUE DES CHANOINES</t>
  </si>
  <si>
    <t>VTP PV 18147458 - BK-458-LP - SANSON DIDIER - CITROEN C1</t>
  </si>
  <si>
    <t>SANS</t>
  </si>
  <si>
    <t>SANSON DIDIER</t>
  </si>
  <si>
    <t>16 RUE DE LA DIME</t>
  </si>
  <si>
    <t>ROTS</t>
  </si>
  <si>
    <t>VTP PV 18147033 - AS-720-CN - SANTOS CATHERINE - HYUNDAI GETZ</t>
  </si>
  <si>
    <t>SANT</t>
  </si>
  <si>
    <t>SANTOS CATHERINE</t>
  </si>
  <si>
    <t>21 IMPASSE DE L ORANGERAIE</t>
  </si>
  <si>
    <t>VTC PV 18147048 - CQ-806-BE - SARL CMBC - RENAULT KANGOO</t>
  </si>
  <si>
    <t>SARL</t>
  </si>
  <si>
    <t>SARL CMBC</t>
  </si>
  <si>
    <t>QUAI DE CALIX</t>
  </si>
  <si>
    <t>CV PV 18146905 - DD-116-WF - ROUSSEAU HUGO - RENAULT CLIO</t>
  </si>
  <si>
    <t>SARL CRAPART ET FILS</t>
  </si>
  <si>
    <t>26 BOULEVARD MARECHAL JUIN</t>
  </si>
  <si>
    <t>VTP PV 18147133 - CV-791-RV - SARL CRAPART ET FILS - RENAULT MEGANE</t>
  </si>
  <si>
    <t>VTP PV 18147323 - CZ-376-YW - SARL CRAPART ET FILS - RENAULT MEGANE</t>
  </si>
  <si>
    <t>VTP PV 18147492 - BL-669-JN - HARDY JEAN-BAPTISTE - RENAULT CLIO</t>
  </si>
  <si>
    <t>VTP PV 18147547 - AQ-257-TV - CRAPART THIERRY - RENAULT MEGANE</t>
  </si>
  <si>
    <t>VTP PV 18147554 - 9405 YW 14 - MULLIER GENEVIEVE - RENAULT CLIO</t>
  </si>
  <si>
    <t>VTP PV 18147560 - DH-179-LL - NOBLET ALEXANDRE - CITROEN C5</t>
  </si>
  <si>
    <t>VTP PV 18146887 - 5359 ZN 14 - BIDAUD YVES OU PATRICIA - NISSAN X-TRAIL</t>
  </si>
  <si>
    <t>SARL DESSOUDE</t>
  </si>
  <si>
    <t>520 RUE LEON FOUCAULT</t>
  </si>
  <si>
    <t>CV PV 18146904 - BN-930-DT - GUERARD ANAIS - NISSAN JUKE</t>
  </si>
  <si>
    <t>VTP PV 18146910 - CW-333-DE - COZLER ANNE - NISSAN MICRA</t>
  </si>
  <si>
    <t>VP PV 18002097 - EN-524-VX - AGUILAR ALEXANDRE - NISSAN X-TRAIL</t>
  </si>
  <si>
    <t>VTP PV 18147056 - BY-550-YH - FERRAO MANUEL - NISSAN QASHQAI</t>
  </si>
  <si>
    <t>VTP PV 18147137 - CB-080-WY - QUENTIN MARIE CHRISTINE - NISSAN MICRA</t>
  </si>
  <si>
    <t>VTP PV 18147157 - AN-738-DE - CACITTI BERNARD - NISSAN NOTE</t>
  </si>
  <si>
    <t>VTP PV 18147306 - BX-280-YK - SARL DESSOUDE - NISSAN MICRA</t>
  </si>
  <si>
    <t>VTP PV 18147347 - DD-503-VA - MORAND DOMINIQUE - PEUGEOT 2008</t>
  </si>
  <si>
    <t>VTP PV 18147352 - BV-087-SX - SFAXI MAHMOUD - NISSAN QASHQAI</t>
  </si>
  <si>
    <t>CV PV 18147404 - BV-087-SX - SFAXI MAHMOUD - NISSAN QASHQAI</t>
  </si>
  <si>
    <t>VTP PV 18147479 - CG-782-HQ - SARL DESSOUDE - NISSAN QASHQAI</t>
  </si>
  <si>
    <t>VTP PV 18147496 - CB-311-FE - LETISSIER CLEMENCE - NISSAN MICRA</t>
  </si>
  <si>
    <t>VTP PV 18147564 - BS-856-ZS - SARL DESSOUDE - NISSAN JUKE</t>
  </si>
  <si>
    <t>VTP PV 18147578 - AE-551-HM - LE CANU LOIC - NISSAN MURANO</t>
  </si>
  <si>
    <t>VTP PV 18147600 - DD-078-WB - POISSEAU PATRICE - NISSAN JUKE</t>
  </si>
  <si>
    <t>VTP PV 18147093 - DC-689-SP - SARL LAURENT - RENAULT MASTER</t>
  </si>
  <si>
    <t>SARL LAURENT</t>
  </si>
  <si>
    <t>6 ALLEE DES TILLEULS</t>
  </si>
  <si>
    <t>VTP PV 18146974 - DD-582-AF - AMBULANCES DE MOSELLE EST - VOLKSWAGEN T5</t>
  </si>
  <si>
    <t>SARL VIEL</t>
  </si>
  <si>
    <t>5 / 7 RUE CHARLES TELLIER</t>
  </si>
  <si>
    <t>VTP PV 18147005 - BB-918-BR - SAROUILLE PHILIPPE - CITROEN JUMPER</t>
  </si>
  <si>
    <t>SARO</t>
  </si>
  <si>
    <t>SAROUILLE PHILIPPE</t>
  </si>
  <si>
    <t>461 RUE D U PERTHUIS</t>
  </si>
  <si>
    <t>Avoir facture NÂ° 153948 du 07/02/2018</t>
  </si>
  <si>
    <t>RF VTP PV 18147005 - BB-918-BR - SAROUILLE PHILIPPE - CITROEN JUMPER</t>
  </si>
  <si>
    <t>VTP PV 18147142 - BH-698-PL - KALETA DOMINQUE - HONDA JAZZ</t>
  </si>
  <si>
    <t xml:space="preserve">SAS </t>
  </si>
  <si>
    <t>SAS GARAGE DU LITTORAL</t>
  </si>
  <si>
    <t>34 BOULEVARD CARNOT</t>
  </si>
  <si>
    <t>VTP PV 18147368 - BT-369-ZQ - BUTAVAND QUENTIN - RENAULT CLIO</t>
  </si>
  <si>
    <t>VTP PV 18147419 - AQ-778-CT - SCELLES FREDERIQUE - MERCEDES BENZ CLASSE A</t>
  </si>
  <si>
    <t>SCEL</t>
  </si>
  <si>
    <t>SCELLES FREDERIQUE</t>
  </si>
  <si>
    <t>23 DUE DU CLOS BEAUMOIS</t>
  </si>
  <si>
    <t>VTP PV 18147403 - 8013 TW 14 - SCELLES JEAN-PIERRE - RENAULT CLIO</t>
  </si>
  <si>
    <t>SCELLES JEAN-PIERRE</t>
  </si>
  <si>
    <t>37 AVENUE DU PRESIDENT COTY</t>
  </si>
  <si>
    <t>VTP PV 18147246 - 1658 VN 14 - SDIS 14 - RENAULT TRAFIC</t>
  </si>
  <si>
    <t>SDIS</t>
  </si>
  <si>
    <t>SDIS 14</t>
  </si>
  <si>
    <t>25 BOULEVARD DU MARECHAL JUIN</t>
  </si>
  <si>
    <t>Avoir facture NÂ° 154210 du 15/02/2018</t>
  </si>
  <si>
    <t>VTP PV 18146859 - CZ-004-VC - TORRA ANDRE - RENAULT CLIO</t>
  </si>
  <si>
    <t>SERR</t>
  </si>
  <si>
    <t>SERRE YHOMAS</t>
  </si>
  <si>
    <t>LA ROUELLE</t>
  </si>
  <si>
    <t>BONNEMAISON</t>
  </si>
  <si>
    <t>VTP PV 18146890 - BY-895-RW - SIANI TCHOUAMETIEU JOSEPH - BMW SERIE 3</t>
  </si>
  <si>
    <t>SIAN</t>
  </si>
  <si>
    <t>SIANI TCHOUAMETIEU JOSEPH</t>
  </si>
  <si>
    <t>1801 QUARTIER DU BOIS</t>
  </si>
  <si>
    <t>APPT 484</t>
  </si>
  <si>
    <t>VTP PV 18147507 - CJ-069-PG - SINCLIVIER ERIC - AUDI A4</t>
  </si>
  <si>
    <t>SINC</t>
  </si>
  <si>
    <t>SINCLIVIER ERIC</t>
  </si>
  <si>
    <t>3 RUE DES ORMES</t>
  </si>
  <si>
    <t>VTP PV 18146917 - AS-424-LZ - SOLLIER THOMAS - RENAULT MEGANE 2</t>
  </si>
  <si>
    <t>SOLL</t>
  </si>
  <si>
    <t>SOLLIER THOMAS</t>
  </si>
  <si>
    <t>36 RUE NEUVE BOURG L ABBE</t>
  </si>
  <si>
    <t>VTP PV 18147531 - BG-061-TN - SONNET FREDDY - RENAULT SUPER 5</t>
  </si>
  <si>
    <t>SONN</t>
  </si>
  <si>
    <t>SONNET FREDDY</t>
  </si>
  <si>
    <t>6 RUE ALBERT VIEL</t>
  </si>
  <si>
    <t>VTP PV 18147239 - BW-669-TS - SOUICI LUDOVIC - RENAULT MEGANE SCENIC</t>
  </si>
  <si>
    <t>SOUI</t>
  </si>
  <si>
    <t>SOUICI LUDOVIC</t>
  </si>
  <si>
    <t>19 RUE CHARLES PEGUY</t>
  </si>
  <si>
    <t>VTP PV 18146927 - 9030HXD - SOUSA TIAGO - OPEL CORSA</t>
  </si>
  <si>
    <t>SOUS</t>
  </si>
  <si>
    <t>SOUSA TIAGO</t>
  </si>
  <si>
    <t>23 RUE GUY DE MAUPASSANT</t>
  </si>
  <si>
    <t>VTP PV 18147297 - CB-365-DF - SPONY KEVIN - CITROEN C4</t>
  </si>
  <si>
    <t>SPON</t>
  </si>
  <si>
    <t>SPONY KEVIN</t>
  </si>
  <si>
    <t>6 RUE SAINT URSIN</t>
  </si>
  <si>
    <t>VTP PV 18147331 - 258040 - COUYERE JEAN-MARC - FORD MUSTANG</t>
  </si>
  <si>
    <t xml:space="preserve">STE </t>
  </si>
  <si>
    <t>STE AMERICAN CARS</t>
  </si>
  <si>
    <t>VTP PV 18147211 - DA-980-BF - VEOLIA PROPRETE NORD NORMANDIE - CITROEN C3</t>
  </si>
  <si>
    <t>STE SGS AUTOMOTIVE SERVICES - GE</t>
  </si>
  <si>
    <t>1 PLACE DU GUE DE MAULNY</t>
  </si>
  <si>
    <t>(OPERATION G.E.)</t>
  </si>
  <si>
    <t>LE MANS CEDEX 2</t>
  </si>
  <si>
    <t>[SGS]GE</t>
  </si>
  <si>
    <t>SGS AUTOMOTIVE SERVICES - GE</t>
  </si>
  <si>
    <t>VTP PV 18147274 - DD-853-GF - APAVE BASSE NORMANDIE - RENAULT CLIO</t>
  </si>
  <si>
    <t>VTP PV 18146965 - BX-032-ZH - T B AUTO SARL - RENAULT TWINGO</t>
  </si>
  <si>
    <t xml:space="preserve">T B </t>
  </si>
  <si>
    <t>T B AUTO SARL</t>
  </si>
  <si>
    <t>5 RUE DE CONDE</t>
  </si>
  <si>
    <t>VTP PV 18147123 - CQ-444-ZA - T B AUTO SARL - RENAULT TWINGO</t>
  </si>
  <si>
    <t>VTP PV 18147388 - BD-055-XX - T B AUTO SARL - RENAULT KANGOO</t>
  </si>
  <si>
    <t>VTP PV 18147293 - 4736 YF 14 - TAILLEBOSQ CHRISTIAN - FIAT PANDA</t>
  </si>
  <si>
    <t>TAIL</t>
  </si>
  <si>
    <t>TAILLEBOSQ CHRISTIAN</t>
  </si>
  <si>
    <t>15 RUE PEINTRE TOURNIERES</t>
  </si>
  <si>
    <t>VTP PV 18147172 - DA-603-HQ - TAILPIED OLGA - PEUGEOT 406</t>
  </si>
  <si>
    <t>TAILPIED OLGA</t>
  </si>
  <si>
    <t>35 RUE DES FRERES COLIN</t>
  </si>
  <si>
    <t>VTP PV 18146923 - AL-105-WF - TANQUEREL EMMANUEL - BMW SERIE 3</t>
  </si>
  <si>
    <t>TANQ</t>
  </si>
  <si>
    <t>TANQUEREL EMMANUEL</t>
  </si>
  <si>
    <t>20 RUE DU GENERAL DE GAULLE</t>
  </si>
  <si>
    <t>VTP PV 18147334 - 2879 YB 14 - TAUPIN FLORENCE - PEUGEOT 307 5P XS</t>
  </si>
  <si>
    <t>TAUP</t>
  </si>
  <si>
    <t>TAUPIN FLORENCE</t>
  </si>
  <si>
    <t>3 RUE DES URSULINES</t>
  </si>
  <si>
    <t>FALAISE</t>
  </si>
  <si>
    <t>VTP PV 18146937 - AL-126-EB - D.R.A.A.F. DE BSSE NORMANDIE - RENAULT CLIO</t>
  </si>
  <si>
    <t>TEMS</t>
  </si>
  <si>
    <t>TEMSYS-ALD AUTOMOTIVE</t>
  </si>
  <si>
    <t>BP 80037</t>
  </si>
  <si>
    <t>STRASBOURG</t>
  </si>
  <si>
    <t>VTC PV 18147040 - CQ-856-SZ - DREAL BASSE NORMANDIE - RENAULT TRAFIC</t>
  </si>
  <si>
    <t>VTP PV 18147049 - CB-084-JQ - DREAL BASSE NORMANDIE - RENAULT TRAFIC</t>
  </si>
  <si>
    <t>VTP PV 18147122 - DA-290-LR - DREAL DE BASSE NORMANDIE - CITROEN JUMPER</t>
  </si>
  <si>
    <t>VTP PV 18147224 - DC-487-XB - DRAFF BASSE NORMANDIE - PEUGEOT 308</t>
  </si>
  <si>
    <t>VTP PV 18147257 - DD-635-KN - DREAL BASSE NORMANDIE - RENAULT CLIO</t>
  </si>
  <si>
    <t>VTP PV 18147260 - DD-655-KN - DREAL BASSE NORMANDIE - RENAULT CLIO</t>
  </si>
  <si>
    <t>VTP PV 18147302 - CC-222-AG - DDTM CALVADOS - RENAULT MEGANE</t>
  </si>
  <si>
    <t>VTP PV 18147312 - CB-876-ST - DREAL DE BASSE NORMANDIE - PEUGEOT BIPPER</t>
  </si>
  <si>
    <t>VTP PV 18147320 - CB-784-ST - DREAL DE BASSE NORMANDIE - PEUGEOT 206</t>
  </si>
  <si>
    <t>VTP PV 18147328 - AF-975-VJ - SDIS DU CALVADOS - RENAULT CLIO</t>
  </si>
  <si>
    <t>VTP PV 18147330 - CB-636-SV - D D T M DU CALVADOS - RENAULT KANGOO</t>
  </si>
  <si>
    <t>VTC PV 18147335 - BJ-125-HB - SDIS DU CALVADOS - RENAULT TRAFIC</t>
  </si>
  <si>
    <t>VTP PV 18147340 - CC-113-AG - DDTM DU CALVADOS - RENAULT CLIO</t>
  </si>
  <si>
    <t>VTP PV 18147465 - DD-041-EB - DIRECTION INTERREGIONALE DE LA - RENAULT CLIO</t>
  </si>
  <si>
    <t>VTP PV 18147474 - DD-519-KN - DREAL BASSE NORMANDIE - PEUGEOT 308</t>
  </si>
  <si>
    <t>VTP PV 18147508 - DD-456-DT - DIRECCTE - TOYOTA YARIS HYBRID</t>
  </si>
  <si>
    <t>VTP PV 18146925 - DQ-926-PV - THIBAULT BENOIT - CITROEN C4 PICASSO</t>
  </si>
  <si>
    <t>THIB</t>
  </si>
  <si>
    <t>THIBAULT BENOIT</t>
  </si>
  <si>
    <t>4 RUE ARLETTE DE FALAISE</t>
  </si>
  <si>
    <t>VTP PV 18147108 - 9064 WS 14 - THOMAS FRANCOIS - RENAULT MEGANE</t>
  </si>
  <si>
    <t>THOM</t>
  </si>
  <si>
    <t>THOMAS FRANCOIS</t>
  </si>
  <si>
    <t>212 QUARTIER DU GRAND PARC</t>
  </si>
  <si>
    <t>CV PV 18146991 - DL-800-BC - THOMAS VIVIANE - FIAT PUNTO</t>
  </si>
  <si>
    <t>THOMAS VIVIANE</t>
  </si>
  <si>
    <t>VTP PV 18147225 - 7645 YD 14 - THOMASSE DANIEL - RENAULT TWINGO</t>
  </si>
  <si>
    <t>THOMASSE DANIEL</t>
  </si>
  <si>
    <t>16 RUE JEAN BAPTISTE COLBERT</t>
  </si>
  <si>
    <t>VTP PV 18146924 - CA-856-RN - TOREL LAURENT - RENAULT MEGANE SCENIC</t>
  </si>
  <si>
    <t>TORE</t>
  </si>
  <si>
    <t>TOREL LAURENT</t>
  </si>
  <si>
    <t>23 RUE DES MONTS</t>
  </si>
  <si>
    <t>CV PV 18147314 - 7580 XX 14 - TRAVERS CLEMENT - MINI MINI</t>
  </si>
  <si>
    <t>TRAV</t>
  </si>
  <si>
    <t>TRAVERS CLEMENT</t>
  </si>
  <si>
    <t>14 RUE CAMILLE DESMOULINS</t>
  </si>
  <si>
    <t>VTP PV 18146941 - EJ-059-AV - TRONCHI CORINNE - FIAT SEICENTO</t>
  </si>
  <si>
    <t>TRON</t>
  </si>
  <si>
    <t>TRONCHI CORINNE</t>
  </si>
  <si>
    <t>3 RUE ROGER SALENGRO</t>
  </si>
  <si>
    <t>VTP PV 18147114 - 6590 YF 14 - VAUQUELIN NATHALIE - PEUGEOT 206</t>
  </si>
  <si>
    <t>VAUQ</t>
  </si>
  <si>
    <t>VAUQUELIN NATHALIE</t>
  </si>
  <si>
    <t>LANDES SUR AJON</t>
  </si>
  <si>
    <t>VTP PV 18147144 - AL-525-VZ - VAZQUEZ MIRANDA - RENAULT MEGANE SCENIC</t>
  </si>
  <si>
    <t>VAZQ</t>
  </si>
  <si>
    <t>VAZQUEZ MIRANDA</t>
  </si>
  <si>
    <t>8 RUE LUCIEN ROPARS</t>
  </si>
  <si>
    <t>CAGNY</t>
  </si>
  <si>
    <t>Avoir facture NÂ° 154100 du 12/02/2018</t>
  </si>
  <si>
    <t>RF VTP PV 18147144 - AL-525-VZ - VAZQUEZ MIRANDA - RENAULT MEGANE SCENIC</t>
  </si>
  <si>
    <t>CV PV 18147361 - DC-278-FX - VENARD OLIVIER - OPEL COMBO</t>
  </si>
  <si>
    <t>VENA</t>
  </si>
  <si>
    <t>VENARD OLIVIER</t>
  </si>
  <si>
    <t>34 LE PLAIN</t>
  </si>
  <si>
    <t>VTP PV 18147471 - AM-327-PD - VENNEGUES MARIE-JOSE - CITROEN XSARA PICASSO</t>
  </si>
  <si>
    <t>VENN</t>
  </si>
  <si>
    <t>VENNEGUES MARIE-JOSE</t>
  </si>
  <si>
    <t>10 IMPASSE CHARLES LONGUET</t>
  </si>
  <si>
    <t>VTP PV 18147190 - AV-082-FC - VENTURELLI CLEMENT MANUEL - RENAULT TWINGO</t>
  </si>
  <si>
    <t>VENT</t>
  </si>
  <si>
    <t>VENTURELLI CLEMENT MANUEL</t>
  </si>
  <si>
    <t>15 RUE DU 11 NOVEMBRE</t>
  </si>
  <si>
    <t>VTP PV 18147041 - DE-887-KN - VERLY THOMAS - VOLKSWAGEN GOLF</t>
  </si>
  <si>
    <t>VERL</t>
  </si>
  <si>
    <t>VERLY THOMAS</t>
  </si>
  <si>
    <t>35 AVENUE DE PARIS</t>
  </si>
  <si>
    <t>VTP PV 18147381 - 7369 ZT 14 - VERNEJOUL PHILIPPE - ADRIA MOBI ADRIATIK</t>
  </si>
  <si>
    <t>VERN</t>
  </si>
  <si>
    <t>VERNEJOUL PHILIPPE</t>
  </si>
  <si>
    <t>102 BIS BOULEVARD LEROY</t>
  </si>
  <si>
    <t>VTP PV 18147119 - BS-316-ED - VICTOR SYLVAIN - PEUGEOT 206</t>
  </si>
  <si>
    <t>VICT</t>
  </si>
  <si>
    <t>VICTOR SYLVAIN</t>
  </si>
  <si>
    <t>175 RUE D EPRON</t>
  </si>
  <si>
    <t>VICTOR</t>
  </si>
  <si>
    <t>VTP PV 18147292 - 3127 TZ 14 - VIEL BERNARD "SOS AMBULANCE" - MERCEDES BENZ CLASSE E</t>
  </si>
  <si>
    <t>VIEL</t>
  </si>
  <si>
    <t>VIEL BERNARD "SOS AMBULANCE"</t>
  </si>
  <si>
    <t>3 RUE CHARLES TELLIER</t>
  </si>
  <si>
    <t>VTP PV 18147280 - AM-945-YM - VIRAY JENNIFER - CITROEN C1</t>
  </si>
  <si>
    <t>VIRA</t>
  </si>
  <si>
    <t>VIRAY JENNIFER</t>
  </si>
  <si>
    <t>8 RUE DU VAL</t>
  </si>
  <si>
    <t>CV PV 18147487 - AG-126-LL - VIVIEN AUDREY - PEUGEOT 206</t>
  </si>
  <si>
    <t>VIVI</t>
  </si>
  <si>
    <t>VIVIEN AUDREY</t>
  </si>
  <si>
    <t>20 RUE DE LA 1ERE DIVISION BLINDE</t>
  </si>
  <si>
    <t>VTP PV 18147286 - BRJ772 - BERNARD TRICON - FORD MUSTANG</t>
  </si>
  <si>
    <t>WATT</t>
  </si>
  <si>
    <t>WATTIAUX DOMINIQUE</t>
  </si>
  <si>
    <t>VENELLE LEMARINIER</t>
  </si>
  <si>
    <t>VTP PV 18147287 - 107817 - LECONTE FLORENT - FORD MUSTANG</t>
  </si>
  <si>
    <t>VTP PV 18147374 - Y18HWR0 - QUOBEX STEPHANE - FORD MUSTANG</t>
  </si>
  <si>
    <t>VTP PV 18147575 - 146098 - FERRON JEAN MARIE - FORD MUSTANG</t>
  </si>
  <si>
    <t>VTP PV 18147195 - CN-842-EX - WILLIAMS DAVID - CITROEN C4 PICASSO</t>
  </si>
  <si>
    <t>WILL</t>
  </si>
  <si>
    <t>WILLIAMS DAVID</t>
  </si>
  <si>
    <t>5 RUE DE LA LOGE VINIAN</t>
  </si>
  <si>
    <t>WILLIAMS</t>
  </si>
  <si>
    <t>VTP PV 18147477 - BZ-567-RN - ZAJEWSKI ARNAUD - OPEL CORSA</t>
  </si>
  <si>
    <t>ZAJE</t>
  </si>
  <si>
    <t>ZAJEWSKI ARNAUD</t>
  </si>
  <si>
    <t>4 RUE LAPLACE</t>
  </si>
  <si>
    <t>CV PV 18146920 - AK-685-HL - ZERR ALEXIA - RENAULT CLIO</t>
  </si>
  <si>
    <t>ZERR</t>
  </si>
  <si>
    <t>ZERR ALEXIA</t>
  </si>
  <si>
    <t>38 RUE GILBERT CESBRON</t>
  </si>
  <si>
    <t>PARIS</t>
  </si>
  <si>
    <t>Numéro Colonne</t>
  </si>
  <si>
    <t>Nom</t>
  </si>
  <si>
    <t>Format</t>
  </si>
  <si>
    <t>General</t>
  </si>
  <si>
    <t>Spec</t>
  </si>
  <si>
    <t>Date</t>
  </si>
  <si>
    <t>Paramétrage de la mise en forme du fichier CSV</t>
  </si>
  <si>
    <t>Paramétrage des Colonnes choisies pour l'intégration</t>
  </si>
  <si>
    <t>Numéro de Colonne</t>
  </si>
  <si>
    <t>Soit en 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</si>
</sst>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0"/>
    <numFmt numFmtId="165" formatCode="dd"/>
    <numFmt numFmtId="168" formatCode="dd/mm/yyyy"/>
  </numFmts>
  <fonts count="13" x14ac:knownFonts="1">
    <font>
      <sz val="10"/>
      <name val="Arial"/>
    </font>
    <font>
      <sz val="11"/>
      <name val="Calibri"/>
      <family val="2"/>
    </font>
    <font>
      <b/>
      <sz val="16"/>
      <name val="Calibri"/>
      <family val="2"/>
    </font>
    <font>
      <b/>
      <sz val="11"/>
      <color indexed="53"/>
      <name val="Calibri"/>
      <family val="2"/>
    </font>
    <font>
      <b/>
      <sz val="12"/>
      <name val="Calibri"/>
      <family val="2"/>
    </font>
    <font>
      <b/>
      <sz val="11"/>
      <name val="Calibri"/>
      <family val="2"/>
    </font>
    <font>
      <b/>
      <sz val="10"/>
      <name val="Arial"/>
      <family val="2"/>
    </font>
    <font>
      <b/>
      <sz val="11"/>
      <color indexed="10"/>
      <name val="Calibri"/>
      <family val="2"/>
    </font>
    <font>
      <sz val="10"/>
      <name val="Arial"/>
      <family val="2"/>
    </font>
    <font>
      <sz val="9"/>
      <name val="Calibri"/>
      <family val="2"/>
    </font>
    <font>
      <sz val="10"/>
      <name val="Arial"/>
      <family val="2"/>
    </font>
    <font>
      <b/>
      <u/>
      <sz val="10"/>
      <name val="Arial"/>
      <family val="2"/>
    </font>
    <font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11"/>
      </left>
      <right style="thin">
        <color indexed="64"/>
      </right>
      <top style="medium">
        <color indexed="1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11"/>
      </top>
      <bottom style="thin">
        <color indexed="64"/>
      </bottom>
      <diagonal/>
    </border>
    <border>
      <left style="thin">
        <color indexed="64"/>
      </left>
      <right style="medium">
        <color indexed="11"/>
      </right>
      <top style="medium">
        <color indexed="11"/>
      </top>
      <bottom style="thin">
        <color indexed="64"/>
      </bottom>
      <diagonal/>
    </border>
    <border>
      <left style="medium">
        <color indexed="1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11"/>
      </left>
      <right style="thin">
        <color indexed="64"/>
      </right>
      <top style="thin">
        <color indexed="64"/>
      </top>
      <bottom style="medium">
        <color indexed="1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11"/>
      </bottom>
      <diagonal/>
    </border>
    <border>
      <left style="thin">
        <color indexed="64"/>
      </left>
      <right style="medium">
        <color indexed="1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1"/>
      </right>
      <top style="thin">
        <color indexed="64"/>
      </top>
      <bottom style="medium">
        <color indexed="1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11"/>
      </top>
      <bottom/>
      <diagonal/>
    </border>
  </borders>
  <cellStyleXfs count="4">
    <xf numFmtId="0" fontId="0" fillId="0" borderId="0"/>
    <xf numFmtId="0" fontId="8" fillId="0" borderId="0"/>
    <xf numFmtId="0" fontId="10" fillId="0" borderId="0"/>
    <xf numFmtId="0" fontId="10" fillId="0" borderId="0"/>
  </cellStyleXfs>
  <cellXfs count="95">
    <xf numFmtId="0" fontId="0" fillId="0" borderId="0" xfId="0"/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Protection="1"/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1" fillId="0" borderId="0" xfId="0" applyFont="1" applyFill="1" applyBorder="1" applyAlignment="1" applyProtection="1">
      <alignment horizontal="center"/>
    </xf>
    <xf numFmtId="4" fontId="1" fillId="0" borderId="1" xfId="0" applyNumberFormat="1" applyFont="1" applyBorder="1" applyProtection="1">
      <protection locked="0"/>
    </xf>
    <xf numFmtId="4" fontId="1" fillId="0" borderId="1" xfId="0" applyNumberFormat="1" applyFont="1" applyFill="1" applyBorder="1" applyProtection="1">
      <protection locked="0"/>
    </xf>
    <xf numFmtId="0" fontId="1" fillId="0" borderId="2" xfId="0" applyFont="1" applyFill="1" applyBorder="1" applyAlignment="1" applyProtection="1">
      <alignment horizontal="center"/>
    </xf>
    <xf numFmtId="0" fontId="0" fillId="0" borderId="0" xfId="0" applyProtection="1"/>
    <xf numFmtId="0" fontId="0" fillId="0" borderId="1" xfId="0" applyBorder="1" applyProtection="1"/>
    <xf numFmtId="0" fontId="6" fillId="2" borderId="1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center"/>
    </xf>
    <xf numFmtId="0" fontId="5" fillId="2" borderId="3" xfId="0" applyFont="1" applyFill="1" applyBorder="1" applyProtection="1"/>
    <xf numFmtId="0" fontId="0" fillId="0" borderId="0" xfId="0" applyBorder="1" applyAlignment="1" applyProtection="1"/>
    <xf numFmtId="0" fontId="5" fillId="2" borderId="1" xfId="0" applyFont="1" applyFill="1" applyBorder="1" applyProtection="1"/>
    <xf numFmtId="0" fontId="5" fillId="0" borderId="0" xfId="0" applyFont="1" applyFill="1" applyBorder="1" applyProtection="1"/>
    <xf numFmtId="49" fontId="1" fillId="0" borderId="0" xfId="0" applyNumberFormat="1" applyFont="1" applyFill="1" applyBorder="1" applyAlignment="1" applyProtection="1">
      <alignment horizontal="center"/>
    </xf>
    <xf numFmtId="0" fontId="1" fillId="0" borderId="0" xfId="0" applyFont="1" applyFill="1" applyAlignment="1" applyProtection="1">
      <alignment horizontal="center"/>
    </xf>
    <xf numFmtId="0" fontId="1" fillId="0" borderId="0" xfId="0" applyFont="1" applyFill="1" applyBorder="1" applyProtection="1"/>
    <xf numFmtId="0" fontId="1" fillId="0" borderId="0" xfId="0" applyFont="1" applyBorder="1" applyProtection="1"/>
    <xf numFmtId="0" fontId="1" fillId="0" borderId="0" xfId="0" applyFont="1" applyFill="1" applyBorder="1" applyAlignment="1" applyProtection="1">
      <alignment horizontal="center" vertical="center" wrapText="1"/>
    </xf>
    <xf numFmtId="4" fontId="1" fillId="0" borderId="1" xfId="0" applyNumberFormat="1" applyFont="1" applyBorder="1" applyProtection="1"/>
    <xf numFmtId="10" fontId="1" fillId="0" borderId="1" xfId="0" applyNumberFormat="1" applyFont="1" applyBorder="1" applyProtection="1"/>
    <xf numFmtId="0" fontId="3" fillId="0" borderId="1" xfId="0" applyFont="1" applyBorder="1" applyAlignment="1" applyProtection="1">
      <alignment horizontal="center"/>
    </xf>
    <xf numFmtId="0" fontId="5" fillId="0" borderId="1" xfId="0" applyFont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left"/>
    </xf>
    <xf numFmtId="0" fontId="1" fillId="2" borderId="4" xfId="0" applyFont="1" applyFill="1" applyBorder="1" applyAlignment="1" applyProtection="1">
      <alignment horizontal="center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Protection="1"/>
    <xf numFmtId="4" fontId="1" fillId="3" borderId="1" xfId="0" applyNumberFormat="1" applyFont="1" applyFill="1" applyBorder="1" applyProtection="1"/>
    <xf numFmtId="0" fontId="1" fillId="0" borderId="0" xfId="0" applyFont="1" applyFill="1" applyAlignment="1" applyProtection="1">
      <alignment horizontal="left"/>
    </xf>
    <xf numFmtId="0" fontId="0" fillId="0" borderId="1" xfId="0" applyFill="1" applyBorder="1" applyAlignment="1" applyProtection="1">
      <alignment horizont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Protection="1"/>
    <xf numFmtId="0" fontId="0" fillId="5" borderId="0" xfId="0" applyFill="1" applyProtection="1"/>
    <xf numFmtId="0" fontId="0" fillId="0" borderId="0" xfId="0" applyFill="1" applyProtection="1"/>
    <xf numFmtId="49" fontId="1" fillId="6" borderId="4" xfId="0" applyNumberFormat="1" applyFont="1" applyFill="1" applyBorder="1" applyAlignment="1" applyProtection="1">
      <alignment horizontal="center"/>
      <protection locked="0"/>
    </xf>
    <xf numFmtId="49" fontId="1" fillId="6" borderId="1" xfId="0" applyNumberFormat="1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Protection="1">
      <protection locked="0"/>
    </xf>
    <xf numFmtId="0" fontId="1" fillId="6" borderId="1" xfId="0" applyFont="1" applyFill="1" applyBorder="1" applyAlignment="1" applyProtection="1">
      <alignment horizontal="center"/>
      <protection locked="0"/>
    </xf>
    <xf numFmtId="10" fontId="5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/>
    <xf numFmtId="0" fontId="0" fillId="0" borderId="0" xfId="0" applyFill="1" applyBorder="1" applyAlignment="1" applyProtection="1"/>
    <xf numFmtId="0" fontId="6" fillId="0" borderId="0" xfId="0" applyFont="1" applyFill="1" applyBorder="1" applyAlignment="1" applyProtection="1">
      <alignment horizontal="right"/>
    </xf>
    <xf numFmtId="0" fontId="0" fillId="0" borderId="1" xfId="0" applyFill="1" applyBorder="1" applyProtection="1"/>
    <xf numFmtId="164" fontId="1" fillId="0" borderId="1" xfId="0" applyNumberFormat="1" applyFont="1" applyFill="1" applyBorder="1" applyProtection="1">
      <protection locked="0"/>
    </xf>
    <xf numFmtId="0" fontId="6" fillId="4" borderId="5" xfId="0" applyFont="1" applyFill="1" applyBorder="1" applyAlignment="1" applyProtection="1">
      <alignment horizontal="center"/>
    </xf>
    <xf numFmtId="0" fontId="0" fillId="0" borderId="4" xfId="0" applyFill="1" applyBorder="1" applyProtection="1"/>
    <xf numFmtId="0" fontId="0" fillId="0" borderId="6" xfId="0" applyBorder="1" applyProtection="1"/>
    <xf numFmtId="0" fontId="0" fillId="0" borderId="7" xfId="0" applyBorder="1" applyProtection="1"/>
    <xf numFmtId="0" fontId="0" fillId="2" borderId="7" xfId="0" applyFill="1" applyBorder="1" applyProtection="1"/>
    <xf numFmtId="0" fontId="0" fillId="0" borderId="8" xfId="0" applyBorder="1" applyProtection="1"/>
    <xf numFmtId="0" fontId="0" fillId="0" borderId="9" xfId="0" applyBorder="1" applyProtection="1"/>
    <xf numFmtId="0" fontId="0" fillId="0" borderId="10" xfId="0" applyFill="1" applyBorder="1" applyProtection="1"/>
    <xf numFmtId="0" fontId="0" fillId="0" borderId="11" xfId="0" applyBorder="1" applyProtection="1"/>
    <xf numFmtId="0" fontId="0" fillId="2" borderId="11" xfId="0" applyFill="1" applyBorder="1" applyProtection="1"/>
    <xf numFmtId="0" fontId="0" fillId="0" borderId="11" xfId="0" applyFill="1" applyBorder="1" applyProtection="1"/>
    <xf numFmtId="0" fontId="0" fillId="0" borderId="12" xfId="0" applyFill="1" applyBorder="1" applyProtection="1"/>
    <xf numFmtId="0" fontId="0" fillId="0" borderId="13" xfId="0" applyFill="1" applyBorder="1" applyProtection="1"/>
    <xf numFmtId="10" fontId="1" fillId="6" borderId="1" xfId="0" applyNumberFormat="1" applyFont="1" applyFill="1" applyBorder="1" applyAlignment="1" applyProtection="1">
      <alignment horizontal="center" vertical="center" wrapText="1"/>
    </xf>
    <xf numFmtId="10" fontId="1" fillId="0" borderId="1" xfId="0" applyNumberFormat="1" applyFont="1" applyFill="1" applyBorder="1" applyProtection="1"/>
    <xf numFmtId="0" fontId="3" fillId="0" borderId="1" xfId="0" applyFont="1" applyFill="1" applyBorder="1" applyAlignment="1" applyProtection="1">
      <alignment horizontal="center"/>
    </xf>
    <xf numFmtId="0" fontId="0" fillId="0" borderId="7" xfId="0" applyFill="1" applyBorder="1" applyProtection="1"/>
    <xf numFmtId="14" fontId="1" fillId="0" borderId="1" xfId="0" applyNumberFormat="1" applyFont="1" applyFill="1" applyBorder="1" applyAlignment="1" applyProtection="1">
      <alignment horizontal="center"/>
      <protection locked="0"/>
    </xf>
    <xf numFmtId="0" fontId="8" fillId="0" borderId="0" xfId="0" applyFont="1"/>
    <xf numFmtId="0" fontId="11" fillId="0" borderId="0" xfId="0" applyFont="1"/>
    <xf numFmtId="0" fontId="8" fillId="7" borderId="0" xfId="0" applyFont="1" applyFill="1"/>
    <xf numFmtId="0" fontId="6" fillId="7" borderId="0" xfId="0" applyFont="1" applyFill="1" applyAlignment="1">
      <alignment vertical="center"/>
    </xf>
    <xf numFmtId="0" fontId="0" fillId="7" borderId="0" xfId="0" applyFill="1"/>
    <xf numFmtId="0" fontId="6" fillId="7" borderId="0" xfId="0" applyFont="1" applyFill="1"/>
    <xf numFmtId="165" fontId="0" fillId="0" borderId="0" xfId="0" applyNumberFormat="1"/>
    <xf numFmtId="0" fontId="0" fillId="0" borderId="0" xfId="0" applyNumberFormat="1"/>
    <xf numFmtId="0" fontId="5" fillId="4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/>
    </xf>
    <xf numFmtId="0" fontId="1" fillId="2" borderId="14" xfId="0" applyFont="1" applyFill="1" applyBorder="1" applyAlignment="1" applyProtection="1">
      <alignment horizontal="center"/>
    </xf>
    <xf numFmtId="0" fontId="1" fillId="2" borderId="15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5" fillId="6" borderId="3" xfId="0" applyFont="1" applyFill="1" applyBorder="1" applyAlignment="1" applyProtection="1">
      <alignment horizontal="left"/>
      <protection locked="0"/>
    </xf>
    <xf numFmtId="0" fontId="5" fillId="6" borderId="14" xfId="0" applyFont="1" applyFill="1" applyBorder="1" applyAlignment="1" applyProtection="1">
      <alignment horizontal="left"/>
      <protection locked="0"/>
    </xf>
    <xf numFmtId="0" fontId="5" fillId="6" borderId="15" xfId="0" applyFont="1" applyFill="1" applyBorder="1" applyAlignment="1" applyProtection="1">
      <alignment horizontal="left"/>
      <protection locked="0"/>
    </xf>
    <xf numFmtId="0" fontId="0" fillId="0" borderId="1" xfId="0" applyBorder="1"/>
    <xf numFmtId="0" fontId="12" fillId="0" borderId="0" xfId="0" applyFont="1" applyAlignment="1">
      <alignment horizontal="left"/>
    </xf>
    <xf numFmtId="0" fontId="12" fillId="0" borderId="0" xfId="0" applyFont="1" applyAlignment="1"/>
    <xf numFmtId="0" fontId="8" fillId="0" borderId="1" xfId="0" applyFont="1" applyBorder="1"/>
    <xf numFmtId="0" fontId="0" fillId="0" borderId="1" xfId="0" applyBorder="1" applyAlignment="1">
      <alignment horizontal="center"/>
    </xf>
    <xf numFmtId="0" fontId="8" fillId="0" borderId="1" xfId="0" applyFont="1" applyFill="1" applyBorder="1"/>
    <xf numFmtId="168" fontId="0" fillId="0" borderId="0" xfId="0" applyNumberFormat="1"/>
    <xf numFmtId="0" fontId="6" fillId="4" borderId="1" xfId="0" applyFont="1" applyFill="1" applyBorder="1" applyAlignment="1" applyProtection="1">
      <alignment horizontal="center"/>
    </xf>
    <xf numFmtId="0" fontId="0" fillId="0" borderId="16" xfId="0" applyBorder="1"/>
  </cellXfs>
  <cellStyles count="4">
    <cellStyle name="Milliers 2" xfId="1"/>
    <cellStyle name="Milliers 3" xfId="2"/>
    <cellStyle name="Normal" xfId="0" builtinId="0"/>
    <cellStyle name="Normal 2" xfId="3"/>
  </cellStyles>
  <dxfs count="1">
    <dxf>
      <font>
        <b val="0"/>
        <i val="0"/>
        <condense val="0"/>
        <extend val="0"/>
        <color auto="1"/>
      </font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H43"/>
  <sheetViews>
    <sheetView topLeftCell="A4" workbookViewId="0">
      <selection activeCell="A25" sqref="A25"/>
    </sheetView>
  </sheetViews>
  <sheetFormatPr baseColWidth="10" defaultRowHeight="12.75" x14ac:dyDescent="0.2"/>
  <sheetData>
    <row r="2" spans="1:8" x14ac:dyDescent="0.2">
      <c r="A2" s="69" t="s">
        <v>61</v>
      </c>
      <c r="B2" s="69"/>
      <c r="C2" s="69"/>
      <c r="D2" s="69"/>
    </row>
    <row r="5" spans="1:8" ht="22.5" customHeight="1" x14ac:dyDescent="0.2">
      <c r="A5" s="71" t="s">
        <v>62</v>
      </c>
      <c r="B5" s="71"/>
      <c r="C5" s="71"/>
      <c r="D5" s="71"/>
      <c r="E5" s="71"/>
      <c r="F5" s="71"/>
      <c r="G5" s="71"/>
      <c r="H5" s="72"/>
    </row>
    <row r="8" spans="1:8" x14ac:dyDescent="0.2">
      <c r="A8" s="68" t="s">
        <v>63</v>
      </c>
    </row>
    <row r="9" spans="1:8" x14ac:dyDescent="0.2">
      <c r="A9" s="68"/>
    </row>
    <row r="10" spans="1:8" x14ac:dyDescent="0.2">
      <c r="A10" s="68" t="s">
        <v>64</v>
      </c>
    </row>
    <row r="11" spans="1:8" x14ac:dyDescent="0.2">
      <c r="A11" s="68" t="s">
        <v>65</v>
      </c>
    </row>
    <row r="12" spans="1:8" x14ac:dyDescent="0.2">
      <c r="A12" s="68" t="s">
        <v>66</v>
      </c>
    </row>
    <row r="13" spans="1:8" x14ac:dyDescent="0.2">
      <c r="A13" s="68" t="s">
        <v>67</v>
      </c>
    </row>
    <row r="14" spans="1:8" x14ac:dyDescent="0.2">
      <c r="A14" s="68" t="s">
        <v>68</v>
      </c>
    </row>
    <row r="16" spans="1:8" x14ac:dyDescent="0.2">
      <c r="A16" s="68" t="s">
        <v>69</v>
      </c>
    </row>
    <row r="17" spans="1:5" x14ac:dyDescent="0.2">
      <c r="A17" s="68" t="s">
        <v>70</v>
      </c>
    </row>
    <row r="18" spans="1:5" x14ac:dyDescent="0.2">
      <c r="A18" s="68" t="s">
        <v>71</v>
      </c>
    </row>
    <row r="19" spans="1:5" x14ac:dyDescent="0.2">
      <c r="A19" s="68" t="s">
        <v>72</v>
      </c>
    </row>
    <row r="20" spans="1:5" x14ac:dyDescent="0.2">
      <c r="A20" s="68" t="s">
        <v>68</v>
      </c>
    </row>
    <row r="22" spans="1:5" x14ac:dyDescent="0.2">
      <c r="A22" s="68" t="s">
        <v>73</v>
      </c>
    </row>
    <row r="24" spans="1:5" x14ac:dyDescent="0.2">
      <c r="A24" s="68" t="s">
        <v>74</v>
      </c>
    </row>
    <row r="25" spans="1:5" x14ac:dyDescent="0.2">
      <c r="A25" s="68" t="s">
        <v>75</v>
      </c>
    </row>
    <row r="27" spans="1:5" x14ac:dyDescent="0.2">
      <c r="A27" s="70" t="s">
        <v>76</v>
      </c>
      <c r="B27" s="72"/>
      <c r="C27" s="72"/>
      <c r="D27" s="72"/>
      <c r="E27" s="72"/>
    </row>
    <row r="29" spans="1:5" x14ac:dyDescent="0.2">
      <c r="A29" s="68" t="s">
        <v>77</v>
      </c>
    </row>
    <row r="31" spans="1:5" x14ac:dyDescent="0.2">
      <c r="A31" s="68" t="s">
        <v>78</v>
      </c>
    </row>
    <row r="33" spans="1:6" x14ac:dyDescent="0.2">
      <c r="A33" s="68" t="s">
        <v>79</v>
      </c>
    </row>
    <row r="35" spans="1:6" x14ac:dyDescent="0.2">
      <c r="A35" s="68" t="s">
        <v>80</v>
      </c>
    </row>
    <row r="37" spans="1:6" x14ac:dyDescent="0.2">
      <c r="A37" s="68" t="s">
        <v>81</v>
      </c>
    </row>
    <row r="39" spans="1:6" x14ac:dyDescent="0.2">
      <c r="A39" s="68" t="s">
        <v>82</v>
      </c>
    </row>
    <row r="41" spans="1:6" x14ac:dyDescent="0.2">
      <c r="A41" s="68" t="s">
        <v>83</v>
      </c>
    </row>
    <row r="43" spans="1:6" x14ac:dyDescent="0.2">
      <c r="A43" s="73" t="s">
        <v>84</v>
      </c>
      <c r="B43" s="73"/>
      <c r="C43" s="73"/>
      <c r="D43" s="73"/>
      <c r="E43" s="73"/>
      <c r="F43" s="7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K797"/>
  <sheetViews>
    <sheetView workbookViewId="0">
      <selection activeCell="J1" sqref="J1"/>
    </sheetView>
  </sheetViews>
  <sheetFormatPr baseColWidth="10" defaultRowHeight="12.75" x14ac:dyDescent="0.2"/>
  <cols>
    <col min="1" max="1" width="11.42578125" style="75"/>
    <col min="2" max="2" width="9.5703125" style="75" customWidth="1"/>
    <col min="3" max="3" width="14.85546875" style="75" bestFit="1" customWidth="1"/>
    <col min="4" max="6" width="11.42578125" style="75"/>
    <col min="7" max="7" width="23.140625" style="75" customWidth="1"/>
    <col min="8" max="8" width="11.42578125" style="75"/>
    <col min="9" max="9" width="11.42578125" style="74"/>
    <col min="10" max="10" width="11.42578125" style="92"/>
    <col min="11" max="11" width="15.42578125" style="75" customWidth="1"/>
    <col min="12" max="14" width="11.42578125" style="75"/>
    <col min="15" max="15" width="26.28515625" style="75" customWidth="1"/>
    <col min="16" max="16" width="11.42578125" style="75"/>
    <col min="17" max="17" width="11.42578125" style="92"/>
    <col min="18" max="25" width="11.42578125" style="75"/>
    <col min="26" max="26" width="11.42578125" style="92"/>
    <col min="27" max="27" width="11.42578125" style="75"/>
    <col min="28" max="28" width="11.42578125" style="92"/>
    <col min="29" max="29" width="11.42578125" style="75"/>
    <col min="30" max="32" width="11.42578125" style="92"/>
    <col min="33" max="37" width="11.42578125" style="75"/>
  </cols>
  <sheetData>
    <row r="1" spans="1:37" x14ac:dyDescent="0.2">
      <c r="A1" s="75" t="s">
        <v>89</v>
      </c>
      <c r="B1" s="75" t="s">
        <v>90</v>
      </c>
      <c r="C1" s="75" t="s">
        <v>91</v>
      </c>
      <c r="D1" s="75" t="s">
        <v>92</v>
      </c>
      <c r="E1" s="75" t="s">
        <v>93</v>
      </c>
      <c r="F1" s="75" t="s">
        <v>94</v>
      </c>
      <c r="G1" s="75" t="s">
        <v>95</v>
      </c>
      <c r="H1" s="75" t="s">
        <v>96</v>
      </c>
      <c r="I1" s="74" t="s">
        <v>97</v>
      </c>
      <c r="J1" s="92" t="s">
        <v>98</v>
      </c>
      <c r="K1" s="75" t="s">
        <v>99</v>
      </c>
      <c r="L1" s="75" t="s">
        <v>100</v>
      </c>
      <c r="M1" s="75" t="s">
        <v>101</v>
      </c>
      <c r="N1" s="75" t="s">
        <v>102</v>
      </c>
      <c r="O1" s="75" t="s">
        <v>103</v>
      </c>
      <c r="P1" s="75" t="s">
        <v>104</v>
      </c>
      <c r="Q1" s="92" t="s">
        <v>105</v>
      </c>
      <c r="R1" s="75" t="s">
        <v>1</v>
      </c>
      <c r="S1" s="75" t="s">
        <v>106</v>
      </c>
      <c r="T1" s="75" t="s">
        <v>107</v>
      </c>
      <c r="U1" s="75" t="s">
        <v>108</v>
      </c>
      <c r="V1" s="75" t="s">
        <v>109</v>
      </c>
      <c r="W1" s="75" t="s">
        <v>110</v>
      </c>
      <c r="X1" s="75" t="s">
        <v>111</v>
      </c>
      <c r="Y1" s="75" t="s">
        <v>112</v>
      </c>
      <c r="Z1" s="92" t="s">
        <v>113</v>
      </c>
      <c r="AA1" s="75" t="s">
        <v>114</v>
      </c>
      <c r="AB1" s="92" t="s">
        <v>115</v>
      </c>
      <c r="AC1" s="75" t="s">
        <v>116</v>
      </c>
      <c r="AD1" s="92" t="s">
        <v>117</v>
      </c>
      <c r="AE1" s="92" t="s">
        <v>118</v>
      </c>
      <c r="AF1" s="92" t="s">
        <v>119</v>
      </c>
      <c r="AG1" s="75" t="s">
        <v>120</v>
      </c>
      <c r="AH1" s="75" t="s">
        <v>121</v>
      </c>
      <c r="AI1" s="75" t="s">
        <v>122</v>
      </c>
      <c r="AJ1" s="75" t="s">
        <v>123</v>
      </c>
      <c r="AK1" s="75" t="s">
        <v>124</v>
      </c>
    </row>
    <row r="2" spans="1:37" x14ac:dyDescent="0.2">
      <c r="A2" s="75" t="s">
        <v>125</v>
      </c>
      <c r="B2" s="75">
        <v>116125</v>
      </c>
      <c r="C2" s="75" t="s">
        <v>126</v>
      </c>
      <c r="D2" s="75" t="s">
        <v>52</v>
      </c>
      <c r="F2" s="75">
        <v>5</v>
      </c>
      <c r="G2" s="75">
        <v>46405</v>
      </c>
      <c r="H2" s="75">
        <v>154491</v>
      </c>
      <c r="I2" s="74">
        <v>26</v>
      </c>
      <c r="J2" s="92">
        <v>43157</v>
      </c>
      <c r="K2" s="75" t="s">
        <v>127</v>
      </c>
      <c r="L2" s="75">
        <v>53.88</v>
      </c>
      <c r="M2" s="75">
        <v>10.84</v>
      </c>
      <c r="N2" s="75">
        <v>65</v>
      </c>
      <c r="O2" s="75">
        <v>0</v>
      </c>
      <c r="P2" s="75">
        <v>0</v>
      </c>
      <c r="Q2" s="92">
        <v>43157</v>
      </c>
      <c r="R2" s="75" t="s">
        <v>128</v>
      </c>
      <c r="S2" s="75" t="s">
        <v>129</v>
      </c>
      <c r="U2" s="75" t="s">
        <v>130</v>
      </c>
      <c r="X2" s="75">
        <v>14550</v>
      </c>
      <c r="Y2" s="75" t="s">
        <v>131</v>
      </c>
      <c r="Z2" s="92">
        <v>43157</v>
      </c>
      <c r="AA2" s="75" t="s">
        <v>132</v>
      </c>
      <c r="AB2" s="92">
        <v>43157</v>
      </c>
      <c r="AC2" s="75">
        <v>0</v>
      </c>
      <c r="AF2" s="92">
        <v>43157</v>
      </c>
      <c r="AG2" s="75">
        <v>0</v>
      </c>
      <c r="AH2" s="75">
        <v>95004</v>
      </c>
      <c r="AI2" s="75" t="b">
        <v>1</v>
      </c>
      <c r="AJ2" s="75">
        <v>0</v>
      </c>
      <c r="AK2" s="75" t="s">
        <v>129</v>
      </c>
    </row>
    <row r="3" spans="1:37" x14ac:dyDescent="0.2">
      <c r="A3" s="75" t="s">
        <v>125</v>
      </c>
      <c r="B3" s="75">
        <v>115763</v>
      </c>
      <c r="C3" s="75" t="s">
        <v>126</v>
      </c>
      <c r="D3" s="75" t="s">
        <v>52</v>
      </c>
      <c r="F3" s="75">
        <v>5</v>
      </c>
      <c r="G3" s="75">
        <v>20635</v>
      </c>
      <c r="H3" s="75">
        <v>154129</v>
      </c>
      <c r="I3" s="74">
        <v>13</v>
      </c>
      <c r="J3" s="92">
        <v>43144</v>
      </c>
      <c r="K3" s="75" t="s">
        <v>133</v>
      </c>
      <c r="L3" s="75">
        <v>41.38</v>
      </c>
      <c r="M3" s="75">
        <v>8.34</v>
      </c>
      <c r="N3" s="75">
        <v>50</v>
      </c>
      <c r="O3" s="75">
        <v>0</v>
      </c>
      <c r="P3" s="75">
        <v>0</v>
      </c>
      <c r="Q3" s="92">
        <v>43144</v>
      </c>
      <c r="R3" s="75" t="s">
        <v>134</v>
      </c>
      <c r="S3" s="75" t="s">
        <v>135</v>
      </c>
      <c r="U3" s="75" t="s">
        <v>136</v>
      </c>
      <c r="X3" s="75">
        <v>14280</v>
      </c>
      <c r="Y3" s="75" t="s">
        <v>137</v>
      </c>
      <c r="Z3" s="92">
        <v>43144</v>
      </c>
      <c r="AA3" s="75" t="s">
        <v>132</v>
      </c>
      <c r="AB3" s="92">
        <v>43144</v>
      </c>
      <c r="AC3" s="75">
        <v>0</v>
      </c>
      <c r="AF3" s="92">
        <v>43144</v>
      </c>
      <c r="AG3" s="75">
        <v>0</v>
      </c>
      <c r="AH3" s="75">
        <v>153853</v>
      </c>
      <c r="AI3" s="75" t="b">
        <v>1</v>
      </c>
      <c r="AJ3" s="75">
        <v>0</v>
      </c>
      <c r="AK3" s="75" t="s">
        <v>135</v>
      </c>
    </row>
    <row r="4" spans="1:37" x14ac:dyDescent="0.2">
      <c r="A4" s="75" t="s">
        <v>125</v>
      </c>
      <c r="B4" s="75">
        <v>116171</v>
      </c>
      <c r="C4" s="75" t="s">
        <v>126</v>
      </c>
      <c r="D4" s="75" t="s">
        <v>52</v>
      </c>
      <c r="F4" s="75">
        <v>5</v>
      </c>
      <c r="G4" s="75">
        <v>13298</v>
      </c>
      <c r="H4" s="75">
        <v>154537</v>
      </c>
      <c r="I4" s="74">
        <v>27</v>
      </c>
      <c r="J4" s="92">
        <v>43158</v>
      </c>
      <c r="K4" s="75" t="s">
        <v>138</v>
      </c>
      <c r="L4" s="75">
        <v>49.72</v>
      </c>
      <c r="M4" s="75">
        <v>10</v>
      </c>
      <c r="N4" s="75">
        <v>60</v>
      </c>
      <c r="O4" s="75">
        <v>0</v>
      </c>
      <c r="P4" s="75">
        <v>0</v>
      </c>
      <c r="Q4" s="92">
        <v>43158</v>
      </c>
      <c r="R4" s="75" t="s">
        <v>139</v>
      </c>
      <c r="S4" s="75" t="s">
        <v>140</v>
      </c>
      <c r="U4" s="75" t="s">
        <v>141</v>
      </c>
      <c r="X4" s="75">
        <v>14540</v>
      </c>
      <c r="Y4" s="75" t="s">
        <v>142</v>
      </c>
      <c r="Z4" s="92">
        <v>43158</v>
      </c>
      <c r="AA4" s="75" t="s">
        <v>132</v>
      </c>
      <c r="AB4" s="92">
        <v>43158</v>
      </c>
      <c r="AC4" s="75">
        <v>0</v>
      </c>
      <c r="AF4" s="92">
        <v>43158</v>
      </c>
      <c r="AG4" s="75">
        <v>0</v>
      </c>
      <c r="AH4" s="75">
        <v>113921</v>
      </c>
      <c r="AI4" s="75" t="b">
        <v>1</v>
      </c>
      <c r="AJ4" s="75">
        <v>0</v>
      </c>
      <c r="AK4" s="75" t="s">
        <v>143</v>
      </c>
    </row>
    <row r="5" spans="1:37" x14ac:dyDescent="0.2">
      <c r="A5" s="75" t="s">
        <v>125</v>
      </c>
      <c r="B5" s="75">
        <v>115570</v>
      </c>
      <c r="C5" s="75" t="s">
        <v>126</v>
      </c>
      <c r="D5" s="75" t="s">
        <v>52</v>
      </c>
      <c r="F5" s="75">
        <v>5</v>
      </c>
      <c r="G5" s="75">
        <v>52680</v>
      </c>
      <c r="H5" s="75">
        <v>153936</v>
      </c>
      <c r="I5" s="74">
        <v>6</v>
      </c>
      <c r="J5" s="92">
        <v>43137</v>
      </c>
      <c r="K5" s="75" t="s">
        <v>144</v>
      </c>
      <c r="L5" s="75">
        <v>53.88</v>
      </c>
      <c r="M5" s="75">
        <v>10.84</v>
      </c>
      <c r="N5" s="75">
        <v>65</v>
      </c>
      <c r="O5" s="75">
        <v>0</v>
      </c>
      <c r="P5" s="75">
        <v>0</v>
      </c>
      <c r="Q5" s="92">
        <v>43137</v>
      </c>
      <c r="R5" s="75" t="s">
        <v>145</v>
      </c>
      <c r="S5" s="75" t="s">
        <v>146</v>
      </c>
      <c r="U5" s="75" t="s">
        <v>147</v>
      </c>
      <c r="X5" s="75">
        <v>14460</v>
      </c>
      <c r="Y5" s="75" t="s">
        <v>148</v>
      </c>
      <c r="Z5" s="92">
        <v>43137</v>
      </c>
      <c r="AA5" s="75" t="s">
        <v>132</v>
      </c>
      <c r="AB5" s="92">
        <v>43137</v>
      </c>
      <c r="AC5" s="75">
        <v>0</v>
      </c>
      <c r="AF5" s="92">
        <v>43137</v>
      </c>
      <c r="AG5" s="75">
        <v>0</v>
      </c>
      <c r="AH5" s="75">
        <v>181053</v>
      </c>
      <c r="AI5" s="75" t="b">
        <v>1</v>
      </c>
      <c r="AJ5" s="75">
        <v>0</v>
      </c>
      <c r="AK5" s="75" t="s">
        <v>146</v>
      </c>
    </row>
    <row r="6" spans="1:37" x14ac:dyDescent="0.2">
      <c r="A6" s="75" t="s">
        <v>125</v>
      </c>
      <c r="B6" s="75">
        <v>115693</v>
      </c>
      <c r="C6" s="75" t="s">
        <v>126</v>
      </c>
      <c r="D6" s="75" t="s">
        <v>52</v>
      </c>
      <c r="F6" s="75">
        <v>5</v>
      </c>
      <c r="G6" s="75">
        <v>52680</v>
      </c>
      <c r="H6" s="75">
        <v>154059</v>
      </c>
      <c r="I6" s="74">
        <v>9</v>
      </c>
      <c r="J6" s="92">
        <v>43140</v>
      </c>
      <c r="K6" s="75" t="s">
        <v>149</v>
      </c>
      <c r="L6" s="75">
        <v>8.33</v>
      </c>
      <c r="M6" s="75">
        <v>1.67</v>
      </c>
      <c r="N6" s="75">
        <v>10</v>
      </c>
      <c r="O6" s="75">
        <v>0</v>
      </c>
      <c r="P6" s="75">
        <v>0</v>
      </c>
      <c r="Q6" s="92">
        <v>43140</v>
      </c>
      <c r="R6" s="75" t="s">
        <v>145</v>
      </c>
      <c r="S6" s="75" t="s">
        <v>146</v>
      </c>
      <c r="U6" s="75" t="s">
        <v>147</v>
      </c>
      <c r="X6" s="75">
        <v>14460</v>
      </c>
      <c r="Y6" s="75" t="s">
        <v>148</v>
      </c>
      <c r="Z6" s="92">
        <v>43140</v>
      </c>
      <c r="AA6" s="75" t="s">
        <v>132</v>
      </c>
      <c r="AB6" s="92">
        <v>43140</v>
      </c>
      <c r="AC6" s="75">
        <v>0</v>
      </c>
      <c r="AF6" s="92">
        <v>43140</v>
      </c>
      <c r="AG6" s="75">
        <v>0</v>
      </c>
      <c r="AH6" s="75">
        <v>174331</v>
      </c>
      <c r="AI6" s="75" t="b">
        <v>1</v>
      </c>
      <c r="AJ6" s="75">
        <v>0</v>
      </c>
      <c r="AK6" s="75" t="s">
        <v>146</v>
      </c>
    </row>
    <row r="7" spans="1:37" x14ac:dyDescent="0.2">
      <c r="A7" s="75" t="s">
        <v>125</v>
      </c>
      <c r="B7" s="75">
        <v>115684</v>
      </c>
      <c r="C7" s="75" t="s">
        <v>126</v>
      </c>
      <c r="D7" s="75" t="s">
        <v>52</v>
      </c>
      <c r="F7" s="75">
        <v>5</v>
      </c>
      <c r="G7" s="75">
        <v>28599</v>
      </c>
      <c r="H7" s="75">
        <v>154050</v>
      </c>
      <c r="I7" s="74">
        <v>9</v>
      </c>
      <c r="J7" s="92">
        <v>43140</v>
      </c>
      <c r="K7" s="75" t="s">
        <v>150</v>
      </c>
      <c r="L7" s="75">
        <v>16.670000000000002</v>
      </c>
      <c r="M7" s="75">
        <v>3.33</v>
      </c>
      <c r="N7" s="75">
        <v>20</v>
      </c>
      <c r="O7" s="75">
        <v>0</v>
      </c>
      <c r="P7" s="75">
        <v>0</v>
      </c>
      <c r="Q7" s="92">
        <v>43140</v>
      </c>
      <c r="R7" s="75" t="s">
        <v>151</v>
      </c>
      <c r="S7" s="75" t="s">
        <v>152</v>
      </c>
      <c r="U7" s="75" t="s">
        <v>153</v>
      </c>
      <c r="X7" s="75">
        <v>14840</v>
      </c>
      <c r="Y7" s="75" t="s">
        <v>154</v>
      </c>
      <c r="Z7" s="92">
        <v>43140</v>
      </c>
      <c r="AA7" s="75" t="s">
        <v>132</v>
      </c>
      <c r="AB7" s="92">
        <v>43140</v>
      </c>
      <c r="AC7" s="75">
        <v>0</v>
      </c>
      <c r="AF7" s="92">
        <v>43140</v>
      </c>
      <c r="AG7" s="75">
        <v>0</v>
      </c>
      <c r="AH7" s="75">
        <v>153506</v>
      </c>
      <c r="AI7" s="75" t="b">
        <v>1</v>
      </c>
      <c r="AJ7" s="75">
        <v>0</v>
      </c>
      <c r="AK7" s="75" t="s">
        <v>152</v>
      </c>
    </row>
    <row r="8" spans="1:37" x14ac:dyDescent="0.2">
      <c r="A8" s="75" t="s">
        <v>125</v>
      </c>
      <c r="B8" s="75">
        <v>116029</v>
      </c>
      <c r="C8" s="75" t="s">
        <v>126</v>
      </c>
      <c r="D8" s="75" t="s">
        <v>52</v>
      </c>
      <c r="F8" s="75">
        <v>5</v>
      </c>
      <c r="G8" s="75">
        <v>52578</v>
      </c>
      <c r="H8" s="75">
        <v>154395</v>
      </c>
      <c r="I8" s="74">
        <v>21</v>
      </c>
      <c r="J8" s="92">
        <v>43152</v>
      </c>
      <c r="K8" s="75" t="s">
        <v>155</v>
      </c>
      <c r="L8" s="75">
        <v>12.5</v>
      </c>
      <c r="M8" s="75">
        <v>2.5</v>
      </c>
      <c r="N8" s="75">
        <v>15</v>
      </c>
      <c r="O8" s="75">
        <v>0</v>
      </c>
      <c r="P8" s="75">
        <v>0</v>
      </c>
      <c r="Q8" s="92">
        <v>43152</v>
      </c>
      <c r="R8" s="75" t="s">
        <v>156</v>
      </c>
      <c r="S8" s="75" t="s">
        <v>157</v>
      </c>
      <c r="U8" s="75" t="s">
        <v>158</v>
      </c>
      <c r="X8" s="75">
        <v>14200</v>
      </c>
      <c r="Y8" s="75" t="s">
        <v>159</v>
      </c>
      <c r="Z8" s="92">
        <v>43152</v>
      </c>
      <c r="AA8" s="75" t="s">
        <v>132</v>
      </c>
      <c r="AB8" s="92">
        <v>43152</v>
      </c>
      <c r="AC8" s="75">
        <v>0</v>
      </c>
      <c r="AF8" s="92">
        <v>43152</v>
      </c>
      <c r="AG8" s="75">
        <v>0</v>
      </c>
      <c r="AH8" s="75">
        <v>175609</v>
      </c>
      <c r="AI8" s="75" t="b">
        <v>1</v>
      </c>
      <c r="AJ8" s="75">
        <v>0</v>
      </c>
      <c r="AK8" s="75" t="s">
        <v>160</v>
      </c>
    </row>
    <row r="9" spans="1:37" x14ac:dyDescent="0.2">
      <c r="A9" s="75" t="s">
        <v>125</v>
      </c>
      <c r="B9" s="75">
        <v>115627</v>
      </c>
      <c r="C9" s="75" t="s">
        <v>126</v>
      </c>
      <c r="D9" s="75" t="s">
        <v>52</v>
      </c>
      <c r="F9" s="75">
        <v>5</v>
      </c>
      <c r="G9" s="75">
        <v>51288</v>
      </c>
      <c r="H9" s="75">
        <v>153993</v>
      </c>
      <c r="I9" s="74">
        <v>8</v>
      </c>
      <c r="J9" s="92">
        <v>43139</v>
      </c>
      <c r="K9" s="75" t="s">
        <v>161</v>
      </c>
      <c r="L9" s="75">
        <v>53.88</v>
      </c>
      <c r="M9" s="75">
        <v>10.84</v>
      </c>
      <c r="N9" s="75">
        <v>65</v>
      </c>
      <c r="O9" s="75">
        <v>0</v>
      </c>
      <c r="P9" s="75">
        <v>0</v>
      </c>
      <c r="Q9" s="92">
        <v>43139</v>
      </c>
      <c r="R9" s="75" t="s">
        <v>162</v>
      </c>
      <c r="S9" s="75" t="s">
        <v>163</v>
      </c>
      <c r="U9" s="75" t="s">
        <v>164</v>
      </c>
      <c r="X9" s="75">
        <v>78340</v>
      </c>
      <c r="Y9" s="75" t="s">
        <v>165</v>
      </c>
      <c r="Z9" s="92">
        <v>43139</v>
      </c>
      <c r="AA9" s="75" t="s">
        <v>132</v>
      </c>
      <c r="AB9" s="92">
        <v>43139</v>
      </c>
      <c r="AC9" s="75">
        <v>0</v>
      </c>
      <c r="AF9" s="92">
        <v>43139</v>
      </c>
      <c r="AG9" s="75">
        <v>0</v>
      </c>
      <c r="AH9" s="75">
        <v>104242</v>
      </c>
      <c r="AI9" s="75" t="b">
        <v>1</v>
      </c>
      <c r="AJ9" s="75">
        <v>0</v>
      </c>
      <c r="AK9" s="75" t="s">
        <v>163</v>
      </c>
    </row>
    <row r="10" spans="1:37" x14ac:dyDescent="0.2">
      <c r="A10" s="75" t="s">
        <v>125</v>
      </c>
      <c r="B10" s="75">
        <v>115777</v>
      </c>
      <c r="C10" s="75" t="s">
        <v>126</v>
      </c>
      <c r="D10" s="75" t="s">
        <v>52</v>
      </c>
      <c r="F10" s="75">
        <v>5</v>
      </c>
      <c r="G10" s="75">
        <v>52750</v>
      </c>
      <c r="H10" s="75">
        <v>154143</v>
      </c>
      <c r="I10" s="74">
        <v>14</v>
      </c>
      <c r="J10" s="92">
        <v>43145</v>
      </c>
      <c r="K10" s="75" t="s">
        <v>166</v>
      </c>
      <c r="L10" s="75">
        <v>45.55</v>
      </c>
      <c r="M10" s="75">
        <v>9.17</v>
      </c>
      <c r="N10" s="75">
        <v>55</v>
      </c>
      <c r="O10" s="75">
        <v>0</v>
      </c>
      <c r="P10" s="75">
        <v>0</v>
      </c>
      <c r="Q10" s="92">
        <v>43145</v>
      </c>
      <c r="R10" s="75" t="s">
        <v>167</v>
      </c>
      <c r="S10" s="75" t="s">
        <v>168</v>
      </c>
      <c r="U10" s="75" t="s">
        <v>169</v>
      </c>
      <c r="X10" s="75">
        <v>27170</v>
      </c>
      <c r="Y10" s="75" t="s">
        <v>170</v>
      </c>
      <c r="Z10" s="92">
        <v>43145</v>
      </c>
      <c r="AA10" s="75" t="s">
        <v>132</v>
      </c>
      <c r="AB10" s="92">
        <v>43145</v>
      </c>
      <c r="AC10" s="75">
        <v>0</v>
      </c>
      <c r="AF10" s="92">
        <v>43145</v>
      </c>
      <c r="AG10" s="75">
        <v>0</v>
      </c>
      <c r="AH10" s="75">
        <v>91354</v>
      </c>
      <c r="AI10" s="75" t="b">
        <v>1</v>
      </c>
      <c r="AJ10" s="75">
        <v>0</v>
      </c>
      <c r="AK10" s="75" t="s">
        <v>168</v>
      </c>
    </row>
    <row r="11" spans="1:37" x14ac:dyDescent="0.2">
      <c r="A11" s="75" t="s">
        <v>125</v>
      </c>
      <c r="B11" s="75">
        <v>115909</v>
      </c>
      <c r="C11" s="75" t="s">
        <v>126</v>
      </c>
      <c r="D11" s="75" t="s">
        <v>52</v>
      </c>
      <c r="F11" s="75">
        <v>5</v>
      </c>
      <c r="G11" s="75">
        <v>52780</v>
      </c>
      <c r="H11" s="75">
        <v>154275</v>
      </c>
      <c r="I11" s="74">
        <v>19</v>
      </c>
      <c r="J11" s="92">
        <v>43150</v>
      </c>
      <c r="K11" s="75" t="s">
        <v>171</v>
      </c>
      <c r="L11" s="75">
        <v>53.88</v>
      </c>
      <c r="M11" s="75">
        <v>10.84</v>
      </c>
      <c r="N11" s="75">
        <v>65</v>
      </c>
      <c r="O11" s="75">
        <v>0</v>
      </c>
      <c r="P11" s="75">
        <v>0</v>
      </c>
      <c r="Q11" s="92">
        <v>43150</v>
      </c>
      <c r="R11" s="75" t="s">
        <v>172</v>
      </c>
      <c r="S11" s="75" t="s">
        <v>173</v>
      </c>
      <c r="U11" s="75" t="s">
        <v>174</v>
      </c>
      <c r="Z11" s="92">
        <v>43150</v>
      </c>
      <c r="AA11" s="75" t="s">
        <v>132</v>
      </c>
      <c r="AB11" s="92">
        <v>43150</v>
      </c>
      <c r="AC11" s="75">
        <v>0</v>
      </c>
      <c r="AF11" s="92">
        <v>43150</v>
      </c>
      <c r="AG11" s="75">
        <v>0</v>
      </c>
      <c r="AH11" s="75">
        <v>103706</v>
      </c>
      <c r="AI11" s="75" t="b">
        <v>1</v>
      </c>
      <c r="AJ11" s="75">
        <v>0</v>
      </c>
      <c r="AK11" s="75" t="s">
        <v>173</v>
      </c>
    </row>
    <row r="12" spans="1:37" x14ac:dyDescent="0.2">
      <c r="A12" s="75" t="s">
        <v>125</v>
      </c>
      <c r="B12" s="75">
        <v>115485</v>
      </c>
      <c r="C12" s="75" t="s">
        <v>126</v>
      </c>
      <c r="D12" s="75" t="s">
        <v>52</v>
      </c>
      <c r="F12" s="75">
        <v>5</v>
      </c>
      <c r="G12" s="75">
        <v>45062</v>
      </c>
      <c r="H12" s="75">
        <v>153851</v>
      </c>
      <c r="I12" s="74">
        <v>2</v>
      </c>
      <c r="J12" s="92">
        <v>43133</v>
      </c>
      <c r="K12" s="75" t="s">
        <v>175</v>
      </c>
      <c r="L12" s="75">
        <v>53.88</v>
      </c>
      <c r="M12" s="75">
        <v>10.84</v>
      </c>
      <c r="N12" s="75">
        <v>65</v>
      </c>
      <c r="O12" s="75">
        <v>0</v>
      </c>
      <c r="P12" s="75">
        <v>0</v>
      </c>
      <c r="Q12" s="92">
        <v>43158</v>
      </c>
      <c r="R12" s="75" t="s">
        <v>176</v>
      </c>
      <c r="S12" s="75" t="s">
        <v>177</v>
      </c>
      <c r="U12" s="75" t="s">
        <v>178</v>
      </c>
      <c r="V12" s="75" t="s">
        <v>179</v>
      </c>
      <c r="X12" s="75">
        <v>14200</v>
      </c>
      <c r="Y12" s="75" t="s">
        <v>159</v>
      </c>
      <c r="Z12" s="92">
        <v>43133</v>
      </c>
      <c r="AA12" s="75" t="s">
        <v>132</v>
      </c>
      <c r="AB12" s="92">
        <v>43133</v>
      </c>
      <c r="AC12" s="75">
        <v>0</v>
      </c>
      <c r="AF12" s="92">
        <v>43133</v>
      </c>
      <c r="AG12" s="75">
        <v>0</v>
      </c>
      <c r="AH12" s="75">
        <v>162847</v>
      </c>
      <c r="AI12" s="75" t="b">
        <v>1</v>
      </c>
      <c r="AJ12" s="75">
        <v>0</v>
      </c>
      <c r="AK12" s="75" t="s">
        <v>177</v>
      </c>
    </row>
    <row r="13" spans="1:37" x14ac:dyDescent="0.2">
      <c r="A13" s="75" t="s">
        <v>125</v>
      </c>
      <c r="B13" s="75">
        <v>115770</v>
      </c>
      <c r="C13" s="75" t="s">
        <v>126</v>
      </c>
      <c r="D13" s="75" t="s">
        <v>52</v>
      </c>
      <c r="F13" s="75">
        <v>5</v>
      </c>
      <c r="G13" s="75">
        <v>45062</v>
      </c>
      <c r="H13" s="75">
        <v>154136</v>
      </c>
      <c r="I13" s="74">
        <v>13</v>
      </c>
      <c r="J13" s="92">
        <v>43144</v>
      </c>
      <c r="K13" s="75" t="s">
        <v>180</v>
      </c>
      <c r="L13" s="75">
        <v>12.5</v>
      </c>
      <c r="M13" s="75">
        <v>2.5</v>
      </c>
      <c r="N13" s="75">
        <v>15</v>
      </c>
      <c r="O13" s="75">
        <v>0</v>
      </c>
      <c r="P13" s="75">
        <v>0</v>
      </c>
      <c r="Q13" s="92">
        <v>43158</v>
      </c>
      <c r="R13" s="75" t="s">
        <v>176</v>
      </c>
      <c r="S13" s="75" t="s">
        <v>177</v>
      </c>
      <c r="U13" s="75" t="s">
        <v>178</v>
      </c>
      <c r="V13" s="75" t="s">
        <v>179</v>
      </c>
      <c r="X13" s="75">
        <v>14200</v>
      </c>
      <c r="Y13" s="75" t="s">
        <v>159</v>
      </c>
      <c r="Z13" s="92">
        <v>43144</v>
      </c>
      <c r="AA13" s="75" t="s">
        <v>132</v>
      </c>
      <c r="AB13" s="92">
        <v>43144</v>
      </c>
      <c r="AC13" s="75">
        <v>0</v>
      </c>
      <c r="AF13" s="92">
        <v>43144</v>
      </c>
      <c r="AG13" s="75">
        <v>0</v>
      </c>
      <c r="AH13" s="75">
        <v>163330</v>
      </c>
      <c r="AI13" s="75" t="b">
        <v>1</v>
      </c>
      <c r="AJ13" s="75">
        <v>0</v>
      </c>
      <c r="AK13" s="75" t="s">
        <v>177</v>
      </c>
    </row>
    <row r="14" spans="1:37" x14ac:dyDescent="0.2">
      <c r="A14" s="75" t="s">
        <v>125</v>
      </c>
      <c r="B14" s="75">
        <v>115804</v>
      </c>
      <c r="C14" s="75" t="s">
        <v>126</v>
      </c>
      <c r="D14" s="75" t="s">
        <v>52</v>
      </c>
      <c r="F14" s="75">
        <v>5</v>
      </c>
      <c r="G14" s="75">
        <v>45062</v>
      </c>
      <c r="H14" s="75">
        <v>154170</v>
      </c>
      <c r="I14" s="74">
        <v>14</v>
      </c>
      <c r="J14" s="92">
        <v>43145</v>
      </c>
      <c r="K14" s="75" t="s">
        <v>181</v>
      </c>
      <c r="L14" s="75">
        <v>53.88</v>
      </c>
      <c r="M14" s="75">
        <v>10.84</v>
      </c>
      <c r="N14" s="75">
        <v>65</v>
      </c>
      <c r="O14" s="75">
        <v>65</v>
      </c>
      <c r="P14" s="75">
        <v>0</v>
      </c>
      <c r="R14" s="75" t="s">
        <v>176</v>
      </c>
      <c r="S14" s="75" t="s">
        <v>177</v>
      </c>
      <c r="U14" s="75" t="s">
        <v>178</v>
      </c>
      <c r="V14" s="75" t="s">
        <v>179</v>
      </c>
      <c r="X14" s="75">
        <v>14200</v>
      </c>
      <c r="Y14" s="75" t="s">
        <v>159</v>
      </c>
      <c r="Z14" s="92">
        <v>43145</v>
      </c>
      <c r="AA14" s="75" t="s">
        <v>132</v>
      </c>
      <c r="AB14" s="92">
        <v>43145</v>
      </c>
      <c r="AC14" s="75">
        <v>0</v>
      </c>
      <c r="AF14" s="92">
        <v>43145</v>
      </c>
      <c r="AG14" s="75">
        <v>0</v>
      </c>
      <c r="AH14" s="75">
        <v>152059</v>
      </c>
      <c r="AI14" s="75" t="b">
        <v>1</v>
      </c>
      <c r="AJ14" s="75">
        <v>0</v>
      </c>
      <c r="AK14" s="75" t="s">
        <v>177</v>
      </c>
    </row>
    <row r="15" spans="1:37" x14ac:dyDescent="0.2">
      <c r="A15" s="75" t="s">
        <v>125</v>
      </c>
      <c r="B15" s="75">
        <v>115621</v>
      </c>
      <c r="C15" s="75" t="s">
        <v>126</v>
      </c>
      <c r="D15" s="75" t="s">
        <v>52</v>
      </c>
      <c r="F15" s="75">
        <v>5</v>
      </c>
      <c r="G15" s="75">
        <v>52695</v>
      </c>
      <c r="H15" s="75">
        <v>153987</v>
      </c>
      <c r="I15" s="74">
        <v>8</v>
      </c>
      <c r="J15" s="92">
        <v>43139</v>
      </c>
      <c r="K15" s="75" t="s">
        <v>182</v>
      </c>
      <c r="L15" s="75">
        <v>53.88</v>
      </c>
      <c r="M15" s="75">
        <v>10.84</v>
      </c>
      <c r="N15" s="75">
        <v>65</v>
      </c>
      <c r="O15" s="75">
        <v>0</v>
      </c>
      <c r="P15" s="75">
        <v>0</v>
      </c>
      <c r="Q15" s="92">
        <v>43139</v>
      </c>
      <c r="R15" s="75" t="s">
        <v>183</v>
      </c>
      <c r="S15" s="75" t="s">
        <v>184</v>
      </c>
      <c r="U15" s="75" t="s">
        <v>185</v>
      </c>
      <c r="X15" s="75">
        <v>14000</v>
      </c>
      <c r="Y15" s="75" t="s">
        <v>186</v>
      </c>
      <c r="Z15" s="92">
        <v>43139</v>
      </c>
      <c r="AA15" s="75" t="s">
        <v>132</v>
      </c>
      <c r="AB15" s="92">
        <v>43139</v>
      </c>
      <c r="AC15" s="75">
        <v>0</v>
      </c>
      <c r="AF15" s="92">
        <v>43139</v>
      </c>
      <c r="AG15" s="75">
        <v>0</v>
      </c>
      <c r="AH15" s="75">
        <v>95418</v>
      </c>
      <c r="AI15" s="75" t="b">
        <v>1</v>
      </c>
      <c r="AJ15" s="75">
        <v>0</v>
      </c>
      <c r="AK15" s="75" t="s">
        <v>184</v>
      </c>
    </row>
    <row r="16" spans="1:37" x14ac:dyDescent="0.2">
      <c r="A16" s="75" t="s">
        <v>125</v>
      </c>
      <c r="B16" s="75">
        <v>115470</v>
      </c>
      <c r="C16" s="75" t="s">
        <v>126</v>
      </c>
      <c r="D16" s="75" t="s">
        <v>52</v>
      </c>
      <c r="F16" s="75">
        <v>5</v>
      </c>
      <c r="G16" s="75">
        <v>45232</v>
      </c>
      <c r="H16" s="75">
        <v>153836</v>
      </c>
      <c r="I16" s="74">
        <v>2</v>
      </c>
      <c r="J16" s="92">
        <v>43133</v>
      </c>
      <c r="K16" s="75" t="s">
        <v>187</v>
      </c>
      <c r="L16" s="75">
        <v>45.55</v>
      </c>
      <c r="M16" s="75">
        <v>9.17</v>
      </c>
      <c r="N16" s="75">
        <v>55</v>
      </c>
      <c r="O16" s="75">
        <v>0</v>
      </c>
      <c r="P16" s="75">
        <v>0</v>
      </c>
      <c r="Q16" s="92">
        <v>43133</v>
      </c>
      <c r="R16" s="75" t="s">
        <v>188</v>
      </c>
      <c r="S16" s="75" t="s">
        <v>189</v>
      </c>
      <c r="U16" s="75" t="s">
        <v>190</v>
      </c>
      <c r="X16" s="75">
        <v>14210</v>
      </c>
      <c r="Y16" s="75" t="s">
        <v>191</v>
      </c>
      <c r="Z16" s="92">
        <v>43133</v>
      </c>
      <c r="AA16" s="75" t="s">
        <v>132</v>
      </c>
      <c r="AB16" s="92">
        <v>43133</v>
      </c>
      <c r="AC16" s="75">
        <v>0</v>
      </c>
      <c r="AF16" s="92">
        <v>43133</v>
      </c>
      <c r="AG16" s="75">
        <v>0</v>
      </c>
      <c r="AH16" s="75">
        <v>105748</v>
      </c>
      <c r="AI16" s="75" t="b">
        <v>1</v>
      </c>
      <c r="AJ16" s="75">
        <v>0</v>
      </c>
      <c r="AK16" s="75" t="s">
        <v>189</v>
      </c>
    </row>
    <row r="17" spans="1:37" x14ac:dyDescent="0.2">
      <c r="A17" s="75" t="s">
        <v>125</v>
      </c>
      <c r="B17" s="75">
        <v>116039</v>
      </c>
      <c r="C17" s="75" t="s">
        <v>126</v>
      </c>
      <c r="D17" s="75" t="s">
        <v>52</v>
      </c>
      <c r="F17" s="75">
        <v>5</v>
      </c>
      <c r="G17" s="75">
        <v>47016</v>
      </c>
      <c r="H17" s="75">
        <v>154405</v>
      </c>
      <c r="I17" s="74">
        <v>22</v>
      </c>
      <c r="J17" s="92">
        <v>43153</v>
      </c>
      <c r="K17" s="75" t="s">
        <v>192</v>
      </c>
      <c r="L17" s="75">
        <v>53.88</v>
      </c>
      <c r="M17" s="75">
        <v>10.84</v>
      </c>
      <c r="N17" s="75">
        <v>65</v>
      </c>
      <c r="O17" s="75">
        <v>0</v>
      </c>
      <c r="P17" s="75">
        <v>0</v>
      </c>
      <c r="Q17" s="92">
        <v>43153</v>
      </c>
      <c r="R17" s="75" t="s">
        <v>193</v>
      </c>
      <c r="S17" s="75" t="s">
        <v>194</v>
      </c>
      <c r="U17" s="75" t="s">
        <v>195</v>
      </c>
      <c r="X17" s="75">
        <v>14200</v>
      </c>
      <c r="Y17" s="75" t="s">
        <v>159</v>
      </c>
      <c r="Z17" s="92">
        <v>43153</v>
      </c>
      <c r="AA17" s="75" t="s">
        <v>132</v>
      </c>
      <c r="AB17" s="92">
        <v>43153</v>
      </c>
      <c r="AC17" s="75">
        <v>0</v>
      </c>
      <c r="AF17" s="92">
        <v>43153</v>
      </c>
      <c r="AG17" s="75">
        <v>0</v>
      </c>
      <c r="AH17" s="75">
        <v>104533</v>
      </c>
      <c r="AI17" s="75" t="b">
        <v>1</v>
      </c>
      <c r="AJ17" s="75">
        <v>0</v>
      </c>
      <c r="AK17" s="75" t="s">
        <v>194</v>
      </c>
    </row>
    <row r="18" spans="1:37" x14ac:dyDescent="0.2">
      <c r="A18" s="75" t="s">
        <v>125</v>
      </c>
      <c r="B18" s="75">
        <v>115856</v>
      </c>
      <c r="C18" s="75" t="s">
        <v>126</v>
      </c>
      <c r="D18" s="75" t="s">
        <v>52</v>
      </c>
      <c r="F18" s="75">
        <v>5</v>
      </c>
      <c r="G18" s="75">
        <v>9249</v>
      </c>
      <c r="H18" s="75">
        <v>154222</v>
      </c>
      <c r="I18" s="74">
        <v>15</v>
      </c>
      <c r="J18" s="92">
        <v>43146</v>
      </c>
      <c r="K18" s="75" t="s">
        <v>196</v>
      </c>
      <c r="L18" s="75">
        <v>53.88</v>
      </c>
      <c r="M18" s="75">
        <v>10.84</v>
      </c>
      <c r="N18" s="75">
        <v>65</v>
      </c>
      <c r="O18" s="75">
        <v>0</v>
      </c>
      <c r="P18" s="75">
        <v>0</v>
      </c>
      <c r="Q18" s="92">
        <v>43146</v>
      </c>
      <c r="R18" s="75" t="s">
        <v>197</v>
      </c>
      <c r="S18" s="75" t="s">
        <v>198</v>
      </c>
      <c r="U18" s="75" t="s">
        <v>199</v>
      </c>
      <c r="X18" s="75">
        <v>14930</v>
      </c>
      <c r="Y18" s="75" t="s">
        <v>200</v>
      </c>
      <c r="Z18" s="92">
        <v>43146</v>
      </c>
      <c r="AA18" s="75" t="s">
        <v>132</v>
      </c>
      <c r="AB18" s="92">
        <v>43146</v>
      </c>
      <c r="AC18" s="75">
        <v>0</v>
      </c>
      <c r="AF18" s="92">
        <v>43146</v>
      </c>
      <c r="AG18" s="75">
        <v>0</v>
      </c>
      <c r="AH18" s="75">
        <v>175646</v>
      </c>
      <c r="AI18" s="75" t="b">
        <v>1</v>
      </c>
      <c r="AJ18" s="75">
        <v>0</v>
      </c>
      <c r="AK18" s="75" t="s">
        <v>198</v>
      </c>
    </row>
    <row r="19" spans="1:37" x14ac:dyDescent="0.2">
      <c r="A19" s="75" t="s">
        <v>125</v>
      </c>
      <c r="B19" s="75">
        <v>115847</v>
      </c>
      <c r="C19" s="75" t="s">
        <v>126</v>
      </c>
      <c r="D19" s="75" t="s">
        <v>52</v>
      </c>
      <c r="E19" s="75">
        <v>115849</v>
      </c>
      <c r="F19" s="75">
        <v>5</v>
      </c>
      <c r="G19" s="75">
        <v>52764</v>
      </c>
      <c r="H19" s="75">
        <v>154213</v>
      </c>
      <c r="I19" s="74">
        <v>15</v>
      </c>
      <c r="J19" s="92">
        <v>43146</v>
      </c>
      <c r="K19" s="75" t="s">
        <v>201</v>
      </c>
      <c r="L19" s="75">
        <v>53.88</v>
      </c>
      <c r="M19" s="75">
        <v>10.84</v>
      </c>
      <c r="N19" s="75">
        <v>65</v>
      </c>
      <c r="O19" s="75">
        <v>65</v>
      </c>
      <c r="P19" s="75">
        <v>-65</v>
      </c>
      <c r="Q19" s="92">
        <v>43146</v>
      </c>
      <c r="R19" s="75" t="s">
        <v>202</v>
      </c>
      <c r="S19" s="75" t="s">
        <v>203</v>
      </c>
      <c r="U19" s="75" t="s">
        <v>204</v>
      </c>
      <c r="X19" s="75">
        <v>14123</v>
      </c>
      <c r="Y19" s="75" t="s">
        <v>205</v>
      </c>
      <c r="Z19" s="92">
        <v>43146</v>
      </c>
      <c r="AA19" s="75" t="s">
        <v>132</v>
      </c>
      <c r="AB19" s="92">
        <v>43146</v>
      </c>
      <c r="AC19" s="75">
        <v>0</v>
      </c>
      <c r="AF19" s="92">
        <v>43146</v>
      </c>
      <c r="AG19" s="75">
        <v>0</v>
      </c>
      <c r="AH19" s="75">
        <v>155956</v>
      </c>
      <c r="AI19" s="75" t="b">
        <v>1</v>
      </c>
      <c r="AJ19" s="75">
        <v>0</v>
      </c>
      <c r="AK19" s="75" t="s">
        <v>203</v>
      </c>
    </row>
    <row r="20" spans="1:37" x14ac:dyDescent="0.2">
      <c r="A20" s="75" t="s">
        <v>125</v>
      </c>
      <c r="B20" s="75">
        <v>115849</v>
      </c>
      <c r="C20" s="75" t="s">
        <v>206</v>
      </c>
      <c r="D20" s="75" t="s">
        <v>52</v>
      </c>
      <c r="E20" s="75">
        <v>115847</v>
      </c>
      <c r="F20" s="75">
        <v>5</v>
      </c>
      <c r="G20" s="75">
        <v>52764</v>
      </c>
      <c r="H20" s="75">
        <v>154215</v>
      </c>
      <c r="I20" s="74">
        <v>15</v>
      </c>
      <c r="J20" s="92">
        <v>43146</v>
      </c>
      <c r="K20" s="75" t="s">
        <v>207</v>
      </c>
      <c r="L20" s="75">
        <v>-53.88</v>
      </c>
      <c r="M20" s="75">
        <v>-10.84</v>
      </c>
      <c r="N20" s="75">
        <v>-65</v>
      </c>
      <c r="O20" s="75">
        <v>-65</v>
      </c>
      <c r="P20" s="75">
        <v>0</v>
      </c>
      <c r="Q20" s="92">
        <v>43146</v>
      </c>
      <c r="R20" s="75" t="s">
        <v>202</v>
      </c>
      <c r="S20" s="75" t="s">
        <v>203</v>
      </c>
      <c r="U20" s="75" t="s">
        <v>204</v>
      </c>
      <c r="X20" s="75">
        <v>14123</v>
      </c>
      <c r="Y20" s="75" t="s">
        <v>205</v>
      </c>
      <c r="Z20" s="92">
        <v>43146</v>
      </c>
      <c r="AA20" s="75" t="s">
        <v>208</v>
      </c>
      <c r="AC20" s="75">
        <v>0</v>
      </c>
      <c r="AF20" s="92">
        <v>43146</v>
      </c>
      <c r="AG20" s="75">
        <v>0</v>
      </c>
      <c r="AH20" s="75">
        <v>155956</v>
      </c>
      <c r="AI20" s="75" t="b">
        <v>1</v>
      </c>
      <c r="AJ20" s="75">
        <v>0</v>
      </c>
      <c r="AK20" s="75" t="s">
        <v>203</v>
      </c>
    </row>
    <row r="21" spans="1:37" x14ac:dyDescent="0.2">
      <c r="A21" s="75" t="s">
        <v>125</v>
      </c>
      <c r="B21" s="75">
        <v>115934</v>
      </c>
      <c r="C21" s="75" t="s">
        <v>126</v>
      </c>
      <c r="D21" s="75" t="s">
        <v>52</v>
      </c>
      <c r="F21" s="75">
        <v>5</v>
      </c>
      <c r="G21" s="75">
        <v>52314</v>
      </c>
      <c r="H21" s="75">
        <v>154300</v>
      </c>
      <c r="I21" s="74">
        <v>19</v>
      </c>
      <c r="J21" s="92">
        <v>43150</v>
      </c>
      <c r="K21" s="75" t="s">
        <v>209</v>
      </c>
      <c r="L21" s="75">
        <v>12.5</v>
      </c>
      <c r="M21" s="75">
        <v>2.5</v>
      </c>
      <c r="N21" s="75">
        <v>15</v>
      </c>
      <c r="O21" s="75">
        <v>0</v>
      </c>
      <c r="P21" s="75">
        <v>0</v>
      </c>
      <c r="Q21" s="92">
        <v>43150</v>
      </c>
      <c r="R21" s="75" t="s">
        <v>210</v>
      </c>
      <c r="S21" s="75" t="s">
        <v>211</v>
      </c>
      <c r="U21" s="75" t="s">
        <v>212</v>
      </c>
      <c r="X21" s="75">
        <v>14000</v>
      </c>
      <c r="Y21" s="75" t="s">
        <v>186</v>
      </c>
      <c r="Z21" s="92">
        <v>43150</v>
      </c>
      <c r="AA21" s="75" t="s">
        <v>132</v>
      </c>
      <c r="AB21" s="92">
        <v>43150</v>
      </c>
      <c r="AC21" s="75">
        <v>0</v>
      </c>
      <c r="AF21" s="92">
        <v>43150</v>
      </c>
      <c r="AG21" s="75">
        <v>0</v>
      </c>
      <c r="AH21" s="75">
        <v>173705</v>
      </c>
      <c r="AI21" s="75" t="b">
        <v>1</v>
      </c>
      <c r="AJ21" s="75">
        <v>0</v>
      </c>
      <c r="AK21" s="75" t="s">
        <v>211</v>
      </c>
    </row>
    <row r="22" spans="1:37" x14ac:dyDescent="0.2">
      <c r="A22" s="75" t="s">
        <v>125</v>
      </c>
      <c r="B22" s="75">
        <v>115557</v>
      </c>
      <c r="C22" s="75" t="s">
        <v>126</v>
      </c>
      <c r="D22" s="75" t="s">
        <v>52</v>
      </c>
      <c r="F22" s="75">
        <v>5</v>
      </c>
      <c r="G22" s="75">
        <v>25660</v>
      </c>
      <c r="H22" s="75">
        <v>153923</v>
      </c>
      <c r="I22" s="74">
        <v>6</v>
      </c>
      <c r="J22" s="92">
        <v>43137</v>
      </c>
      <c r="K22" s="75" t="s">
        <v>213</v>
      </c>
      <c r="L22" s="75">
        <v>53.88</v>
      </c>
      <c r="M22" s="75">
        <v>10.84</v>
      </c>
      <c r="N22" s="75">
        <v>65</v>
      </c>
      <c r="O22" s="75">
        <v>0</v>
      </c>
      <c r="P22" s="75">
        <v>0</v>
      </c>
      <c r="Q22" s="92">
        <v>43137</v>
      </c>
      <c r="R22" s="75" t="s">
        <v>214</v>
      </c>
      <c r="S22" s="75" t="s">
        <v>215</v>
      </c>
      <c r="U22" s="75" t="s">
        <v>216</v>
      </c>
      <c r="X22" s="75">
        <v>14200</v>
      </c>
      <c r="Y22" s="75" t="s">
        <v>159</v>
      </c>
      <c r="Z22" s="92">
        <v>43137</v>
      </c>
      <c r="AA22" s="75" t="s">
        <v>132</v>
      </c>
      <c r="AB22" s="92">
        <v>43137</v>
      </c>
      <c r="AC22" s="75">
        <v>0</v>
      </c>
      <c r="AF22" s="92">
        <v>43137</v>
      </c>
      <c r="AG22" s="75">
        <v>0</v>
      </c>
      <c r="AH22" s="75">
        <v>141148</v>
      </c>
      <c r="AI22" s="75" t="b">
        <v>1</v>
      </c>
      <c r="AJ22" s="75">
        <v>0</v>
      </c>
      <c r="AK22" s="75" t="s">
        <v>215</v>
      </c>
    </row>
    <row r="23" spans="1:37" x14ac:dyDescent="0.2">
      <c r="A23" s="75" t="s">
        <v>125</v>
      </c>
      <c r="B23" s="75">
        <v>116216</v>
      </c>
      <c r="C23" s="75" t="s">
        <v>126</v>
      </c>
      <c r="D23" s="75" t="s">
        <v>52</v>
      </c>
      <c r="F23" s="75">
        <v>5</v>
      </c>
      <c r="G23" s="75">
        <v>25660</v>
      </c>
      <c r="H23" s="75">
        <v>154582</v>
      </c>
      <c r="I23" s="74">
        <v>28</v>
      </c>
      <c r="J23" s="92">
        <v>43159</v>
      </c>
      <c r="K23" s="75" t="s">
        <v>217</v>
      </c>
      <c r="L23" s="75">
        <v>12.5</v>
      </c>
      <c r="M23" s="75">
        <v>2.5</v>
      </c>
      <c r="N23" s="75">
        <v>15</v>
      </c>
      <c r="O23" s="75">
        <v>0</v>
      </c>
      <c r="P23" s="75">
        <v>0</v>
      </c>
      <c r="Q23" s="92">
        <v>43159</v>
      </c>
      <c r="R23" s="75" t="s">
        <v>214</v>
      </c>
      <c r="S23" s="75" t="s">
        <v>215</v>
      </c>
      <c r="U23" s="75" t="s">
        <v>216</v>
      </c>
      <c r="X23" s="75">
        <v>14200</v>
      </c>
      <c r="Y23" s="75" t="s">
        <v>159</v>
      </c>
      <c r="Z23" s="92">
        <v>43159</v>
      </c>
      <c r="AA23" s="75" t="s">
        <v>132</v>
      </c>
      <c r="AB23" s="92">
        <v>43159</v>
      </c>
      <c r="AC23" s="75">
        <v>0</v>
      </c>
      <c r="AF23" s="92">
        <v>43159</v>
      </c>
      <c r="AG23" s="75">
        <v>0</v>
      </c>
      <c r="AH23" s="75">
        <v>140526</v>
      </c>
      <c r="AI23" s="75" t="b">
        <v>1</v>
      </c>
      <c r="AJ23" s="75">
        <v>0</v>
      </c>
      <c r="AK23" s="75" t="s">
        <v>215</v>
      </c>
    </row>
    <row r="24" spans="1:37" x14ac:dyDescent="0.2">
      <c r="A24" s="75" t="s">
        <v>125</v>
      </c>
      <c r="B24" s="75">
        <v>115872</v>
      </c>
      <c r="C24" s="75" t="s">
        <v>126</v>
      </c>
      <c r="D24" s="75" t="s">
        <v>52</v>
      </c>
      <c r="F24" s="75">
        <v>5</v>
      </c>
      <c r="G24" s="75">
        <v>52772</v>
      </c>
      <c r="H24" s="75">
        <v>154238</v>
      </c>
      <c r="I24" s="74">
        <v>16</v>
      </c>
      <c r="J24" s="92">
        <v>43147</v>
      </c>
      <c r="K24" s="75" t="s">
        <v>218</v>
      </c>
      <c r="L24" s="75">
        <v>49.72</v>
      </c>
      <c r="M24" s="75">
        <v>10</v>
      </c>
      <c r="N24" s="75">
        <v>60</v>
      </c>
      <c r="O24" s="75">
        <v>0</v>
      </c>
      <c r="P24" s="75">
        <v>0</v>
      </c>
      <c r="Q24" s="92">
        <v>43147</v>
      </c>
      <c r="R24" s="75" t="s">
        <v>219</v>
      </c>
      <c r="S24" s="75" t="s">
        <v>220</v>
      </c>
      <c r="U24" s="75" t="s">
        <v>221</v>
      </c>
      <c r="X24" s="75">
        <v>14200</v>
      </c>
      <c r="Y24" s="75" t="s">
        <v>159</v>
      </c>
      <c r="Z24" s="92">
        <v>43147</v>
      </c>
      <c r="AA24" s="75" t="s">
        <v>132</v>
      </c>
      <c r="AB24" s="92">
        <v>43147</v>
      </c>
      <c r="AC24" s="75">
        <v>0</v>
      </c>
      <c r="AF24" s="92">
        <v>43147</v>
      </c>
      <c r="AG24" s="75">
        <v>0</v>
      </c>
      <c r="AH24" s="75">
        <v>115309</v>
      </c>
      <c r="AI24" s="75" t="b">
        <v>1</v>
      </c>
      <c r="AJ24" s="75">
        <v>0</v>
      </c>
      <c r="AK24" s="75" t="s">
        <v>220</v>
      </c>
    </row>
    <row r="25" spans="1:37" x14ac:dyDescent="0.2">
      <c r="A25" s="75" t="s">
        <v>125</v>
      </c>
      <c r="B25" s="75">
        <v>116196</v>
      </c>
      <c r="C25" s="75" t="s">
        <v>126</v>
      </c>
      <c r="D25" s="75" t="s">
        <v>52</v>
      </c>
      <c r="F25" s="75">
        <v>5</v>
      </c>
      <c r="G25" s="75">
        <v>30278</v>
      </c>
      <c r="H25" s="75">
        <v>154562</v>
      </c>
      <c r="I25" s="74">
        <v>28</v>
      </c>
      <c r="J25" s="92">
        <v>43159</v>
      </c>
      <c r="K25" s="75" t="s">
        <v>222</v>
      </c>
      <c r="L25" s="75">
        <v>49.72</v>
      </c>
      <c r="M25" s="75">
        <v>10</v>
      </c>
      <c r="N25" s="75">
        <v>60</v>
      </c>
      <c r="O25" s="75">
        <v>0</v>
      </c>
      <c r="P25" s="75">
        <v>0</v>
      </c>
      <c r="Q25" s="92">
        <v>43159</v>
      </c>
      <c r="R25" s="75" t="s">
        <v>223</v>
      </c>
      <c r="S25" s="75" t="s">
        <v>224</v>
      </c>
      <c r="U25" s="75" t="s">
        <v>225</v>
      </c>
      <c r="X25" s="75">
        <v>14200</v>
      </c>
      <c r="Y25" s="75" t="s">
        <v>159</v>
      </c>
      <c r="Z25" s="92">
        <v>43159</v>
      </c>
      <c r="AA25" s="75" t="s">
        <v>132</v>
      </c>
      <c r="AB25" s="92">
        <v>43159</v>
      </c>
      <c r="AC25" s="75">
        <v>0</v>
      </c>
      <c r="AF25" s="92">
        <v>43159</v>
      </c>
      <c r="AG25" s="75">
        <v>0</v>
      </c>
      <c r="AH25" s="75">
        <v>90745</v>
      </c>
      <c r="AI25" s="75" t="b">
        <v>1</v>
      </c>
      <c r="AJ25" s="75">
        <v>0</v>
      </c>
      <c r="AK25" s="75" t="s">
        <v>224</v>
      </c>
    </row>
    <row r="26" spans="1:37" x14ac:dyDescent="0.2">
      <c r="A26" s="75" t="s">
        <v>125</v>
      </c>
      <c r="B26" s="75">
        <v>115605</v>
      </c>
      <c r="C26" s="75" t="s">
        <v>126</v>
      </c>
      <c r="D26" s="75" t="s">
        <v>52</v>
      </c>
      <c r="F26" s="75">
        <v>5</v>
      </c>
      <c r="G26" s="75">
        <v>52613</v>
      </c>
      <c r="H26" s="75">
        <v>153971</v>
      </c>
      <c r="I26" s="74">
        <v>7</v>
      </c>
      <c r="J26" s="92">
        <v>43138</v>
      </c>
      <c r="K26" s="75" t="s">
        <v>226</v>
      </c>
      <c r="L26" s="75">
        <v>12.5</v>
      </c>
      <c r="M26" s="75">
        <v>2.5</v>
      </c>
      <c r="N26" s="75">
        <v>15</v>
      </c>
      <c r="O26" s="75">
        <v>0</v>
      </c>
      <c r="P26" s="75">
        <v>0</v>
      </c>
      <c r="Q26" s="92">
        <v>43138</v>
      </c>
      <c r="R26" s="75" t="s">
        <v>227</v>
      </c>
      <c r="S26" s="75" t="s">
        <v>228</v>
      </c>
      <c r="U26" s="75" t="s">
        <v>229</v>
      </c>
      <c r="X26" s="75">
        <v>14210</v>
      </c>
      <c r="Y26" s="75" t="s">
        <v>230</v>
      </c>
      <c r="Z26" s="92">
        <v>43138</v>
      </c>
      <c r="AA26" s="75" t="s">
        <v>132</v>
      </c>
      <c r="AB26" s="92">
        <v>43138</v>
      </c>
      <c r="AC26" s="75">
        <v>0</v>
      </c>
      <c r="AF26" s="92">
        <v>43138</v>
      </c>
      <c r="AG26" s="75">
        <v>0</v>
      </c>
      <c r="AH26" s="75">
        <v>154355</v>
      </c>
      <c r="AI26" s="75" t="b">
        <v>1</v>
      </c>
      <c r="AJ26" s="75">
        <v>0</v>
      </c>
      <c r="AK26" s="75" t="s">
        <v>228</v>
      </c>
    </row>
    <row r="27" spans="1:37" x14ac:dyDescent="0.2">
      <c r="A27" s="75" t="s">
        <v>125</v>
      </c>
      <c r="B27" s="75">
        <v>115567</v>
      </c>
      <c r="C27" s="75" t="s">
        <v>126</v>
      </c>
      <c r="D27" s="75" t="s">
        <v>52</v>
      </c>
      <c r="F27" s="75">
        <v>5</v>
      </c>
      <c r="G27" s="75">
        <v>45337</v>
      </c>
      <c r="H27" s="75">
        <v>153933</v>
      </c>
      <c r="I27" s="74">
        <v>6</v>
      </c>
      <c r="J27" s="92">
        <v>43137</v>
      </c>
      <c r="K27" s="75" t="s">
        <v>231</v>
      </c>
      <c r="L27" s="75">
        <v>12.5</v>
      </c>
      <c r="M27" s="75">
        <v>2.5</v>
      </c>
      <c r="N27" s="75">
        <v>15</v>
      </c>
      <c r="O27" s="75">
        <v>0</v>
      </c>
      <c r="P27" s="75">
        <v>0</v>
      </c>
      <c r="Q27" s="92">
        <v>43137</v>
      </c>
      <c r="R27" s="75" t="s">
        <v>232</v>
      </c>
      <c r="S27" s="75" t="s">
        <v>233</v>
      </c>
      <c r="U27" s="75" t="s">
        <v>234</v>
      </c>
      <c r="X27" s="75">
        <v>14200</v>
      </c>
      <c r="Y27" s="75" t="s">
        <v>159</v>
      </c>
      <c r="Z27" s="92">
        <v>43137</v>
      </c>
      <c r="AA27" s="75" t="s">
        <v>132</v>
      </c>
      <c r="AB27" s="92">
        <v>43137</v>
      </c>
      <c r="AC27" s="75">
        <v>0</v>
      </c>
      <c r="AF27" s="92">
        <v>43137</v>
      </c>
      <c r="AG27" s="75">
        <v>0</v>
      </c>
      <c r="AH27" s="75">
        <v>171705</v>
      </c>
      <c r="AI27" s="75" t="b">
        <v>1</v>
      </c>
      <c r="AJ27" s="75">
        <v>0</v>
      </c>
      <c r="AK27" s="75" t="s">
        <v>233</v>
      </c>
    </row>
    <row r="28" spans="1:37" x14ac:dyDescent="0.2">
      <c r="A28" s="75" t="s">
        <v>125</v>
      </c>
      <c r="B28" s="75">
        <v>115623</v>
      </c>
      <c r="C28" s="75" t="s">
        <v>126</v>
      </c>
      <c r="D28" s="75" t="s">
        <v>52</v>
      </c>
      <c r="F28" s="75">
        <v>5</v>
      </c>
      <c r="G28" s="75">
        <v>47462</v>
      </c>
      <c r="H28" s="75">
        <v>153989</v>
      </c>
      <c r="I28" s="74">
        <v>8</v>
      </c>
      <c r="J28" s="92">
        <v>43139</v>
      </c>
      <c r="K28" s="75" t="s">
        <v>235</v>
      </c>
      <c r="L28" s="75">
        <v>49.72</v>
      </c>
      <c r="M28" s="75">
        <v>10</v>
      </c>
      <c r="N28" s="75">
        <v>60</v>
      </c>
      <c r="O28" s="75">
        <v>0</v>
      </c>
      <c r="P28" s="75">
        <v>0</v>
      </c>
      <c r="Q28" s="92">
        <v>43139</v>
      </c>
      <c r="R28" s="75" t="s">
        <v>236</v>
      </c>
      <c r="S28" s="75" t="s">
        <v>237</v>
      </c>
      <c r="U28" s="75" t="s">
        <v>238</v>
      </c>
      <c r="X28" s="75">
        <v>14540</v>
      </c>
      <c r="Y28" s="75" t="s">
        <v>239</v>
      </c>
      <c r="Z28" s="92">
        <v>43139</v>
      </c>
      <c r="AA28" s="75" t="s">
        <v>132</v>
      </c>
      <c r="AB28" s="92">
        <v>43139</v>
      </c>
      <c r="AC28" s="75">
        <v>0</v>
      </c>
      <c r="AF28" s="92">
        <v>43139</v>
      </c>
      <c r="AG28" s="75">
        <v>0</v>
      </c>
      <c r="AH28" s="75">
        <v>100108</v>
      </c>
      <c r="AI28" s="75" t="b">
        <v>1</v>
      </c>
      <c r="AJ28" s="75">
        <v>0</v>
      </c>
      <c r="AK28" s="75" t="s">
        <v>237</v>
      </c>
    </row>
    <row r="29" spans="1:37" x14ac:dyDescent="0.2">
      <c r="A29" s="75" t="s">
        <v>125</v>
      </c>
      <c r="B29" s="75">
        <v>115630</v>
      </c>
      <c r="C29" s="75" t="s">
        <v>126</v>
      </c>
      <c r="D29" s="75" t="s">
        <v>52</v>
      </c>
      <c r="F29" s="75">
        <v>5</v>
      </c>
      <c r="G29" s="75">
        <v>47462</v>
      </c>
      <c r="H29" s="75">
        <v>153996</v>
      </c>
      <c r="I29" s="74">
        <v>8</v>
      </c>
      <c r="J29" s="92">
        <v>43139</v>
      </c>
      <c r="K29" s="75" t="s">
        <v>240</v>
      </c>
      <c r="L29" s="75">
        <v>49.72</v>
      </c>
      <c r="M29" s="75">
        <v>10</v>
      </c>
      <c r="N29" s="75">
        <v>60</v>
      </c>
      <c r="O29" s="75">
        <v>0</v>
      </c>
      <c r="P29" s="75">
        <v>0</v>
      </c>
      <c r="Q29" s="92">
        <v>43139</v>
      </c>
      <c r="R29" s="75" t="s">
        <v>236</v>
      </c>
      <c r="S29" s="75" t="s">
        <v>237</v>
      </c>
      <c r="U29" s="75" t="s">
        <v>238</v>
      </c>
      <c r="X29" s="75">
        <v>14540</v>
      </c>
      <c r="Y29" s="75" t="s">
        <v>239</v>
      </c>
      <c r="Z29" s="92">
        <v>43139</v>
      </c>
      <c r="AA29" s="75" t="s">
        <v>132</v>
      </c>
      <c r="AB29" s="92">
        <v>43139</v>
      </c>
      <c r="AC29" s="75">
        <v>0</v>
      </c>
      <c r="AF29" s="92">
        <v>43139</v>
      </c>
      <c r="AG29" s="75">
        <v>0</v>
      </c>
      <c r="AH29" s="75">
        <v>111157</v>
      </c>
      <c r="AI29" s="75" t="b">
        <v>1</v>
      </c>
      <c r="AJ29" s="75">
        <v>0</v>
      </c>
      <c r="AK29" s="75" t="s">
        <v>237</v>
      </c>
    </row>
    <row r="30" spans="1:37" x14ac:dyDescent="0.2">
      <c r="A30" s="75" t="s">
        <v>125</v>
      </c>
      <c r="B30" s="75">
        <v>115563</v>
      </c>
      <c r="C30" s="75" t="s">
        <v>126</v>
      </c>
      <c r="D30" s="75" t="s">
        <v>52</v>
      </c>
      <c r="F30" s="75">
        <v>5</v>
      </c>
      <c r="G30" s="75">
        <v>46900</v>
      </c>
      <c r="H30" s="75">
        <v>153929</v>
      </c>
      <c r="I30" s="74">
        <v>6</v>
      </c>
      <c r="J30" s="92">
        <v>43137</v>
      </c>
      <c r="K30" s="75" t="s">
        <v>241</v>
      </c>
      <c r="L30" s="75">
        <v>53.88</v>
      </c>
      <c r="M30" s="75">
        <v>10.84</v>
      </c>
      <c r="N30" s="75">
        <v>65</v>
      </c>
      <c r="O30" s="75">
        <v>0</v>
      </c>
      <c r="P30" s="75">
        <v>0</v>
      </c>
      <c r="Q30" s="92">
        <v>43137</v>
      </c>
      <c r="R30" s="75" t="s">
        <v>242</v>
      </c>
      <c r="S30" s="75" t="s">
        <v>243</v>
      </c>
      <c r="U30" s="75" t="s">
        <v>244</v>
      </c>
      <c r="X30" s="75">
        <v>14000</v>
      </c>
      <c r="Y30" s="75" t="s">
        <v>186</v>
      </c>
      <c r="Z30" s="92">
        <v>43137</v>
      </c>
      <c r="AA30" s="75" t="s">
        <v>132</v>
      </c>
      <c r="AB30" s="92">
        <v>43137</v>
      </c>
      <c r="AC30" s="75">
        <v>0</v>
      </c>
      <c r="AF30" s="92">
        <v>43137</v>
      </c>
      <c r="AG30" s="75">
        <v>0</v>
      </c>
      <c r="AH30" s="75">
        <v>153222</v>
      </c>
      <c r="AI30" s="75" t="b">
        <v>1</v>
      </c>
      <c r="AJ30" s="75">
        <v>0</v>
      </c>
      <c r="AK30" s="75" t="s">
        <v>243</v>
      </c>
    </row>
    <row r="31" spans="1:37" x14ac:dyDescent="0.2">
      <c r="A31" s="75" t="s">
        <v>125</v>
      </c>
      <c r="B31" s="75">
        <v>116025</v>
      </c>
      <c r="C31" s="75" t="s">
        <v>126</v>
      </c>
      <c r="D31" s="75" t="s">
        <v>52</v>
      </c>
      <c r="F31" s="75">
        <v>5</v>
      </c>
      <c r="G31" s="75">
        <v>4905</v>
      </c>
      <c r="H31" s="75">
        <v>154391</v>
      </c>
      <c r="I31" s="74">
        <v>21</v>
      </c>
      <c r="J31" s="92">
        <v>43152</v>
      </c>
      <c r="K31" s="75" t="s">
        <v>245</v>
      </c>
      <c r="L31" s="75">
        <v>49.72</v>
      </c>
      <c r="M31" s="75">
        <v>10</v>
      </c>
      <c r="N31" s="75">
        <v>60</v>
      </c>
      <c r="O31" s="75">
        <v>0</v>
      </c>
      <c r="P31" s="75">
        <v>0</v>
      </c>
      <c r="Q31" s="92">
        <v>43152</v>
      </c>
      <c r="R31" s="75" t="s">
        <v>246</v>
      </c>
      <c r="S31" s="75" t="s">
        <v>247</v>
      </c>
      <c r="U31" s="75" t="s">
        <v>248</v>
      </c>
      <c r="X31" s="75">
        <v>14840</v>
      </c>
      <c r="Y31" s="75" t="s">
        <v>154</v>
      </c>
      <c r="Z31" s="92">
        <v>43152</v>
      </c>
      <c r="AA31" s="75" t="s">
        <v>132</v>
      </c>
      <c r="AB31" s="92">
        <v>43152</v>
      </c>
      <c r="AC31" s="75">
        <v>0</v>
      </c>
      <c r="AF31" s="92">
        <v>43152</v>
      </c>
      <c r="AG31" s="75">
        <v>0</v>
      </c>
      <c r="AH31" s="75">
        <v>170920</v>
      </c>
      <c r="AI31" s="75" t="b">
        <v>1</v>
      </c>
      <c r="AJ31" s="75">
        <v>0</v>
      </c>
      <c r="AK31" s="75" t="s">
        <v>247</v>
      </c>
    </row>
    <row r="32" spans="1:37" x14ac:dyDescent="0.2">
      <c r="A32" s="75" t="s">
        <v>125</v>
      </c>
      <c r="B32" s="75">
        <v>115500</v>
      </c>
      <c r="C32" s="75" t="s">
        <v>126</v>
      </c>
      <c r="D32" s="75" t="s">
        <v>52</v>
      </c>
      <c r="F32" s="75">
        <v>5</v>
      </c>
      <c r="G32" s="75">
        <v>52658</v>
      </c>
      <c r="H32" s="75">
        <v>153866</v>
      </c>
      <c r="I32" s="74">
        <v>3</v>
      </c>
      <c r="J32" s="92">
        <v>43134</v>
      </c>
      <c r="K32" s="75" t="s">
        <v>249</v>
      </c>
      <c r="L32" s="75">
        <v>53.88</v>
      </c>
      <c r="M32" s="75">
        <v>10.84</v>
      </c>
      <c r="N32" s="75">
        <v>65</v>
      </c>
      <c r="O32" s="75">
        <v>0</v>
      </c>
      <c r="P32" s="75">
        <v>0</v>
      </c>
      <c r="Q32" s="92">
        <v>43134</v>
      </c>
      <c r="R32" s="75" t="s">
        <v>250</v>
      </c>
      <c r="S32" s="75" t="s">
        <v>251</v>
      </c>
      <c r="U32" s="75" t="s">
        <v>252</v>
      </c>
      <c r="X32" s="75">
        <v>14200</v>
      </c>
      <c r="Y32" s="75" t="s">
        <v>159</v>
      </c>
      <c r="Z32" s="92">
        <v>43134</v>
      </c>
      <c r="AA32" s="75" t="s">
        <v>132</v>
      </c>
      <c r="AB32" s="92">
        <v>43134</v>
      </c>
      <c r="AC32" s="75">
        <v>0</v>
      </c>
      <c r="AF32" s="92">
        <v>43134</v>
      </c>
      <c r="AG32" s="75">
        <v>0</v>
      </c>
      <c r="AH32" s="75">
        <v>103530</v>
      </c>
      <c r="AI32" s="75" t="b">
        <v>1</v>
      </c>
      <c r="AJ32" s="75">
        <v>0</v>
      </c>
      <c r="AK32" s="75" t="s">
        <v>251</v>
      </c>
    </row>
    <row r="33" spans="1:37" x14ac:dyDescent="0.2">
      <c r="A33" s="75" t="s">
        <v>125</v>
      </c>
      <c r="B33" s="75">
        <v>115871</v>
      </c>
      <c r="C33" s="75" t="s">
        <v>126</v>
      </c>
      <c r="D33" s="75" t="s">
        <v>52</v>
      </c>
      <c r="F33" s="75">
        <v>5</v>
      </c>
      <c r="G33" s="75">
        <v>52770</v>
      </c>
      <c r="H33" s="75">
        <v>154237</v>
      </c>
      <c r="I33" s="74">
        <v>16</v>
      </c>
      <c r="J33" s="92">
        <v>43147</v>
      </c>
      <c r="K33" s="75" t="s">
        <v>253</v>
      </c>
      <c r="L33" s="75">
        <v>53.88</v>
      </c>
      <c r="M33" s="75">
        <v>10.84</v>
      </c>
      <c r="N33" s="75">
        <v>65</v>
      </c>
      <c r="O33" s="75">
        <v>0</v>
      </c>
      <c r="P33" s="75">
        <v>0</v>
      </c>
      <c r="Q33" s="92">
        <v>43147</v>
      </c>
      <c r="R33" s="75" t="s">
        <v>254</v>
      </c>
      <c r="S33" s="75" t="s">
        <v>255</v>
      </c>
      <c r="U33" s="75" t="s">
        <v>256</v>
      </c>
      <c r="X33" s="75">
        <v>11120</v>
      </c>
      <c r="Y33" s="75" t="s">
        <v>257</v>
      </c>
      <c r="Z33" s="92">
        <v>43147</v>
      </c>
      <c r="AA33" s="75" t="s">
        <v>132</v>
      </c>
      <c r="AB33" s="92">
        <v>43147</v>
      </c>
      <c r="AC33" s="75">
        <v>0</v>
      </c>
      <c r="AF33" s="92">
        <v>43147</v>
      </c>
      <c r="AG33" s="75">
        <v>0</v>
      </c>
      <c r="AH33" s="75">
        <v>114409</v>
      </c>
      <c r="AI33" s="75" t="b">
        <v>1</v>
      </c>
      <c r="AJ33" s="75">
        <v>0</v>
      </c>
      <c r="AK33" s="75" t="s">
        <v>255</v>
      </c>
    </row>
    <row r="34" spans="1:37" x14ac:dyDescent="0.2">
      <c r="A34" s="75" t="s">
        <v>125</v>
      </c>
      <c r="B34" s="75">
        <v>115547</v>
      </c>
      <c r="C34" s="75" t="s">
        <v>126</v>
      </c>
      <c r="D34" s="75" t="s">
        <v>52</v>
      </c>
      <c r="F34" s="75">
        <v>5</v>
      </c>
      <c r="G34" s="75">
        <v>4789</v>
      </c>
      <c r="H34" s="75">
        <v>153913</v>
      </c>
      <c r="I34" s="74">
        <v>6</v>
      </c>
      <c r="J34" s="92">
        <v>43137</v>
      </c>
      <c r="K34" s="75" t="s">
        <v>258</v>
      </c>
      <c r="L34" s="75">
        <v>12.5</v>
      </c>
      <c r="M34" s="75">
        <v>2.5</v>
      </c>
      <c r="N34" s="75">
        <v>15</v>
      </c>
      <c r="O34" s="75">
        <v>0</v>
      </c>
      <c r="P34" s="75">
        <v>0</v>
      </c>
      <c r="Q34" s="92">
        <v>43137</v>
      </c>
      <c r="R34" s="75" t="s">
        <v>259</v>
      </c>
      <c r="S34" s="75" t="s">
        <v>260</v>
      </c>
      <c r="U34" s="75" t="s">
        <v>261</v>
      </c>
      <c r="X34" s="75">
        <v>14280</v>
      </c>
      <c r="Y34" s="75" t="s">
        <v>137</v>
      </c>
      <c r="Z34" s="92">
        <v>43137</v>
      </c>
      <c r="AA34" s="75" t="s">
        <v>132</v>
      </c>
      <c r="AB34" s="92">
        <v>43137</v>
      </c>
      <c r="AC34" s="75">
        <v>0</v>
      </c>
      <c r="AF34" s="92">
        <v>43137</v>
      </c>
      <c r="AG34" s="75">
        <v>0</v>
      </c>
      <c r="AH34" s="75">
        <v>104331</v>
      </c>
      <c r="AI34" s="75" t="b">
        <v>1</v>
      </c>
      <c r="AJ34" s="75">
        <v>0</v>
      </c>
      <c r="AK34" s="75" t="s">
        <v>262</v>
      </c>
    </row>
    <row r="35" spans="1:37" x14ac:dyDescent="0.2">
      <c r="A35" s="75" t="s">
        <v>125</v>
      </c>
      <c r="B35" s="75">
        <v>115866</v>
      </c>
      <c r="C35" s="75" t="s">
        <v>126</v>
      </c>
      <c r="D35" s="75" t="s">
        <v>52</v>
      </c>
      <c r="F35" s="75">
        <v>5</v>
      </c>
      <c r="G35" s="75">
        <v>49856</v>
      </c>
      <c r="H35" s="75">
        <v>154232</v>
      </c>
      <c r="I35" s="74">
        <v>16</v>
      </c>
      <c r="J35" s="92">
        <v>43147</v>
      </c>
      <c r="K35" s="75" t="s">
        <v>263</v>
      </c>
      <c r="L35" s="75">
        <v>53.88</v>
      </c>
      <c r="M35" s="75">
        <v>10.84</v>
      </c>
      <c r="N35" s="75">
        <v>65</v>
      </c>
      <c r="O35" s="75">
        <v>0</v>
      </c>
      <c r="P35" s="75">
        <v>0</v>
      </c>
      <c r="Q35" s="92">
        <v>43147</v>
      </c>
      <c r="R35" s="75" t="s">
        <v>264</v>
      </c>
      <c r="S35" s="75" t="s">
        <v>265</v>
      </c>
      <c r="U35" s="75" t="s">
        <v>266</v>
      </c>
      <c r="X35" s="75">
        <v>14550</v>
      </c>
      <c r="Y35" s="75" t="s">
        <v>131</v>
      </c>
      <c r="Z35" s="92">
        <v>43147</v>
      </c>
      <c r="AA35" s="75" t="s">
        <v>132</v>
      </c>
      <c r="AB35" s="92">
        <v>43147</v>
      </c>
      <c r="AC35" s="75">
        <v>0</v>
      </c>
      <c r="AF35" s="92">
        <v>43147</v>
      </c>
      <c r="AG35" s="75">
        <v>0</v>
      </c>
      <c r="AH35" s="75">
        <v>105126</v>
      </c>
      <c r="AI35" s="75" t="b">
        <v>1</v>
      </c>
      <c r="AJ35" s="75">
        <v>0</v>
      </c>
      <c r="AK35" s="75" t="s">
        <v>265</v>
      </c>
    </row>
    <row r="36" spans="1:37" x14ac:dyDescent="0.2">
      <c r="A36" s="75" t="s">
        <v>125</v>
      </c>
      <c r="B36" s="75">
        <v>115606</v>
      </c>
      <c r="C36" s="75" t="s">
        <v>126</v>
      </c>
      <c r="D36" s="75" t="s">
        <v>52</v>
      </c>
      <c r="F36" s="75">
        <v>5</v>
      </c>
      <c r="G36" s="75">
        <v>35652</v>
      </c>
      <c r="H36" s="75">
        <v>153972</v>
      </c>
      <c r="I36" s="74">
        <v>7</v>
      </c>
      <c r="J36" s="92">
        <v>43138</v>
      </c>
      <c r="K36" s="75" t="s">
        <v>267</v>
      </c>
      <c r="L36" s="75">
        <v>53.88</v>
      </c>
      <c r="M36" s="75">
        <v>10.84</v>
      </c>
      <c r="N36" s="75">
        <v>65</v>
      </c>
      <c r="O36" s="75">
        <v>0</v>
      </c>
      <c r="P36" s="75">
        <v>0</v>
      </c>
      <c r="Q36" s="92">
        <v>43138</v>
      </c>
      <c r="R36" s="75" t="s">
        <v>264</v>
      </c>
      <c r="S36" s="75" t="s">
        <v>268</v>
      </c>
      <c r="U36" s="75" t="s">
        <v>269</v>
      </c>
      <c r="X36" s="75">
        <v>14440</v>
      </c>
      <c r="Y36" s="75" t="s">
        <v>270</v>
      </c>
      <c r="Z36" s="92">
        <v>43138</v>
      </c>
      <c r="AA36" s="75" t="s">
        <v>132</v>
      </c>
      <c r="AB36" s="92">
        <v>43138</v>
      </c>
      <c r="AC36" s="75">
        <v>0</v>
      </c>
      <c r="AF36" s="92">
        <v>43138</v>
      </c>
      <c r="AG36" s="75">
        <v>0</v>
      </c>
      <c r="AH36" s="75">
        <v>154440</v>
      </c>
      <c r="AI36" s="75" t="b">
        <v>1</v>
      </c>
      <c r="AJ36" s="75">
        <v>0</v>
      </c>
      <c r="AK36" s="75" t="s">
        <v>268</v>
      </c>
    </row>
    <row r="37" spans="1:37" x14ac:dyDescent="0.2">
      <c r="A37" s="75" t="s">
        <v>125</v>
      </c>
      <c r="B37" s="75">
        <v>115780</v>
      </c>
      <c r="C37" s="75" t="s">
        <v>126</v>
      </c>
      <c r="D37" s="75" t="s">
        <v>52</v>
      </c>
      <c r="F37" s="75">
        <v>5</v>
      </c>
      <c r="G37" s="75">
        <v>35652</v>
      </c>
      <c r="H37" s="75">
        <v>154146</v>
      </c>
      <c r="I37" s="74">
        <v>14</v>
      </c>
      <c r="J37" s="92">
        <v>43145</v>
      </c>
      <c r="K37" s="75" t="s">
        <v>271</v>
      </c>
      <c r="L37" s="75">
        <v>12.5</v>
      </c>
      <c r="M37" s="75">
        <v>2.5</v>
      </c>
      <c r="N37" s="75">
        <v>15</v>
      </c>
      <c r="O37" s="75">
        <v>0</v>
      </c>
      <c r="P37" s="75">
        <v>0</v>
      </c>
      <c r="Q37" s="92">
        <v>43145</v>
      </c>
      <c r="R37" s="75" t="s">
        <v>264</v>
      </c>
      <c r="S37" s="75" t="s">
        <v>268</v>
      </c>
      <c r="U37" s="75" t="s">
        <v>269</v>
      </c>
      <c r="X37" s="75">
        <v>14440</v>
      </c>
      <c r="Y37" s="75" t="s">
        <v>270</v>
      </c>
      <c r="Z37" s="92">
        <v>43145</v>
      </c>
      <c r="AA37" s="75" t="s">
        <v>132</v>
      </c>
      <c r="AB37" s="92">
        <v>43145</v>
      </c>
      <c r="AC37" s="75">
        <v>0</v>
      </c>
      <c r="AF37" s="92">
        <v>43145</v>
      </c>
      <c r="AG37" s="75">
        <v>0</v>
      </c>
      <c r="AH37" s="75">
        <v>94624</v>
      </c>
      <c r="AI37" s="75" t="b">
        <v>1</v>
      </c>
      <c r="AJ37" s="75">
        <v>0</v>
      </c>
      <c r="AK37" s="75" t="s">
        <v>268</v>
      </c>
    </row>
    <row r="38" spans="1:37" x14ac:dyDescent="0.2">
      <c r="A38" s="75" t="s">
        <v>125</v>
      </c>
      <c r="B38" s="75">
        <v>115986</v>
      </c>
      <c r="C38" s="75" t="s">
        <v>126</v>
      </c>
      <c r="D38" s="75" t="s">
        <v>52</v>
      </c>
      <c r="F38" s="75">
        <v>5</v>
      </c>
      <c r="G38" s="75">
        <v>52809</v>
      </c>
      <c r="H38" s="75">
        <v>154352</v>
      </c>
      <c r="I38" s="74">
        <v>21</v>
      </c>
      <c r="J38" s="92">
        <v>43152</v>
      </c>
      <c r="K38" s="75" t="s">
        <v>272</v>
      </c>
      <c r="L38" s="75">
        <v>49.72</v>
      </c>
      <c r="M38" s="75">
        <v>10</v>
      </c>
      <c r="N38" s="75">
        <v>60</v>
      </c>
      <c r="O38" s="75">
        <v>0</v>
      </c>
      <c r="P38" s="75">
        <v>0</v>
      </c>
      <c r="Q38" s="92">
        <v>43152</v>
      </c>
      <c r="R38" s="75" t="s">
        <v>273</v>
      </c>
      <c r="S38" s="75" t="s">
        <v>274</v>
      </c>
      <c r="U38" s="75" t="s">
        <v>275</v>
      </c>
      <c r="X38" s="75">
        <v>14860</v>
      </c>
      <c r="Y38" s="75" t="s">
        <v>276</v>
      </c>
      <c r="Z38" s="92">
        <v>43152</v>
      </c>
      <c r="AA38" s="75" t="s">
        <v>132</v>
      </c>
      <c r="AB38" s="92">
        <v>43152</v>
      </c>
      <c r="AC38" s="75">
        <v>0</v>
      </c>
      <c r="AF38" s="92">
        <v>43152</v>
      </c>
      <c r="AG38" s="75">
        <v>0</v>
      </c>
      <c r="AH38" s="75">
        <v>93710</v>
      </c>
      <c r="AI38" s="75" t="b">
        <v>1</v>
      </c>
      <c r="AJ38" s="75">
        <v>0</v>
      </c>
      <c r="AK38" s="75" t="s">
        <v>277</v>
      </c>
    </row>
    <row r="39" spans="1:37" x14ac:dyDescent="0.2">
      <c r="A39" s="75" t="s">
        <v>125</v>
      </c>
      <c r="B39" s="75">
        <v>116221</v>
      </c>
      <c r="C39" s="75" t="s">
        <v>126</v>
      </c>
      <c r="D39" s="75" t="s">
        <v>52</v>
      </c>
      <c r="F39" s="75">
        <v>5</v>
      </c>
      <c r="G39" s="75">
        <v>52874</v>
      </c>
      <c r="H39" s="75">
        <v>154587</v>
      </c>
      <c r="I39" s="74">
        <v>28</v>
      </c>
      <c r="J39" s="92">
        <v>43159</v>
      </c>
      <c r="K39" s="75" t="s">
        <v>278</v>
      </c>
      <c r="L39" s="75">
        <v>49.72</v>
      </c>
      <c r="M39" s="75">
        <v>10</v>
      </c>
      <c r="N39" s="75">
        <v>60</v>
      </c>
      <c r="O39" s="75">
        <v>0</v>
      </c>
      <c r="P39" s="75">
        <v>0</v>
      </c>
      <c r="Q39" s="92">
        <v>43159</v>
      </c>
      <c r="R39" s="75" t="s">
        <v>279</v>
      </c>
      <c r="S39" s="75" t="s">
        <v>280</v>
      </c>
      <c r="U39" s="75" t="s">
        <v>281</v>
      </c>
      <c r="X39" s="75">
        <v>14000</v>
      </c>
      <c r="Y39" s="75" t="s">
        <v>186</v>
      </c>
      <c r="Z39" s="92">
        <v>43159</v>
      </c>
      <c r="AA39" s="75" t="s">
        <v>132</v>
      </c>
      <c r="AB39" s="92">
        <v>43159</v>
      </c>
      <c r="AC39" s="75">
        <v>0</v>
      </c>
      <c r="AF39" s="92">
        <v>43159</v>
      </c>
      <c r="AG39" s="75">
        <v>0</v>
      </c>
      <c r="AH39" s="75">
        <v>150805</v>
      </c>
      <c r="AI39" s="75" t="b">
        <v>1</v>
      </c>
      <c r="AJ39" s="75">
        <v>0</v>
      </c>
      <c r="AK39" s="75" t="s">
        <v>280</v>
      </c>
    </row>
    <row r="40" spans="1:37" x14ac:dyDescent="0.2">
      <c r="A40" s="75" t="s">
        <v>125</v>
      </c>
      <c r="B40" s="75">
        <v>116226</v>
      </c>
      <c r="C40" s="75" t="s">
        <v>126</v>
      </c>
      <c r="D40" s="75" t="s">
        <v>52</v>
      </c>
      <c r="F40" s="75">
        <v>5</v>
      </c>
      <c r="G40" s="75">
        <v>21169</v>
      </c>
      <c r="H40" s="75">
        <v>154592</v>
      </c>
      <c r="I40" s="74">
        <v>28</v>
      </c>
      <c r="J40" s="92">
        <v>43159</v>
      </c>
      <c r="K40" s="75" t="s">
        <v>282</v>
      </c>
      <c r="L40" s="75">
        <v>53.88</v>
      </c>
      <c r="M40" s="75">
        <v>10.84</v>
      </c>
      <c r="N40" s="75">
        <v>65</v>
      </c>
      <c r="O40" s="75">
        <v>65</v>
      </c>
      <c r="P40" s="75">
        <v>0</v>
      </c>
      <c r="R40" s="75" t="s">
        <v>283</v>
      </c>
      <c r="S40" s="75" t="s">
        <v>284</v>
      </c>
      <c r="U40" s="75" t="s">
        <v>285</v>
      </c>
      <c r="V40" s="75" t="s">
        <v>286</v>
      </c>
      <c r="X40" s="75">
        <v>14550</v>
      </c>
      <c r="Y40" s="75" t="s">
        <v>131</v>
      </c>
      <c r="Z40" s="92">
        <v>43159</v>
      </c>
      <c r="AA40" s="75" t="s">
        <v>132</v>
      </c>
      <c r="AB40" s="92">
        <v>43159</v>
      </c>
      <c r="AC40" s="75">
        <v>0</v>
      </c>
      <c r="AF40" s="92">
        <v>43159</v>
      </c>
      <c r="AG40" s="75">
        <v>0</v>
      </c>
      <c r="AH40" s="75">
        <v>152623</v>
      </c>
      <c r="AI40" s="75" t="b">
        <v>1</v>
      </c>
      <c r="AJ40" s="75">
        <v>0</v>
      </c>
      <c r="AK40" s="75" t="s">
        <v>284</v>
      </c>
    </row>
    <row r="41" spans="1:37" x14ac:dyDescent="0.2">
      <c r="A41" s="75" t="s">
        <v>125</v>
      </c>
      <c r="B41" s="75">
        <v>115728</v>
      </c>
      <c r="C41" s="75" t="s">
        <v>126</v>
      </c>
      <c r="D41" s="75" t="s">
        <v>52</v>
      </c>
      <c r="F41" s="75">
        <v>5</v>
      </c>
      <c r="G41" s="75">
        <v>9293</v>
      </c>
      <c r="H41" s="75">
        <v>154094</v>
      </c>
      <c r="I41" s="74">
        <v>12</v>
      </c>
      <c r="J41" s="92">
        <v>43143</v>
      </c>
      <c r="K41" s="75" t="s">
        <v>287</v>
      </c>
      <c r="L41" s="75">
        <v>53.88</v>
      </c>
      <c r="M41" s="75">
        <v>10.84</v>
      </c>
      <c r="N41" s="75">
        <v>65</v>
      </c>
      <c r="O41" s="75">
        <v>0</v>
      </c>
      <c r="P41" s="75">
        <v>0</v>
      </c>
      <c r="Q41" s="92">
        <v>43143</v>
      </c>
      <c r="R41" s="75" t="s">
        <v>283</v>
      </c>
      <c r="S41" s="75" t="s">
        <v>288</v>
      </c>
      <c r="U41" s="75" t="s">
        <v>289</v>
      </c>
      <c r="X41" s="75">
        <v>14970</v>
      </c>
      <c r="Y41" s="75" t="s">
        <v>290</v>
      </c>
      <c r="Z41" s="92">
        <v>43143</v>
      </c>
      <c r="AA41" s="75" t="s">
        <v>132</v>
      </c>
      <c r="AB41" s="92">
        <v>43143</v>
      </c>
      <c r="AC41" s="75">
        <v>0</v>
      </c>
      <c r="AF41" s="92">
        <v>43143</v>
      </c>
      <c r="AG41" s="75">
        <v>0</v>
      </c>
      <c r="AH41" s="75">
        <v>154304</v>
      </c>
      <c r="AI41" s="75" t="b">
        <v>1</v>
      </c>
      <c r="AJ41" s="75">
        <v>0</v>
      </c>
      <c r="AK41" s="75" t="s">
        <v>288</v>
      </c>
    </row>
    <row r="42" spans="1:37" x14ac:dyDescent="0.2">
      <c r="A42" s="75" t="s">
        <v>125</v>
      </c>
      <c r="B42" s="75">
        <v>116001</v>
      </c>
      <c r="C42" s="75" t="s">
        <v>126</v>
      </c>
      <c r="D42" s="75" t="s">
        <v>52</v>
      </c>
      <c r="F42" s="75">
        <v>5</v>
      </c>
      <c r="G42" s="75">
        <v>52817</v>
      </c>
      <c r="H42" s="75">
        <v>154367</v>
      </c>
      <c r="I42" s="74">
        <v>21</v>
      </c>
      <c r="J42" s="92">
        <v>43152</v>
      </c>
      <c r="K42" s="75" t="s">
        <v>291</v>
      </c>
      <c r="L42" s="75">
        <v>12.5</v>
      </c>
      <c r="M42" s="75">
        <v>2.5</v>
      </c>
      <c r="N42" s="75">
        <v>15</v>
      </c>
      <c r="O42" s="75">
        <v>0</v>
      </c>
      <c r="P42" s="75">
        <v>0</v>
      </c>
      <c r="Q42" s="92">
        <v>43152</v>
      </c>
      <c r="R42" s="75" t="s">
        <v>292</v>
      </c>
      <c r="S42" s="75" t="s">
        <v>293</v>
      </c>
      <c r="U42" s="75" t="s">
        <v>294</v>
      </c>
      <c r="X42" s="75">
        <v>14200</v>
      </c>
      <c r="Y42" s="75" t="s">
        <v>159</v>
      </c>
      <c r="Z42" s="92">
        <v>43152</v>
      </c>
      <c r="AA42" s="75" t="s">
        <v>132</v>
      </c>
      <c r="AB42" s="92">
        <v>43152</v>
      </c>
      <c r="AC42" s="75">
        <v>0</v>
      </c>
      <c r="AF42" s="92">
        <v>43152</v>
      </c>
      <c r="AG42" s="75">
        <v>0</v>
      </c>
      <c r="AH42" s="75">
        <v>113025</v>
      </c>
      <c r="AI42" s="75" t="b">
        <v>1</v>
      </c>
      <c r="AJ42" s="75">
        <v>0</v>
      </c>
      <c r="AK42" s="75" t="s">
        <v>293</v>
      </c>
    </row>
    <row r="43" spans="1:37" x14ac:dyDescent="0.2">
      <c r="A43" s="75" t="s">
        <v>125</v>
      </c>
      <c r="B43" s="75">
        <v>116132</v>
      </c>
      <c r="C43" s="75" t="s">
        <v>126</v>
      </c>
      <c r="D43" s="75" t="s">
        <v>52</v>
      </c>
      <c r="F43" s="75">
        <v>5</v>
      </c>
      <c r="G43" s="75">
        <v>32823</v>
      </c>
      <c r="H43" s="75">
        <v>154498</v>
      </c>
      <c r="I43" s="74">
        <v>26</v>
      </c>
      <c r="J43" s="92">
        <v>43157</v>
      </c>
      <c r="K43" s="75" t="s">
        <v>295</v>
      </c>
      <c r="L43" s="75">
        <v>53.88</v>
      </c>
      <c r="M43" s="75">
        <v>10.84</v>
      </c>
      <c r="N43" s="75">
        <v>65</v>
      </c>
      <c r="O43" s="75">
        <v>0</v>
      </c>
      <c r="P43" s="75">
        <v>0</v>
      </c>
      <c r="Q43" s="92">
        <v>43157</v>
      </c>
      <c r="R43" s="75" t="s">
        <v>296</v>
      </c>
      <c r="S43" s="75" t="s">
        <v>297</v>
      </c>
      <c r="U43" s="75" t="s">
        <v>298</v>
      </c>
      <c r="X43" s="75">
        <v>14200</v>
      </c>
      <c r="Y43" s="75" t="s">
        <v>159</v>
      </c>
      <c r="Z43" s="92">
        <v>43157</v>
      </c>
      <c r="AA43" s="75" t="s">
        <v>132</v>
      </c>
      <c r="AB43" s="92">
        <v>43157</v>
      </c>
      <c r="AC43" s="75">
        <v>0</v>
      </c>
      <c r="AF43" s="92">
        <v>43157</v>
      </c>
      <c r="AG43" s="75">
        <v>0</v>
      </c>
      <c r="AH43" s="75">
        <v>105126</v>
      </c>
      <c r="AI43" s="75" t="b">
        <v>1</v>
      </c>
      <c r="AJ43" s="75">
        <v>0</v>
      </c>
      <c r="AK43" s="75" t="s">
        <v>297</v>
      </c>
    </row>
    <row r="44" spans="1:37" x14ac:dyDescent="0.2">
      <c r="A44" s="75" t="s">
        <v>125</v>
      </c>
      <c r="B44" s="75">
        <v>115962</v>
      </c>
      <c r="C44" s="75" t="s">
        <v>126</v>
      </c>
      <c r="D44" s="75" t="s">
        <v>52</v>
      </c>
      <c r="F44" s="75">
        <v>5</v>
      </c>
      <c r="G44" s="75">
        <v>43569</v>
      </c>
      <c r="H44" s="75">
        <v>154328</v>
      </c>
      <c r="I44" s="74">
        <v>20</v>
      </c>
      <c r="J44" s="92">
        <v>43151</v>
      </c>
      <c r="K44" s="75" t="s">
        <v>299</v>
      </c>
      <c r="L44" s="75">
        <v>12.5</v>
      </c>
      <c r="M44" s="75">
        <v>2.5</v>
      </c>
      <c r="N44" s="75">
        <v>15</v>
      </c>
      <c r="O44" s="75">
        <v>0</v>
      </c>
      <c r="P44" s="75">
        <v>0</v>
      </c>
      <c r="Q44" s="92">
        <v>43151</v>
      </c>
      <c r="R44" s="75" t="s">
        <v>300</v>
      </c>
      <c r="S44" s="75" t="s">
        <v>301</v>
      </c>
      <c r="U44" s="75" t="s">
        <v>302</v>
      </c>
      <c r="X44" s="75">
        <v>14220</v>
      </c>
      <c r="Y44" s="75" t="s">
        <v>303</v>
      </c>
      <c r="Z44" s="92">
        <v>43151</v>
      </c>
      <c r="AA44" s="75" t="s">
        <v>132</v>
      </c>
      <c r="AB44" s="92">
        <v>43151</v>
      </c>
      <c r="AC44" s="75">
        <v>0</v>
      </c>
      <c r="AF44" s="92">
        <v>43151</v>
      </c>
      <c r="AG44" s="75">
        <v>0</v>
      </c>
      <c r="AH44" s="75">
        <v>142616</v>
      </c>
      <c r="AI44" s="75" t="b">
        <v>1</v>
      </c>
      <c r="AJ44" s="75">
        <v>0</v>
      </c>
      <c r="AK44" s="75" t="s">
        <v>301</v>
      </c>
    </row>
    <row r="45" spans="1:37" x14ac:dyDescent="0.2">
      <c r="A45" s="75" t="s">
        <v>125</v>
      </c>
      <c r="B45" s="75">
        <v>115974</v>
      </c>
      <c r="C45" s="75" t="s">
        <v>126</v>
      </c>
      <c r="D45" s="75" t="s">
        <v>52</v>
      </c>
      <c r="F45" s="75">
        <v>5</v>
      </c>
      <c r="G45" s="75">
        <v>46873</v>
      </c>
      <c r="H45" s="75">
        <v>154340</v>
      </c>
      <c r="I45" s="74">
        <v>20</v>
      </c>
      <c r="J45" s="92">
        <v>43151</v>
      </c>
      <c r="K45" s="75" t="s">
        <v>304</v>
      </c>
      <c r="L45" s="75">
        <v>20.83</v>
      </c>
      <c r="M45" s="75">
        <v>4.17</v>
      </c>
      <c r="N45" s="75">
        <v>25</v>
      </c>
      <c r="O45" s="75">
        <v>0</v>
      </c>
      <c r="P45" s="75">
        <v>0</v>
      </c>
      <c r="Q45" s="92">
        <v>43151</v>
      </c>
      <c r="R45" s="75" t="s">
        <v>305</v>
      </c>
      <c r="S45" s="75" t="s">
        <v>306</v>
      </c>
      <c r="U45" s="75" t="s">
        <v>307</v>
      </c>
      <c r="X45" s="75">
        <v>14610</v>
      </c>
      <c r="Y45" s="75" t="s">
        <v>308</v>
      </c>
      <c r="Z45" s="92">
        <v>43151</v>
      </c>
      <c r="AA45" s="75" t="s">
        <v>132</v>
      </c>
      <c r="AB45" s="92">
        <v>43151</v>
      </c>
      <c r="AC45" s="75">
        <v>0</v>
      </c>
      <c r="AF45" s="92">
        <v>43151</v>
      </c>
      <c r="AG45" s="75">
        <v>0</v>
      </c>
      <c r="AH45" s="75">
        <v>162950</v>
      </c>
      <c r="AI45" s="75" t="b">
        <v>1</v>
      </c>
      <c r="AJ45" s="75">
        <v>0</v>
      </c>
      <c r="AK45" s="75" t="s">
        <v>306</v>
      </c>
    </row>
    <row r="46" spans="1:37" x14ac:dyDescent="0.2">
      <c r="A46" s="75" t="s">
        <v>125</v>
      </c>
      <c r="B46" s="75">
        <v>115993</v>
      </c>
      <c r="C46" s="75" t="s">
        <v>126</v>
      </c>
      <c r="D46" s="75" t="s">
        <v>52</v>
      </c>
      <c r="F46" s="75">
        <v>5</v>
      </c>
      <c r="G46" s="75">
        <v>52813</v>
      </c>
      <c r="H46" s="75">
        <v>154359</v>
      </c>
      <c r="I46" s="74">
        <v>21</v>
      </c>
      <c r="J46" s="92">
        <v>43152</v>
      </c>
      <c r="K46" s="75" t="s">
        <v>309</v>
      </c>
      <c r="L46" s="75">
        <v>53.88</v>
      </c>
      <c r="M46" s="75">
        <v>10.84</v>
      </c>
      <c r="N46" s="75">
        <v>65</v>
      </c>
      <c r="O46" s="75">
        <v>0</v>
      </c>
      <c r="P46" s="75">
        <v>0</v>
      </c>
      <c r="Q46" s="92">
        <v>43152</v>
      </c>
      <c r="R46" s="75" t="s">
        <v>310</v>
      </c>
      <c r="S46" s="75" t="s">
        <v>311</v>
      </c>
      <c r="U46" s="75" t="s">
        <v>312</v>
      </c>
      <c r="X46" s="75">
        <v>78540</v>
      </c>
      <c r="Y46" s="75" t="s">
        <v>313</v>
      </c>
      <c r="Z46" s="92">
        <v>43152</v>
      </c>
      <c r="AA46" s="75" t="s">
        <v>132</v>
      </c>
      <c r="AB46" s="92">
        <v>43152</v>
      </c>
      <c r="AC46" s="75">
        <v>0</v>
      </c>
      <c r="AF46" s="92">
        <v>43152</v>
      </c>
      <c r="AG46" s="75">
        <v>0</v>
      </c>
      <c r="AH46" s="75">
        <v>104421</v>
      </c>
      <c r="AI46" s="75" t="b">
        <v>1</v>
      </c>
      <c r="AJ46" s="75">
        <v>0</v>
      </c>
      <c r="AK46" s="75" t="s">
        <v>311</v>
      </c>
    </row>
    <row r="47" spans="1:37" x14ac:dyDescent="0.2">
      <c r="A47" s="75" t="s">
        <v>125</v>
      </c>
      <c r="B47" s="75">
        <v>115440</v>
      </c>
      <c r="C47" s="75" t="s">
        <v>126</v>
      </c>
      <c r="D47" s="75" t="s">
        <v>52</v>
      </c>
      <c r="F47" s="75">
        <v>5</v>
      </c>
      <c r="G47" s="75">
        <v>49565</v>
      </c>
      <c r="H47" s="75">
        <v>153806</v>
      </c>
      <c r="I47" s="74">
        <v>1</v>
      </c>
      <c r="J47" s="92">
        <v>43132</v>
      </c>
      <c r="K47" s="75" t="s">
        <v>314</v>
      </c>
      <c r="L47" s="75">
        <v>49.72</v>
      </c>
      <c r="M47" s="75">
        <v>10</v>
      </c>
      <c r="N47" s="75">
        <v>60</v>
      </c>
      <c r="O47" s="75">
        <v>0</v>
      </c>
      <c r="P47" s="75">
        <v>0</v>
      </c>
      <c r="Q47" s="92">
        <v>43132</v>
      </c>
      <c r="R47" s="75" t="s">
        <v>315</v>
      </c>
      <c r="S47" s="75" t="s">
        <v>316</v>
      </c>
      <c r="U47" s="75" t="s">
        <v>317</v>
      </c>
      <c r="X47" s="75">
        <v>14840</v>
      </c>
      <c r="Y47" s="75" t="s">
        <v>318</v>
      </c>
      <c r="Z47" s="92">
        <v>43132</v>
      </c>
      <c r="AA47" s="75" t="s">
        <v>132</v>
      </c>
      <c r="AB47" s="92">
        <v>43132</v>
      </c>
      <c r="AC47" s="75">
        <v>0</v>
      </c>
      <c r="AF47" s="92">
        <v>43132</v>
      </c>
      <c r="AG47" s="75">
        <v>0</v>
      </c>
      <c r="AH47" s="75">
        <v>105612</v>
      </c>
      <c r="AI47" s="75" t="b">
        <v>1</v>
      </c>
      <c r="AJ47" s="75">
        <v>0</v>
      </c>
      <c r="AK47" s="75" t="s">
        <v>316</v>
      </c>
    </row>
    <row r="48" spans="1:37" x14ac:dyDescent="0.2">
      <c r="A48" s="75" t="s">
        <v>125</v>
      </c>
      <c r="B48" s="75">
        <v>115600</v>
      </c>
      <c r="C48" s="75" t="s">
        <v>126</v>
      </c>
      <c r="D48" s="75" t="s">
        <v>52</v>
      </c>
      <c r="F48" s="75">
        <v>5</v>
      </c>
      <c r="G48" s="75">
        <v>46666</v>
      </c>
      <c r="H48" s="75">
        <v>153966</v>
      </c>
      <c r="I48" s="74">
        <v>7</v>
      </c>
      <c r="J48" s="92">
        <v>43138</v>
      </c>
      <c r="K48" s="75" t="s">
        <v>319</v>
      </c>
      <c r="L48" s="75">
        <v>12.5</v>
      </c>
      <c r="M48" s="75">
        <v>2.5</v>
      </c>
      <c r="N48" s="75">
        <v>15</v>
      </c>
      <c r="O48" s="75">
        <v>0</v>
      </c>
      <c r="P48" s="75">
        <v>0</v>
      </c>
      <c r="Q48" s="92">
        <v>43138</v>
      </c>
      <c r="R48" s="75" t="s">
        <v>320</v>
      </c>
      <c r="S48" s="75" t="s">
        <v>321</v>
      </c>
      <c r="U48" s="75" t="s">
        <v>322</v>
      </c>
      <c r="X48" s="75">
        <v>14000</v>
      </c>
      <c r="Y48" s="75" t="s">
        <v>186</v>
      </c>
      <c r="Z48" s="92">
        <v>43138</v>
      </c>
      <c r="AA48" s="75" t="s">
        <v>132</v>
      </c>
      <c r="AB48" s="92">
        <v>43138</v>
      </c>
      <c r="AC48" s="75">
        <v>0</v>
      </c>
      <c r="AF48" s="92">
        <v>43138</v>
      </c>
      <c r="AG48" s="75">
        <v>0</v>
      </c>
      <c r="AH48" s="75">
        <v>144742</v>
      </c>
      <c r="AI48" s="75" t="b">
        <v>1</v>
      </c>
      <c r="AJ48" s="75">
        <v>0</v>
      </c>
      <c r="AK48" s="75" t="s">
        <v>321</v>
      </c>
    </row>
    <row r="49" spans="1:37" x14ac:dyDescent="0.2">
      <c r="A49" s="75" t="s">
        <v>125</v>
      </c>
      <c r="B49" s="75">
        <v>115965</v>
      </c>
      <c r="C49" s="75" t="s">
        <v>126</v>
      </c>
      <c r="D49" s="75" t="s">
        <v>52</v>
      </c>
      <c r="F49" s="75">
        <v>5</v>
      </c>
      <c r="G49" s="75">
        <v>52451</v>
      </c>
      <c r="H49" s="75">
        <v>154331</v>
      </c>
      <c r="I49" s="74">
        <v>20</v>
      </c>
      <c r="J49" s="92">
        <v>43151</v>
      </c>
      <c r="K49" s="75" t="s">
        <v>323</v>
      </c>
      <c r="L49" s="75">
        <v>12.5</v>
      </c>
      <c r="M49" s="75">
        <v>2.5</v>
      </c>
      <c r="N49" s="75">
        <v>15</v>
      </c>
      <c r="O49" s="75">
        <v>0</v>
      </c>
      <c r="P49" s="75">
        <v>0</v>
      </c>
      <c r="Q49" s="92">
        <v>43151</v>
      </c>
      <c r="R49" s="75" t="s">
        <v>324</v>
      </c>
      <c r="S49" s="75" t="s">
        <v>325</v>
      </c>
      <c r="U49" s="75" t="s">
        <v>326</v>
      </c>
      <c r="X49" s="75">
        <v>14210</v>
      </c>
      <c r="Y49" s="75" t="s">
        <v>327</v>
      </c>
      <c r="Z49" s="92">
        <v>43151</v>
      </c>
      <c r="AA49" s="75" t="s">
        <v>132</v>
      </c>
      <c r="AB49" s="92">
        <v>43151</v>
      </c>
      <c r="AC49" s="75">
        <v>0</v>
      </c>
      <c r="AF49" s="92">
        <v>43151</v>
      </c>
      <c r="AG49" s="75">
        <v>0</v>
      </c>
      <c r="AH49" s="75">
        <v>144314</v>
      </c>
      <c r="AI49" s="75" t="b">
        <v>1</v>
      </c>
      <c r="AJ49" s="75">
        <v>0</v>
      </c>
      <c r="AK49" s="75" t="s">
        <v>325</v>
      </c>
    </row>
    <row r="50" spans="1:37" x14ac:dyDescent="0.2">
      <c r="A50" s="75" t="s">
        <v>125</v>
      </c>
      <c r="B50" s="75">
        <v>116060</v>
      </c>
      <c r="C50" s="75" t="s">
        <v>126</v>
      </c>
      <c r="D50" s="75" t="s">
        <v>52</v>
      </c>
      <c r="F50" s="75">
        <v>5</v>
      </c>
      <c r="G50" s="75">
        <v>43902</v>
      </c>
      <c r="H50" s="75">
        <v>154426</v>
      </c>
      <c r="I50" s="74">
        <v>22</v>
      </c>
      <c r="J50" s="92">
        <v>43153</v>
      </c>
      <c r="K50" s="75" t="s">
        <v>328</v>
      </c>
      <c r="L50" s="75">
        <v>20.83</v>
      </c>
      <c r="M50" s="75">
        <v>4.17</v>
      </c>
      <c r="N50" s="75">
        <v>25</v>
      </c>
      <c r="O50" s="75">
        <v>0</v>
      </c>
      <c r="P50" s="75">
        <v>0</v>
      </c>
      <c r="Q50" s="92">
        <v>43153</v>
      </c>
      <c r="R50" s="75" t="s">
        <v>329</v>
      </c>
      <c r="S50" s="75" t="s">
        <v>330</v>
      </c>
      <c r="U50" s="75" t="s">
        <v>331</v>
      </c>
      <c r="X50" s="75">
        <v>14200</v>
      </c>
      <c r="Y50" s="75" t="s">
        <v>159</v>
      </c>
      <c r="Z50" s="92">
        <v>43153</v>
      </c>
      <c r="AA50" s="75" t="s">
        <v>132</v>
      </c>
      <c r="AB50" s="92">
        <v>43153</v>
      </c>
      <c r="AC50" s="75">
        <v>0</v>
      </c>
      <c r="AF50" s="92">
        <v>43153</v>
      </c>
      <c r="AG50" s="75">
        <v>0</v>
      </c>
      <c r="AH50" s="75">
        <v>152000</v>
      </c>
      <c r="AI50" s="75" t="b">
        <v>1</v>
      </c>
      <c r="AJ50" s="75">
        <v>0</v>
      </c>
      <c r="AK50" s="75" t="s">
        <v>330</v>
      </c>
    </row>
    <row r="51" spans="1:37" x14ac:dyDescent="0.2">
      <c r="A51" s="75" t="s">
        <v>125</v>
      </c>
      <c r="B51" s="75">
        <v>115899</v>
      </c>
      <c r="C51" s="75" t="s">
        <v>126</v>
      </c>
      <c r="D51" s="75" t="s">
        <v>52</v>
      </c>
      <c r="F51" s="75">
        <v>5</v>
      </c>
      <c r="G51" s="75">
        <v>20740</v>
      </c>
      <c r="H51" s="75">
        <v>154265</v>
      </c>
      <c r="I51" s="74">
        <v>17</v>
      </c>
      <c r="J51" s="92">
        <v>43148</v>
      </c>
      <c r="K51" s="75" t="s">
        <v>332</v>
      </c>
      <c r="L51" s="75">
        <v>49.72</v>
      </c>
      <c r="M51" s="75">
        <v>10</v>
      </c>
      <c r="N51" s="75">
        <v>60</v>
      </c>
      <c r="O51" s="75">
        <v>0</v>
      </c>
      <c r="P51" s="75">
        <v>0</v>
      </c>
      <c r="Q51" s="92">
        <v>43148</v>
      </c>
      <c r="R51" s="75" t="s">
        <v>333</v>
      </c>
      <c r="S51" s="75" t="s">
        <v>334</v>
      </c>
      <c r="U51" s="75" t="s">
        <v>335</v>
      </c>
      <c r="X51" s="75">
        <v>14730</v>
      </c>
      <c r="Y51" s="75" t="s">
        <v>336</v>
      </c>
      <c r="Z51" s="92">
        <v>43148</v>
      </c>
      <c r="AA51" s="75" t="s">
        <v>132</v>
      </c>
      <c r="AB51" s="92">
        <v>43148</v>
      </c>
      <c r="AC51" s="75">
        <v>0</v>
      </c>
      <c r="AF51" s="92">
        <v>43148</v>
      </c>
      <c r="AG51" s="75">
        <v>0</v>
      </c>
      <c r="AH51" s="75">
        <v>111838</v>
      </c>
      <c r="AI51" s="75" t="b">
        <v>1</v>
      </c>
      <c r="AJ51" s="75">
        <v>0</v>
      </c>
      <c r="AK51" s="75" t="s">
        <v>334</v>
      </c>
    </row>
    <row r="52" spans="1:37" x14ac:dyDescent="0.2">
      <c r="A52" s="75" t="s">
        <v>125</v>
      </c>
      <c r="B52" s="75">
        <v>115771</v>
      </c>
      <c r="C52" s="75" t="s">
        <v>126</v>
      </c>
      <c r="D52" s="75" t="s">
        <v>52</v>
      </c>
      <c r="F52" s="75">
        <v>5</v>
      </c>
      <c r="G52" s="75">
        <v>46827</v>
      </c>
      <c r="H52" s="75">
        <v>154137</v>
      </c>
      <c r="I52" s="74">
        <v>13</v>
      </c>
      <c r="J52" s="92">
        <v>43144</v>
      </c>
      <c r="K52" s="75" t="s">
        <v>337</v>
      </c>
      <c r="L52" s="75">
        <v>41.38</v>
      </c>
      <c r="M52" s="75">
        <v>8.34</v>
      </c>
      <c r="N52" s="75">
        <v>50</v>
      </c>
      <c r="O52" s="75">
        <v>0</v>
      </c>
      <c r="P52" s="75">
        <v>0</v>
      </c>
      <c r="Q52" s="92">
        <v>43144</v>
      </c>
      <c r="R52" s="75" t="s">
        <v>338</v>
      </c>
      <c r="S52" s="75" t="s">
        <v>339</v>
      </c>
      <c r="U52" s="75" t="s">
        <v>340</v>
      </c>
      <c r="X52" s="75">
        <v>14610</v>
      </c>
      <c r="Y52" s="75" t="s">
        <v>341</v>
      </c>
      <c r="Z52" s="92">
        <v>43144</v>
      </c>
      <c r="AA52" s="75" t="s">
        <v>132</v>
      </c>
      <c r="AB52" s="92">
        <v>43144</v>
      </c>
      <c r="AC52" s="75">
        <v>0</v>
      </c>
      <c r="AF52" s="92">
        <v>43144</v>
      </c>
      <c r="AG52" s="75">
        <v>0</v>
      </c>
      <c r="AH52" s="75">
        <v>165629</v>
      </c>
      <c r="AI52" s="75" t="b">
        <v>1</v>
      </c>
      <c r="AJ52" s="75">
        <v>0</v>
      </c>
      <c r="AK52" s="75" t="s">
        <v>339</v>
      </c>
    </row>
    <row r="53" spans="1:37" x14ac:dyDescent="0.2">
      <c r="A53" s="75" t="s">
        <v>125</v>
      </c>
      <c r="B53" s="75">
        <v>115450</v>
      </c>
      <c r="C53" s="75" t="s">
        <v>126</v>
      </c>
      <c r="D53" s="75" t="s">
        <v>52</v>
      </c>
      <c r="F53" s="75">
        <v>5</v>
      </c>
      <c r="G53" s="75">
        <v>38443</v>
      </c>
      <c r="H53" s="75">
        <v>153816</v>
      </c>
      <c r="I53" s="74">
        <v>1</v>
      </c>
      <c r="J53" s="92">
        <v>43132</v>
      </c>
      <c r="K53" s="75" t="s">
        <v>342</v>
      </c>
      <c r="L53" s="75">
        <v>12.5</v>
      </c>
      <c r="M53" s="75">
        <v>2.5</v>
      </c>
      <c r="N53" s="75">
        <v>15</v>
      </c>
      <c r="O53" s="75">
        <v>0</v>
      </c>
      <c r="P53" s="75">
        <v>0</v>
      </c>
      <c r="Q53" s="92">
        <v>43132</v>
      </c>
      <c r="R53" s="75" t="s">
        <v>343</v>
      </c>
      <c r="S53" s="75" t="s">
        <v>344</v>
      </c>
      <c r="U53" s="75" t="s">
        <v>345</v>
      </c>
      <c r="X53" s="75">
        <v>14860</v>
      </c>
      <c r="Y53" s="75" t="s">
        <v>346</v>
      </c>
      <c r="Z53" s="92">
        <v>43132</v>
      </c>
      <c r="AA53" s="75" t="s">
        <v>132</v>
      </c>
      <c r="AB53" s="92">
        <v>43132</v>
      </c>
      <c r="AC53" s="75">
        <v>0</v>
      </c>
      <c r="AF53" s="92">
        <v>43132</v>
      </c>
      <c r="AG53" s="75">
        <v>0</v>
      </c>
      <c r="AH53" s="75">
        <v>141645</v>
      </c>
      <c r="AI53" s="75" t="b">
        <v>1</v>
      </c>
      <c r="AJ53" s="75">
        <v>0</v>
      </c>
      <c r="AK53" s="75" t="s">
        <v>347</v>
      </c>
    </row>
    <row r="54" spans="1:37" x14ac:dyDescent="0.2">
      <c r="A54" s="75" t="s">
        <v>125</v>
      </c>
      <c r="B54" s="75">
        <v>115803</v>
      </c>
      <c r="C54" s="75" t="s">
        <v>126</v>
      </c>
      <c r="D54" s="75" t="s">
        <v>52</v>
      </c>
      <c r="F54" s="75">
        <v>5</v>
      </c>
      <c r="G54" s="75">
        <v>1147</v>
      </c>
      <c r="H54" s="75">
        <v>154169</v>
      </c>
      <c r="I54" s="74">
        <v>14</v>
      </c>
      <c r="J54" s="92">
        <v>43145</v>
      </c>
      <c r="K54" s="75" t="s">
        <v>348</v>
      </c>
      <c r="L54" s="75">
        <v>49.72</v>
      </c>
      <c r="M54" s="75">
        <v>10</v>
      </c>
      <c r="N54" s="75">
        <v>60</v>
      </c>
      <c r="O54" s="75">
        <v>0</v>
      </c>
      <c r="P54" s="75">
        <v>0</v>
      </c>
      <c r="Q54" s="92">
        <v>43145</v>
      </c>
      <c r="R54" s="75" t="s">
        <v>349</v>
      </c>
      <c r="S54" s="75" t="s">
        <v>350</v>
      </c>
      <c r="U54" s="75" t="s">
        <v>351</v>
      </c>
      <c r="X54" s="75">
        <v>14220</v>
      </c>
      <c r="Y54" s="75" t="s">
        <v>352</v>
      </c>
      <c r="Z54" s="92">
        <v>43145</v>
      </c>
      <c r="AA54" s="75" t="s">
        <v>132</v>
      </c>
      <c r="AB54" s="92">
        <v>43145</v>
      </c>
      <c r="AC54" s="75">
        <v>0</v>
      </c>
      <c r="AF54" s="92">
        <v>43145</v>
      </c>
      <c r="AG54" s="75">
        <v>0</v>
      </c>
      <c r="AH54" s="75">
        <v>150135</v>
      </c>
      <c r="AI54" s="75" t="b">
        <v>1</v>
      </c>
      <c r="AJ54" s="75">
        <v>0</v>
      </c>
      <c r="AK54" s="75" t="s">
        <v>353</v>
      </c>
    </row>
    <row r="55" spans="1:37" x14ac:dyDescent="0.2">
      <c r="A55" s="75" t="s">
        <v>125</v>
      </c>
      <c r="B55" s="75">
        <v>116003</v>
      </c>
      <c r="C55" s="75" t="s">
        <v>126</v>
      </c>
      <c r="D55" s="75" t="s">
        <v>52</v>
      </c>
      <c r="F55" s="75">
        <v>5</v>
      </c>
      <c r="G55" s="75">
        <v>52816</v>
      </c>
      <c r="H55" s="75">
        <v>154369</v>
      </c>
      <c r="I55" s="74">
        <v>21</v>
      </c>
      <c r="J55" s="92">
        <v>43152</v>
      </c>
      <c r="K55" s="75" t="s">
        <v>354</v>
      </c>
      <c r="L55" s="75">
        <v>20.83</v>
      </c>
      <c r="M55" s="75">
        <v>4.17</v>
      </c>
      <c r="N55" s="75">
        <v>25</v>
      </c>
      <c r="O55" s="75">
        <v>0</v>
      </c>
      <c r="P55" s="75">
        <v>0</v>
      </c>
      <c r="Q55" s="92">
        <v>43152</v>
      </c>
      <c r="R55" s="75" t="s">
        <v>355</v>
      </c>
      <c r="S55" s="75" t="s">
        <v>356</v>
      </c>
      <c r="U55" s="75" t="s">
        <v>357</v>
      </c>
      <c r="X55" s="75">
        <v>14000</v>
      </c>
      <c r="Y55" s="75" t="s">
        <v>186</v>
      </c>
      <c r="Z55" s="92">
        <v>43152</v>
      </c>
      <c r="AA55" s="75" t="s">
        <v>132</v>
      </c>
      <c r="AB55" s="92">
        <v>43152</v>
      </c>
      <c r="AC55" s="75">
        <v>0</v>
      </c>
      <c r="AF55" s="92">
        <v>43152</v>
      </c>
      <c r="AG55" s="75">
        <v>0</v>
      </c>
      <c r="AH55" s="75">
        <v>113731</v>
      </c>
      <c r="AI55" s="75" t="b">
        <v>1</v>
      </c>
      <c r="AJ55" s="75">
        <v>0</v>
      </c>
      <c r="AK55" s="75" t="s">
        <v>356</v>
      </c>
    </row>
    <row r="56" spans="1:37" x14ac:dyDescent="0.2">
      <c r="A56" s="75" t="s">
        <v>125</v>
      </c>
      <c r="B56" s="75">
        <v>115666</v>
      </c>
      <c r="C56" s="75" t="s">
        <v>126</v>
      </c>
      <c r="D56" s="75" t="s">
        <v>52</v>
      </c>
      <c r="F56" s="75">
        <v>5</v>
      </c>
      <c r="G56" s="75">
        <v>52713</v>
      </c>
      <c r="H56" s="75">
        <v>154032</v>
      </c>
      <c r="I56" s="74">
        <v>9</v>
      </c>
      <c r="J56" s="92">
        <v>43140</v>
      </c>
      <c r="K56" s="75" t="s">
        <v>358</v>
      </c>
      <c r="L56" s="75">
        <v>53.88</v>
      </c>
      <c r="M56" s="75">
        <v>10.84</v>
      </c>
      <c r="N56" s="75">
        <v>65</v>
      </c>
      <c r="O56" s="75">
        <v>0</v>
      </c>
      <c r="P56" s="75">
        <v>0</v>
      </c>
      <c r="Q56" s="92">
        <v>43140</v>
      </c>
      <c r="R56" s="75" t="s">
        <v>359</v>
      </c>
      <c r="S56" s="75" t="s">
        <v>360</v>
      </c>
      <c r="U56" s="75" t="s">
        <v>361</v>
      </c>
      <c r="X56" s="75">
        <v>14120</v>
      </c>
      <c r="Y56" s="75" t="s">
        <v>362</v>
      </c>
      <c r="Z56" s="92">
        <v>43140</v>
      </c>
      <c r="AA56" s="75" t="s">
        <v>132</v>
      </c>
      <c r="AB56" s="92">
        <v>43140</v>
      </c>
      <c r="AC56" s="75">
        <v>0</v>
      </c>
      <c r="AF56" s="92">
        <v>43140</v>
      </c>
      <c r="AG56" s="75">
        <v>0</v>
      </c>
      <c r="AH56" s="75">
        <v>111433</v>
      </c>
      <c r="AI56" s="75" t="b">
        <v>1</v>
      </c>
      <c r="AJ56" s="75">
        <v>0</v>
      </c>
      <c r="AK56" s="75" t="s">
        <v>360</v>
      </c>
    </row>
    <row r="57" spans="1:37" x14ac:dyDescent="0.2">
      <c r="A57" s="75" t="s">
        <v>125</v>
      </c>
      <c r="B57" s="75">
        <v>115559</v>
      </c>
      <c r="C57" s="75" t="s">
        <v>126</v>
      </c>
      <c r="D57" s="75" t="s">
        <v>52</v>
      </c>
      <c r="F57" s="75">
        <v>5</v>
      </c>
      <c r="G57" s="75">
        <v>52677</v>
      </c>
      <c r="H57" s="75">
        <v>153925</v>
      </c>
      <c r="I57" s="74">
        <v>6</v>
      </c>
      <c r="J57" s="92">
        <v>43137</v>
      </c>
      <c r="K57" s="75" t="s">
        <v>363</v>
      </c>
      <c r="L57" s="75">
        <v>20.83</v>
      </c>
      <c r="M57" s="75">
        <v>4.17</v>
      </c>
      <c r="N57" s="75">
        <v>25</v>
      </c>
      <c r="O57" s="75">
        <v>0</v>
      </c>
      <c r="P57" s="75">
        <v>0</v>
      </c>
      <c r="Q57" s="92">
        <v>43137</v>
      </c>
      <c r="R57" s="75" t="s">
        <v>364</v>
      </c>
      <c r="S57" s="75" t="s">
        <v>365</v>
      </c>
      <c r="U57" s="75" t="s">
        <v>366</v>
      </c>
      <c r="X57" s="75">
        <v>14550</v>
      </c>
      <c r="Y57" s="75" t="s">
        <v>131</v>
      </c>
      <c r="Z57" s="92">
        <v>43137</v>
      </c>
      <c r="AA57" s="75" t="s">
        <v>132</v>
      </c>
      <c r="AB57" s="92">
        <v>43137</v>
      </c>
      <c r="AC57" s="75">
        <v>0</v>
      </c>
      <c r="AF57" s="92">
        <v>43137</v>
      </c>
      <c r="AG57" s="75">
        <v>0</v>
      </c>
      <c r="AH57" s="75">
        <v>144112</v>
      </c>
      <c r="AI57" s="75" t="b">
        <v>1</v>
      </c>
      <c r="AJ57" s="75">
        <v>0</v>
      </c>
      <c r="AK57" s="75" t="s">
        <v>367</v>
      </c>
    </row>
    <row r="58" spans="1:37" x14ac:dyDescent="0.2">
      <c r="A58" s="75" t="s">
        <v>125</v>
      </c>
      <c r="B58" s="75">
        <v>115504</v>
      </c>
      <c r="C58" s="75" t="s">
        <v>126</v>
      </c>
      <c r="D58" s="75" t="s">
        <v>52</v>
      </c>
      <c r="F58" s="75">
        <v>5</v>
      </c>
      <c r="G58" s="75">
        <v>39308</v>
      </c>
      <c r="H58" s="75">
        <v>153870</v>
      </c>
      <c r="I58" s="74">
        <v>5</v>
      </c>
      <c r="J58" s="92">
        <v>43136</v>
      </c>
      <c r="K58" s="75" t="s">
        <v>368</v>
      </c>
      <c r="L58" s="75">
        <v>12.5</v>
      </c>
      <c r="M58" s="75">
        <v>2.5</v>
      </c>
      <c r="N58" s="75">
        <v>15</v>
      </c>
      <c r="O58" s="75">
        <v>0</v>
      </c>
      <c r="P58" s="75">
        <v>0</v>
      </c>
      <c r="Q58" s="92">
        <v>43136</v>
      </c>
      <c r="R58" s="75" t="s">
        <v>369</v>
      </c>
      <c r="S58" s="75" t="s">
        <v>370</v>
      </c>
      <c r="U58" s="75" t="s">
        <v>371</v>
      </c>
      <c r="X58" s="75">
        <v>14200</v>
      </c>
      <c r="Y58" s="75" t="s">
        <v>159</v>
      </c>
      <c r="Z58" s="92">
        <v>43136</v>
      </c>
      <c r="AA58" s="75" t="s">
        <v>132</v>
      </c>
      <c r="AB58" s="92">
        <v>43136</v>
      </c>
      <c r="AC58" s="75">
        <v>0</v>
      </c>
      <c r="AF58" s="92">
        <v>43136</v>
      </c>
      <c r="AG58" s="75">
        <v>0</v>
      </c>
      <c r="AH58" s="75">
        <v>84802</v>
      </c>
      <c r="AI58" s="75" t="b">
        <v>1</v>
      </c>
      <c r="AJ58" s="75">
        <v>0</v>
      </c>
      <c r="AK58" s="75" t="s">
        <v>370</v>
      </c>
    </row>
    <row r="59" spans="1:37" x14ac:dyDescent="0.2">
      <c r="A59" s="75" t="s">
        <v>125</v>
      </c>
      <c r="B59" s="75">
        <v>116152</v>
      </c>
      <c r="C59" s="75" t="s">
        <v>126</v>
      </c>
      <c r="D59" s="75" t="s">
        <v>52</v>
      </c>
      <c r="F59" s="75">
        <v>5</v>
      </c>
      <c r="G59" s="75">
        <v>52851</v>
      </c>
      <c r="H59" s="75">
        <v>154518</v>
      </c>
      <c r="I59" s="74">
        <v>26</v>
      </c>
      <c r="J59" s="92">
        <v>43157</v>
      </c>
      <c r="K59" s="75" t="s">
        <v>372</v>
      </c>
      <c r="L59" s="75">
        <v>49.72</v>
      </c>
      <c r="M59" s="75">
        <v>10</v>
      </c>
      <c r="N59" s="75">
        <v>60</v>
      </c>
      <c r="O59" s="75">
        <v>0</v>
      </c>
      <c r="P59" s="75">
        <v>0</v>
      </c>
      <c r="Q59" s="92">
        <v>43157</v>
      </c>
      <c r="R59" s="75" t="s">
        <v>373</v>
      </c>
      <c r="S59" s="75" t="s">
        <v>374</v>
      </c>
      <c r="U59" s="75" t="s">
        <v>375</v>
      </c>
      <c r="X59" s="75">
        <v>14000</v>
      </c>
      <c r="Y59" s="75" t="s">
        <v>186</v>
      </c>
      <c r="Z59" s="92">
        <v>43157</v>
      </c>
      <c r="AA59" s="75" t="s">
        <v>132</v>
      </c>
      <c r="AB59" s="92">
        <v>43157</v>
      </c>
      <c r="AC59" s="75">
        <v>0</v>
      </c>
      <c r="AF59" s="92">
        <v>43157</v>
      </c>
      <c r="AG59" s="75">
        <v>0</v>
      </c>
      <c r="AH59" s="75">
        <v>165714</v>
      </c>
      <c r="AI59" s="75" t="b">
        <v>1</v>
      </c>
      <c r="AJ59" s="75">
        <v>0</v>
      </c>
      <c r="AK59" s="75" t="s">
        <v>374</v>
      </c>
    </row>
    <row r="60" spans="1:37" x14ac:dyDescent="0.2">
      <c r="A60" s="75" t="s">
        <v>125</v>
      </c>
      <c r="B60" s="75">
        <v>115540</v>
      </c>
      <c r="C60" s="75" t="s">
        <v>126</v>
      </c>
      <c r="D60" s="75" t="s">
        <v>52</v>
      </c>
      <c r="F60" s="75">
        <v>5</v>
      </c>
      <c r="G60" s="75">
        <v>20859</v>
      </c>
      <c r="H60" s="75">
        <v>153906</v>
      </c>
      <c r="I60" s="74">
        <v>6</v>
      </c>
      <c r="J60" s="92">
        <v>43137</v>
      </c>
      <c r="K60" s="75" t="s">
        <v>376</v>
      </c>
      <c r="L60" s="75">
        <v>49.72</v>
      </c>
      <c r="M60" s="75">
        <v>10</v>
      </c>
      <c r="N60" s="75">
        <v>60</v>
      </c>
      <c r="O60" s="75">
        <v>0</v>
      </c>
      <c r="P60" s="75">
        <v>0</v>
      </c>
      <c r="Q60" s="92">
        <v>43137</v>
      </c>
      <c r="R60" s="75" t="s">
        <v>377</v>
      </c>
      <c r="S60" s="75" t="s">
        <v>378</v>
      </c>
      <c r="U60" s="75" t="s">
        <v>379</v>
      </c>
      <c r="X60" s="75">
        <v>14550</v>
      </c>
      <c r="Y60" s="75" t="s">
        <v>131</v>
      </c>
      <c r="Z60" s="92">
        <v>43137</v>
      </c>
      <c r="AA60" s="75" t="s">
        <v>132</v>
      </c>
      <c r="AB60" s="92">
        <v>43137</v>
      </c>
      <c r="AC60" s="75">
        <v>0</v>
      </c>
      <c r="AF60" s="92">
        <v>43137</v>
      </c>
      <c r="AG60" s="75">
        <v>0</v>
      </c>
      <c r="AH60" s="75">
        <v>95616</v>
      </c>
      <c r="AI60" s="75" t="b">
        <v>1</v>
      </c>
      <c r="AJ60" s="75">
        <v>0</v>
      </c>
      <c r="AK60" s="75" t="s">
        <v>378</v>
      </c>
    </row>
    <row r="61" spans="1:37" x14ac:dyDescent="0.2">
      <c r="A61" s="75" t="s">
        <v>125</v>
      </c>
      <c r="B61" s="75">
        <v>115505</v>
      </c>
      <c r="C61" s="75" t="s">
        <v>126</v>
      </c>
      <c r="D61" s="75" t="s">
        <v>52</v>
      </c>
      <c r="F61" s="75">
        <v>5</v>
      </c>
      <c r="G61" s="75">
        <v>52662</v>
      </c>
      <c r="H61" s="75">
        <v>153871</v>
      </c>
      <c r="I61" s="74">
        <v>5</v>
      </c>
      <c r="J61" s="92">
        <v>43136</v>
      </c>
      <c r="K61" s="75" t="s">
        <v>380</v>
      </c>
      <c r="L61" s="75">
        <v>49.72</v>
      </c>
      <c r="M61" s="75">
        <v>10</v>
      </c>
      <c r="N61" s="75">
        <v>60</v>
      </c>
      <c r="O61" s="75">
        <v>0</v>
      </c>
      <c r="P61" s="75">
        <v>0</v>
      </c>
      <c r="Q61" s="92">
        <v>43136</v>
      </c>
      <c r="R61" s="75" t="s">
        <v>381</v>
      </c>
      <c r="S61" s="75" t="s">
        <v>382</v>
      </c>
      <c r="U61" s="75" t="s">
        <v>383</v>
      </c>
      <c r="X61" s="75">
        <v>14000</v>
      </c>
      <c r="Y61" s="75" t="s">
        <v>186</v>
      </c>
      <c r="Z61" s="92">
        <v>43136</v>
      </c>
      <c r="AA61" s="75" t="s">
        <v>132</v>
      </c>
      <c r="AB61" s="92">
        <v>43136</v>
      </c>
      <c r="AC61" s="75">
        <v>0</v>
      </c>
      <c r="AF61" s="92">
        <v>43136</v>
      </c>
      <c r="AG61" s="75">
        <v>0</v>
      </c>
      <c r="AH61" s="75">
        <v>92353</v>
      </c>
      <c r="AI61" s="75" t="b">
        <v>1</v>
      </c>
      <c r="AJ61" s="75">
        <v>0</v>
      </c>
      <c r="AK61" s="75" t="s">
        <v>382</v>
      </c>
    </row>
    <row r="62" spans="1:37" x14ac:dyDescent="0.2">
      <c r="A62" s="75" t="s">
        <v>125</v>
      </c>
      <c r="B62" s="75">
        <v>116175</v>
      </c>
      <c r="C62" s="75" t="s">
        <v>126</v>
      </c>
      <c r="D62" s="75" t="s">
        <v>52</v>
      </c>
      <c r="F62" s="75">
        <v>5</v>
      </c>
      <c r="G62" s="75">
        <v>5877</v>
      </c>
      <c r="H62" s="75">
        <v>154541</v>
      </c>
      <c r="I62" s="74">
        <v>27</v>
      </c>
      <c r="J62" s="92">
        <v>43158</v>
      </c>
      <c r="K62" s="75" t="s">
        <v>384</v>
      </c>
      <c r="L62" s="75">
        <v>41.38</v>
      </c>
      <c r="M62" s="75">
        <v>8.34</v>
      </c>
      <c r="N62" s="75">
        <v>50</v>
      </c>
      <c r="O62" s="75">
        <v>0</v>
      </c>
      <c r="P62" s="75">
        <v>0</v>
      </c>
      <c r="Q62" s="92">
        <v>43158</v>
      </c>
      <c r="R62" s="75" t="s">
        <v>385</v>
      </c>
      <c r="S62" s="75" t="s">
        <v>386</v>
      </c>
      <c r="U62" s="75" t="s">
        <v>387</v>
      </c>
      <c r="X62" s="75">
        <v>14200</v>
      </c>
      <c r="Y62" s="75" t="s">
        <v>159</v>
      </c>
      <c r="Z62" s="92">
        <v>43158</v>
      </c>
      <c r="AA62" s="75" t="s">
        <v>132</v>
      </c>
      <c r="AB62" s="92">
        <v>43158</v>
      </c>
      <c r="AC62" s="75">
        <v>0</v>
      </c>
      <c r="AF62" s="92">
        <v>43158</v>
      </c>
      <c r="AG62" s="75">
        <v>0</v>
      </c>
      <c r="AH62" s="75">
        <v>121834</v>
      </c>
      <c r="AI62" s="75" t="b">
        <v>1</v>
      </c>
      <c r="AJ62" s="75">
        <v>0</v>
      </c>
      <c r="AK62" s="75" t="s">
        <v>386</v>
      </c>
    </row>
    <row r="63" spans="1:37" x14ac:dyDescent="0.2">
      <c r="A63" s="75" t="s">
        <v>125</v>
      </c>
      <c r="B63" s="75">
        <v>115613</v>
      </c>
      <c r="C63" s="75" t="s">
        <v>126</v>
      </c>
      <c r="D63" s="75" t="s">
        <v>52</v>
      </c>
      <c r="F63" s="75">
        <v>5</v>
      </c>
      <c r="G63" s="75">
        <v>51102</v>
      </c>
      <c r="H63" s="75">
        <v>153979</v>
      </c>
      <c r="I63" s="74">
        <v>7</v>
      </c>
      <c r="J63" s="92">
        <v>43138</v>
      </c>
      <c r="K63" s="75" t="s">
        <v>388</v>
      </c>
      <c r="L63" s="75">
        <v>53.88</v>
      </c>
      <c r="M63" s="75">
        <v>10.84</v>
      </c>
      <c r="N63" s="75">
        <v>65</v>
      </c>
      <c r="O63" s="75">
        <v>0</v>
      </c>
      <c r="P63" s="75">
        <v>0</v>
      </c>
      <c r="Q63" s="92">
        <v>43138</v>
      </c>
      <c r="R63" s="75" t="s">
        <v>389</v>
      </c>
      <c r="S63" s="75" t="s">
        <v>390</v>
      </c>
      <c r="U63" s="75" t="s">
        <v>391</v>
      </c>
      <c r="X63" s="75">
        <v>14200</v>
      </c>
      <c r="Y63" s="75" t="s">
        <v>159</v>
      </c>
      <c r="Z63" s="92">
        <v>43138</v>
      </c>
      <c r="AA63" s="75" t="s">
        <v>132</v>
      </c>
      <c r="AB63" s="92">
        <v>43138</v>
      </c>
      <c r="AC63" s="75">
        <v>0</v>
      </c>
      <c r="AF63" s="92">
        <v>43138</v>
      </c>
      <c r="AG63" s="75">
        <v>0</v>
      </c>
      <c r="AH63" s="75">
        <v>172313</v>
      </c>
      <c r="AI63" s="75" t="b">
        <v>1</v>
      </c>
      <c r="AJ63" s="75">
        <v>0</v>
      </c>
      <c r="AK63" s="75" t="s">
        <v>390</v>
      </c>
    </row>
    <row r="64" spans="1:37" x14ac:dyDescent="0.2">
      <c r="A64" s="75" t="s">
        <v>125</v>
      </c>
      <c r="B64" s="75">
        <v>115646</v>
      </c>
      <c r="C64" s="75" t="s">
        <v>126</v>
      </c>
      <c r="D64" s="75" t="s">
        <v>52</v>
      </c>
      <c r="F64" s="75">
        <v>5</v>
      </c>
      <c r="G64" s="75">
        <v>51102</v>
      </c>
      <c r="H64" s="75">
        <v>154012</v>
      </c>
      <c r="I64" s="74">
        <v>8</v>
      </c>
      <c r="J64" s="92">
        <v>43139</v>
      </c>
      <c r="K64" s="75" t="s">
        <v>392</v>
      </c>
      <c r="L64" s="75">
        <v>8.33</v>
      </c>
      <c r="M64" s="75">
        <v>1.67</v>
      </c>
      <c r="N64" s="75">
        <v>10</v>
      </c>
      <c r="O64" s="75">
        <v>0</v>
      </c>
      <c r="P64" s="75">
        <v>0</v>
      </c>
      <c r="Q64" s="92">
        <v>43139</v>
      </c>
      <c r="R64" s="75" t="s">
        <v>389</v>
      </c>
      <c r="S64" s="75" t="s">
        <v>390</v>
      </c>
      <c r="U64" s="75" t="s">
        <v>391</v>
      </c>
      <c r="X64" s="75">
        <v>14200</v>
      </c>
      <c r="Y64" s="75" t="s">
        <v>159</v>
      </c>
      <c r="Z64" s="92">
        <v>43139</v>
      </c>
      <c r="AA64" s="75" t="s">
        <v>132</v>
      </c>
      <c r="AB64" s="92">
        <v>43139</v>
      </c>
      <c r="AC64" s="75">
        <v>0</v>
      </c>
      <c r="AF64" s="92">
        <v>43139</v>
      </c>
      <c r="AG64" s="75">
        <v>0</v>
      </c>
      <c r="AH64" s="75">
        <v>155236</v>
      </c>
      <c r="AI64" s="75" t="b">
        <v>1</v>
      </c>
      <c r="AJ64" s="75">
        <v>0</v>
      </c>
      <c r="AK64" s="75" t="s">
        <v>390</v>
      </c>
    </row>
    <row r="65" spans="1:37" x14ac:dyDescent="0.2">
      <c r="A65" s="75" t="s">
        <v>125</v>
      </c>
      <c r="B65" s="75">
        <v>116086</v>
      </c>
      <c r="C65" s="75" t="s">
        <v>126</v>
      </c>
      <c r="D65" s="75" t="s">
        <v>52</v>
      </c>
      <c r="F65" s="75">
        <v>5</v>
      </c>
      <c r="G65" s="75">
        <v>37346</v>
      </c>
      <c r="H65" s="75">
        <v>154452</v>
      </c>
      <c r="I65" s="74">
        <v>23</v>
      </c>
      <c r="J65" s="92">
        <v>43154</v>
      </c>
      <c r="K65" s="75" t="s">
        <v>393</v>
      </c>
      <c r="L65" s="75">
        <v>49.72</v>
      </c>
      <c r="M65" s="75">
        <v>10</v>
      </c>
      <c r="N65" s="75">
        <v>60</v>
      </c>
      <c r="O65" s="75">
        <v>0</v>
      </c>
      <c r="P65" s="75">
        <v>0</v>
      </c>
      <c r="Q65" s="92">
        <v>43154</v>
      </c>
      <c r="R65" s="75" t="s">
        <v>394</v>
      </c>
      <c r="S65" s="75" t="s">
        <v>395</v>
      </c>
      <c r="U65" s="75" t="s">
        <v>396</v>
      </c>
      <c r="X65" s="75">
        <v>14123</v>
      </c>
      <c r="Y65" s="75" t="s">
        <v>397</v>
      </c>
      <c r="Z65" s="92">
        <v>43154</v>
      </c>
      <c r="AA65" s="75" t="s">
        <v>132</v>
      </c>
      <c r="AB65" s="92">
        <v>43154</v>
      </c>
      <c r="AC65" s="75">
        <v>0</v>
      </c>
      <c r="AF65" s="92">
        <v>43154</v>
      </c>
      <c r="AG65" s="75">
        <v>0</v>
      </c>
      <c r="AH65" s="75">
        <v>110636</v>
      </c>
      <c r="AI65" s="75" t="b">
        <v>1</v>
      </c>
      <c r="AJ65" s="75">
        <v>0</v>
      </c>
      <c r="AK65" s="75" t="s">
        <v>395</v>
      </c>
    </row>
    <row r="66" spans="1:37" x14ac:dyDescent="0.2">
      <c r="A66" s="75" t="s">
        <v>125</v>
      </c>
      <c r="B66" s="75">
        <v>115829</v>
      </c>
      <c r="C66" s="75" t="s">
        <v>126</v>
      </c>
      <c r="D66" s="75" t="s">
        <v>52</v>
      </c>
      <c r="F66" s="75">
        <v>5</v>
      </c>
      <c r="G66" s="75">
        <v>22287</v>
      </c>
      <c r="H66" s="75">
        <v>154195</v>
      </c>
      <c r="I66" s="74">
        <v>15</v>
      </c>
      <c r="J66" s="92">
        <v>43146</v>
      </c>
      <c r="K66" s="75" t="s">
        <v>398</v>
      </c>
      <c r="L66" s="75">
        <v>0</v>
      </c>
      <c r="M66" s="75">
        <v>0</v>
      </c>
      <c r="N66" s="75">
        <v>0</v>
      </c>
      <c r="O66" s="75">
        <v>0</v>
      </c>
      <c r="P66" s="75">
        <v>0</v>
      </c>
      <c r="R66" s="75" t="s">
        <v>399</v>
      </c>
      <c r="S66" s="75" t="s">
        <v>400</v>
      </c>
      <c r="U66" s="75" t="s">
        <v>401</v>
      </c>
      <c r="X66" s="75">
        <v>14200</v>
      </c>
      <c r="Y66" s="75" t="s">
        <v>159</v>
      </c>
      <c r="Z66" s="92">
        <v>43146</v>
      </c>
      <c r="AA66" s="75" t="s">
        <v>132</v>
      </c>
      <c r="AB66" s="92">
        <v>43146</v>
      </c>
      <c r="AC66" s="75">
        <v>0</v>
      </c>
      <c r="AF66" s="92">
        <v>43146</v>
      </c>
      <c r="AG66" s="75">
        <v>0</v>
      </c>
      <c r="AH66" s="75">
        <v>110838</v>
      </c>
      <c r="AI66" s="75" t="b">
        <v>1</v>
      </c>
      <c r="AJ66" s="75">
        <v>0</v>
      </c>
      <c r="AK66" s="75" t="s">
        <v>400</v>
      </c>
    </row>
    <row r="67" spans="1:37" x14ac:dyDescent="0.2">
      <c r="A67" s="75" t="s">
        <v>125</v>
      </c>
      <c r="B67" s="75">
        <v>115833</v>
      </c>
      <c r="C67" s="75" t="s">
        <v>126</v>
      </c>
      <c r="D67" s="75" t="s">
        <v>52</v>
      </c>
      <c r="F67" s="75">
        <v>5</v>
      </c>
      <c r="G67" s="75">
        <v>22287</v>
      </c>
      <c r="H67" s="75">
        <v>154199</v>
      </c>
      <c r="I67" s="74">
        <v>15</v>
      </c>
      <c r="J67" s="92">
        <v>43146</v>
      </c>
      <c r="K67" s="75" t="s">
        <v>402</v>
      </c>
      <c r="L67" s="75">
        <v>0</v>
      </c>
      <c r="M67" s="75">
        <v>0</v>
      </c>
      <c r="N67" s="75">
        <v>0</v>
      </c>
      <c r="O67" s="75">
        <v>0</v>
      </c>
      <c r="P67" s="75">
        <v>0</v>
      </c>
      <c r="R67" s="75" t="s">
        <v>399</v>
      </c>
      <c r="S67" s="75" t="s">
        <v>400</v>
      </c>
      <c r="U67" s="75" t="s">
        <v>401</v>
      </c>
      <c r="X67" s="75">
        <v>14200</v>
      </c>
      <c r="Y67" s="75" t="s">
        <v>159</v>
      </c>
      <c r="Z67" s="92">
        <v>43146</v>
      </c>
      <c r="AA67" s="75" t="s">
        <v>132</v>
      </c>
      <c r="AB67" s="92">
        <v>43146</v>
      </c>
      <c r="AC67" s="75">
        <v>0</v>
      </c>
      <c r="AF67" s="92">
        <v>43146</v>
      </c>
      <c r="AG67" s="75">
        <v>0</v>
      </c>
      <c r="AH67" s="75">
        <v>115706</v>
      </c>
      <c r="AI67" s="75" t="b">
        <v>1</v>
      </c>
      <c r="AJ67" s="75">
        <v>0</v>
      </c>
      <c r="AK67" s="75" t="s">
        <v>400</v>
      </c>
    </row>
    <row r="68" spans="1:37" x14ac:dyDescent="0.2">
      <c r="A68" s="75" t="s">
        <v>125</v>
      </c>
      <c r="B68" s="75">
        <v>116217</v>
      </c>
      <c r="C68" s="75" t="s">
        <v>126</v>
      </c>
      <c r="D68" s="75" t="s">
        <v>52</v>
      </c>
      <c r="E68" s="75">
        <v>116224</v>
      </c>
      <c r="F68" s="75">
        <v>5</v>
      </c>
      <c r="G68" s="75">
        <v>281</v>
      </c>
      <c r="H68" s="75">
        <v>154583</v>
      </c>
      <c r="I68" s="74">
        <v>28</v>
      </c>
      <c r="J68" s="92">
        <v>43159</v>
      </c>
      <c r="K68" s="75" t="s">
        <v>403</v>
      </c>
      <c r="L68" s="75">
        <v>53.88</v>
      </c>
      <c r="M68" s="75">
        <v>10.84</v>
      </c>
      <c r="N68" s="75">
        <v>65</v>
      </c>
      <c r="O68" s="75">
        <v>65</v>
      </c>
      <c r="P68" s="75">
        <v>-65</v>
      </c>
      <c r="Q68" s="92">
        <v>43159</v>
      </c>
      <c r="R68" s="75" t="s">
        <v>399</v>
      </c>
      <c r="S68" s="75" t="s">
        <v>404</v>
      </c>
      <c r="U68" s="75" t="s">
        <v>405</v>
      </c>
      <c r="V68" s="75" t="s">
        <v>406</v>
      </c>
      <c r="X68" s="75">
        <v>14730</v>
      </c>
      <c r="Y68" s="75" t="s">
        <v>336</v>
      </c>
      <c r="Z68" s="92">
        <v>43159</v>
      </c>
      <c r="AA68" s="75" t="s">
        <v>132</v>
      </c>
      <c r="AB68" s="92">
        <v>43159</v>
      </c>
      <c r="AC68" s="75">
        <v>0</v>
      </c>
      <c r="AF68" s="92">
        <v>43159</v>
      </c>
      <c r="AG68" s="75">
        <v>0</v>
      </c>
      <c r="AH68" s="75">
        <v>142143</v>
      </c>
      <c r="AI68" s="75" t="b">
        <v>1</v>
      </c>
      <c r="AJ68" s="75">
        <v>0</v>
      </c>
      <c r="AK68" s="75" t="s">
        <v>404</v>
      </c>
    </row>
    <row r="69" spans="1:37" x14ac:dyDescent="0.2">
      <c r="A69" s="75" t="s">
        <v>125</v>
      </c>
      <c r="B69" s="75">
        <v>116224</v>
      </c>
      <c r="C69" s="75" t="s">
        <v>206</v>
      </c>
      <c r="D69" s="75" t="s">
        <v>52</v>
      </c>
      <c r="E69" s="75">
        <v>116217</v>
      </c>
      <c r="F69" s="75">
        <v>5</v>
      </c>
      <c r="G69" s="75">
        <v>281</v>
      </c>
      <c r="H69" s="75">
        <v>154590</v>
      </c>
      <c r="I69" s="74">
        <v>28</v>
      </c>
      <c r="J69" s="92">
        <v>43159</v>
      </c>
      <c r="K69" s="75" t="s">
        <v>407</v>
      </c>
      <c r="L69" s="75">
        <v>-53.88</v>
      </c>
      <c r="M69" s="75">
        <v>-10.84</v>
      </c>
      <c r="N69" s="75">
        <v>-65</v>
      </c>
      <c r="O69" s="75">
        <v>-65</v>
      </c>
      <c r="P69" s="75">
        <v>0</v>
      </c>
      <c r="Q69" s="92">
        <v>43159</v>
      </c>
      <c r="R69" s="75" t="s">
        <v>399</v>
      </c>
      <c r="S69" s="75" t="s">
        <v>404</v>
      </c>
      <c r="U69" s="75" t="s">
        <v>405</v>
      </c>
      <c r="V69" s="75" t="s">
        <v>406</v>
      </c>
      <c r="X69" s="75">
        <v>14730</v>
      </c>
      <c r="Y69" s="75" t="s">
        <v>336</v>
      </c>
      <c r="Z69" s="92">
        <v>43159</v>
      </c>
      <c r="AA69" s="75" t="s">
        <v>208</v>
      </c>
      <c r="AC69" s="75">
        <v>0</v>
      </c>
      <c r="AF69" s="92">
        <v>43159</v>
      </c>
      <c r="AG69" s="75">
        <v>0</v>
      </c>
      <c r="AH69" s="75">
        <v>142143</v>
      </c>
      <c r="AI69" s="75" t="b">
        <v>1</v>
      </c>
      <c r="AJ69" s="75">
        <v>0</v>
      </c>
      <c r="AK69" s="75" t="s">
        <v>404</v>
      </c>
    </row>
    <row r="70" spans="1:37" x14ac:dyDescent="0.2">
      <c r="A70" s="75" t="s">
        <v>125</v>
      </c>
      <c r="B70" s="75">
        <v>116225</v>
      </c>
      <c r="C70" s="75" t="s">
        <v>126</v>
      </c>
      <c r="D70" s="75" t="s">
        <v>52</v>
      </c>
      <c r="F70" s="75">
        <v>5</v>
      </c>
      <c r="G70" s="75">
        <v>281</v>
      </c>
      <c r="H70" s="75">
        <v>154591</v>
      </c>
      <c r="I70" s="74">
        <v>28</v>
      </c>
      <c r="J70" s="92">
        <v>43159</v>
      </c>
      <c r="K70" s="75" t="s">
        <v>408</v>
      </c>
      <c r="L70" s="75">
        <v>16.38</v>
      </c>
      <c r="M70" s="75">
        <v>3.34</v>
      </c>
      <c r="N70" s="75">
        <v>20</v>
      </c>
      <c r="O70" s="75">
        <v>0</v>
      </c>
      <c r="P70" s="75">
        <v>0</v>
      </c>
      <c r="Q70" s="92">
        <v>43159</v>
      </c>
      <c r="R70" s="75" t="s">
        <v>399</v>
      </c>
      <c r="S70" s="75" t="s">
        <v>404</v>
      </c>
      <c r="U70" s="75" t="s">
        <v>405</v>
      </c>
      <c r="V70" s="75" t="s">
        <v>406</v>
      </c>
      <c r="X70" s="75">
        <v>14730</v>
      </c>
      <c r="Y70" s="75" t="s">
        <v>336</v>
      </c>
      <c r="Z70" s="92">
        <v>43159</v>
      </c>
      <c r="AA70" s="75" t="s">
        <v>132</v>
      </c>
      <c r="AB70" s="92">
        <v>43159</v>
      </c>
      <c r="AC70" s="75">
        <v>0</v>
      </c>
      <c r="AF70" s="92">
        <v>43159</v>
      </c>
      <c r="AG70" s="75">
        <v>0</v>
      </c>
      <c r="AH70" s="75">
        <v>152140</v>
      </c>
      <c r="AI70" s="75" t="b">
        <v>1</v>
      </c>
      <c r="AJ70" s="75">
        <v>0</v>
      </c>
      <c r="AK70" s="75" t="s">
        <v>404</v>
      </c>
    </row>
    <row r="71" spans="1:37" x14ac:dyDescent="0.2">
      <c r="A71" s="75" t="s">
        <v>125</v>
      </c>
      <c r="B71" s="75">
        <v>116040</v>
      </c>
      <c r="C71" s="75" t="s">
        <v>126</v>
      </c>
      <c r="D71" s="75" t="s">
        <v>52</v>
      </c>
      <c r="F71" s="75">
        <v>5</v>
      </c>
      <c r="G71" s="75">
        <v>21584</v>
      </c>
      <c r="H71" s="75">
        <v>154406</v>
      </c>
      <c r="I71" s="74">
        <v>22</v>
      </c>
      <c r="J71" s="92">
        <v>43153</v>
      </c>
      <c r="K71" s="75" t="s">
        <v>409</v>
      </c>
      <c r="L71" s="75">
        <v>49.72</v>
      </c>
      <c r="M71" s="75">
        <v>10</v>
      </c>
      <c r="N71" s="75">
        <v>60</v>
      </c>
      <c r="O71" s="75">
        <v>0</v>
      </c>
      <c r="P71" s="75">
        <v>0</v>
      </c>
      <c r="Q71" s="92">
        <v>43153</v>
      </c>
      <c r="R71" s="75" t="s">
        <v>410</v>
      </c>
      <c r="S71" s="75" t="s">
        <v>411</v>
      </c>
      <c r="U71" s="75" t="s">
        <v>412</v>
      </c>
      <c r="X71" s="75">
        <v>14880</v>
      </c>
      <c r="Y71" s="75" t="s">
        <v>413</v>
      </c>
      <c r="Z71" s="92">
        <v>43153</v>
      </c>
      <c r="AA71" s="75" t="s">
        <v>132</v>
      </c>
      <c r="AB71" s="92">
        <v>43153</v>
      </c>
      <c r="AC71" s="75">
        <v>0</v>
      </c>
      <c r="AF71" s="92">
        <v>43153</v>
      </c>
      <c r="AG71" s="75">
        <v>0</v>
      </c>
      <c r="AH71" s="75">
        <v>105315</v>
      </c>
      <c r="AI71" s="75" t="b">
        <v>1</v>
      </c>
      <c r="AJ71" s="75">
        <v>0</v>
      </c>
      <c r="AK71" s="75" t="s">
        <v>411</v>
      </c>
    </row>
    <row r="72" spans="1:37" x14ac:dyDescent="0.2">
      <c r="A72" s="75" t="s">
        <v>125</v>
      </c>
      <c r="B72" s="75">
        <v>115894</v>
      </c>
      <c r="C72" s="75" t="s">
        <v>126</v>
      </c>
      <c r="D72" s="75" t="s">
        <v>52</v>
      </c>
      <c r="F72" s="75">
        <v>5</v>
      </c>
      <c r="G72" s="75">
        <v>46999</v>
      </c>
      <c r="H72" s="75">
        <v>154260</v>
      </c>
      <c r="I72" s="74">
        <v>17</v>
      </c>
      <c r="J72" s="92">
        <v>43148</v>
      </c>
      <c r="K72" s="75" t="s">
        <v>414</v>
      </c>
      <c r="L72" s="75">
        <v>53.88</v>
      </c>
      <c r="M72" s="75">
        <v>10.84</v>
      </c>
      <c r="N72" s="75">
        <v>65</v>
      </c>
      <c r="O72" s="75">
        <v>0</v>
      </c>
      <c r="P72" s="75">
        <v>0</v>
      </c>
      <c r="Q72" s="92">
        <v>43148</v>
      </c>
      <c r="R72" s="75" t="s">
        <v>415</v>
      </c>
      <c r="S72" s="75" t="s">
        <v>416</v>
      </c>
      <c r="U72" s="75" t="s">
        <v>417</v>
      </c>
      <c r="X72" s="75">
        <v>14210</v>
      </c>
      <c r="Y72" s="75" t="s">
        <v>418</v>
      </c>
      <c r="Z72" s="92">
        <v>43148</v>
      </c>
      <c r="AA72" s="75" t="s">
        <v>132</v>
      </c>
      <c r="AB72" s="92">
        <v>43148</v>
      </c>
      <c r="AC72" s="75">
        <v>0</v>
      </c>
      <c r="AF72" s="92">
        <v>43148</v>
      </c>
      <c r="AG72" s="75">
        <v>0</v>
      </c>
      <c r="AH72" s="75">
        <v>85744</v>
      </c>
      <c r="AI72" s="75" t="b">
        <v>1</v>
      </c>
      <c r="AJ72" s="75">
        <v>0</v>
      </c>
      <c r="AK72" s="75" t="s">
        <v>416</v>
      </c>
    </row>
    <row r="73" spans="1:37" x14ac:dyDescent="0.2">
      <c r="A73" s="75" t="s">
        <v>125</v>
      </c>
      <c r="B73" s="75">
        <v>116134</v>
      </c>
      <c r="C73" s="75" t="s">
        <v>126</v>
      </c>
      <c r="D73" s="75" t="s">
        <v>52</v>
      </c>
      <c r="F73" s="75">
        <v>5</v>
      </c>
      <c r="G73" s="75">
        <v>52848</v>
      </c>
      <c r="H73" s="75">
        <v>154500</v>
      </c>
      <c r="I73" s="74">
        <v>26</v>
      </c>
      <c r="J73" s="92">
        <v>43157</v>
      </c>
      <c r="K73" s="75" t="s">
        <v>419</v>
      </c>
      <c r="L73" s="75">
        <v>49.72</v>
      </c>
      <c r="M73" s="75">
        <v>10</v>
      </c>
      <c r="N73" s="75">
        <v>60</v>
      </c>
      <c r="O73" s="75">
        <v>0</v>
      </c>
      <c r="P73" s="75">
        <v>0</v>
      </c>
      <c r="Q73" s="92">
        <v>43157</v>
      </c>
      <c r="R73" s="75" t="s">
        <v>420</v>
      </c>
      <c r="S73" s="75" t="s">
        <v>421</v>
      </c>
      <c r="U73" s="75" t="s">
        <v>422</v>
      </c>
      <c r="X73" s="75">
        <v>85300</v>
      </c>
      <c r="Y73" s="75" t="s">
        <v>423</v>
      </c>
      <c r="Z73" s="92">
        <v>43157</v>
      </c>
      <c r="AA73" s="75" t="s">
        <v>132</v>
      </c>
      <c r="AB73" s="92">
        <v>43157</v>
      </c>
      <c r="AC73" s="75">
        <v>0</v>
      </c>
      <c r="AF73" s="92">
        <v>43157</v>
      </c>
      <c r="AG73" s="75">
        <v>0</v>
      </c>
      <c r="AH73" s="75">
        <v>110736</v>
      </c>
      <c r="AI73" s="75" t="b">
        <v>1</v>
      </c>
      <c r="AJ73" s="75">
        <v>0</v>
      </c>
      <c r="AK73" s="75" t="s">
        <v>421</v>
      </c>
    </row>
    <row r="74" spans="1:37" x14ac:dyDescent="0.2">
      <c r="A74" s="75" t="s">
        <v>125</v>
      </c>
      <c r="B74" s="75">
        <v>116222</v>
      </c>
      <c r="C74" s="75" t="s">
        <v>126</v>
      </c>
      <c r="D74" s="75" t="s">
        <v>52</v>
      </c>
      <c r="F74" s="75">
        <v>5</v>
      </c>
      <c r="G74" s="75">
        <v>52875</v>
      </c>
      <c r="H74" s="75">
        <v>154588</v>
      </c>
      <c r="I74" s="74">
        <v>28</v>
      </c>
      <c r="J74" s="92">
        <v>43159</v>
      </c>
      <c r="K74" s="75" t="s">
        <v>424</v>
      </c>
      <c r="L74" s="75">
        <v>16.670000000000002</v>
      </c>
      <c r="M74" s="75">
        <v>3.33</v>
      </c>
      <c r="N74" s="75">
        <v>20</v>
      </c>
      <c r="O74" s="75">
        <v>0</v>
      </c>
      <c r="P74" s="75">
        <v>0</v>
      </c>
      <c r="Q74" s="92">
        <v>43159</v>
      </c>
      <c r="R74" s="75" t="s">
        <v>425</v>
      </c>
      <c r="S74" s="75" t="s">
        <v>426</v>
      </c>
      <c r="U74" s="75" t="s">
        <v>427</v>
      </c>
      <c r="X74" s="75">
        <v>92150</v>
      </c>
      <c r="Y74" s="75" t="s">
        <v>428</v>
      </c>
      <c r="Z74" s="92">
        <v>43159</v>
      </c>
      <c r="AA74" s="75" t="s">
        <v>132</v>
      </c>
      <c r="AB74" s="92">
        <v>43159</v>
      </c>
      <c r="AC74" s="75">
        <v>0</v>
      </c>
      <c r="AF74" s="92">
        <v>43159</v>
      </c>
      <c r="AG74" s="75">
        <v>0</v>
      </c>
      <c r="AH74" s="75">
        <v>151541</v>
      </c>
      <c r="AI74" s="75" t="b">
        <v>1</v>
      </c>
      <c r="AJ74" s="75">
        <v>0</v>
      </c>
      <c r="AK74" s="75" t="s">
        <v>426</v>
      </c>
    </row>
    <row r="75" spans="1:37" x14ac:dyDescent="0.2">
      <c r="A75" s="75" t="s">
        <v>125</v>
      </c>
      <c r="B75" s="75">
        <v>115850</v>
      </c>
      <c r="C75" s="75" t="s">
        <v>126</v>
      </c>
      <c r="D75" s="75" t="s">
        <v>52</v>
      </c>
      <c r="F75" s="75">
        <v>5</v>
      </c>
      <c r="G75" s="75">
        <v>52765</v>
      </c>
      <c r="H75" s="75">
        <v>154216</v>
      </c>
      <c r="I75" s="74">
        <v>15</v>
      </c>
      <c r="J75" s="92">
        <v>43146</v>
      </c>
      <c r="K75" s="75" t="s">
        <v>429</v>
      </c>
      <c r="L75" s="75">
        <v>53.88</v>
      </c>
      <c r="M75" s="75">
        <v>10.84</v>
      </c>
      <c r="N75" s="75">
        <v>65</v>
      </c>
      <c r="O75" s="75">
        <v>0</v>
      </c>
      <c r="P75" s="75">
        <v>0</v>
      </c>
      <c r="Q75" s="92">
        <v>43147</v>
      </c>
      <c r="R75" s="75" t="s">
        <v>430</v>
      </c>
      <c r="S75" s="75" t="s">
        <v>431</v>
      </c>
      <c r="U75" s="75" t="s">
        <v>432</v>
      </c>
      <c r="X75" s="75">
        <v>14200</v>
      </c>
      <c r="Y75" s="75" t="s">
        <v>159</v>
      </c>
      <c r="Z75" s="92">
        <v>43146</v>
      </c>
      <c r="AA75" s="75" t="s">
        <v>132</v>
      </c>
      <c r="AB75" s="92">
        <v>43146</v>
      </c>
      <c r="AC75" s="75">
        <v>0</v>
      </c>
      <c r="AF75" s="92">
        <v>43146</v>
      </c>
      <c r="AG75" s="75">
        <v>0</v>
      </c>
      <c r="AH75" s="75">
        <v>162241</v>
      </c>
      <c r="AI75" s="75" t="b">
        <v>1</v>
      </c>
      <c r="AJ75" s="75">
        <v>0</v>
      </c>
      <c r="AK75" s="75" t="s">
        <v>431</v>
      </c>
    </row>
    <row r="76" spans="1:37" x14ac:dyDescent="0.2">
      <c r="A76" s="75" t="s">
        <v>125</v>
      </c>
      <c r="B76" s="75">
        <v>115795</v>
      </c>
      <c r="C76" s="75" t="s">
        <v>126</v>
      </c>
      <c r="D76" s="75" t="s">
        <v>52</v>
      </c>
      <c r="F76" s="75">
        <v>5</v>
      </c>
      <c r="G76" s="75">
        <v>33714</v>
      </c>
      <c r="H76" s="75">
        <v>154161</v>
      </c>
      <c r="I76" s="74">
        <v>14</v>
      </c>
      <c r="J76" s="92">
        <v>43145</v>
      </c>
      <c r="K76" s="75" t="s">
        <v>433</v>
      </c>
      <c r="L76" s="75">
        <v>53.88</v>
      </c>
      <c r="M76" s="75">
        <v>10.84</v>
      </c>
      <c r="N76" s="75">
        <v>65</v>
      </c>
      <c r="O76" s="75">
        <v>0</v>
      </c>
      <c r="P76" s="75">
        <v>0</v>
      </c>
      <c r="Q76" s="92">
        <v>43145</v>
      </c>
      <c r="R76" s="75" t="s">
        <v>434</v>
      </c>
      <c r="S76" s="75" t="s">
        <v>435</v>
      </c>
      <c r="U76" s="75" t="s">
        <v>436</v>
      </c>
      <c r="X76" s="75">
        <v>14780</v>
      </c>
      <c r="Y76" s="75" t="s">
        <v>437</v>
      </c>
      <c r="Z76" s="92">
        <v>43145</v>
      </c>
      <c r="AA76" s="75" t="s">
        <v>132</v>
      </c>
      <c r="AB76" s="92">
        <v>43145</v>
      </c>
      <c r="AC76" s="75">
        <v>0</v>
      </c>
      <c r="AF76" s="92">
        <v>43145</v>
      </c>
      <c r="AG76" s="75">
        <v>0</v>
      </c>
      <c r="AH76" s="75">
        <v>115747</v>
      </c>
      <c r="AI76" s="75" t="b">
        <v>1</v>
      </c>
      <c r="AJ76" s="75">
        <v>0</v>
      </c>
      <c r="AK76" s="75" t="s">
        <v>435</v>
      </c>
    </row>
    <row r="77" spans="1:37" x14ac:dyDescent="0.2">
      <c r="A77" s="75" t="s">
        <v>125</v>
      </c>
      <c r="B77" s="75">
        <v>115783</v>
      </c>
      <c r="C77" s="75" t="s">
        <v>126</v>
      </c>
      <c r="D77" s="75" t="s">
        <v>52</v>
      </c>
      <c r="E77" s="75">
        <v>115784</v>
      </c>
      <c r="F77" s="75">
        <v>5</v>
      </c>
      <c r="G77" s="75">
        <v>17871</v>
      </c>
      <c r="H77" s="75">
        <v>154149</v>
      </c>
      <c r="I77" s="74">
        <v>14</v>
      </c>
      <c r="J77" s="92">
        <v>43145</v>
      </c>
      <c r="K77" s="75" t="s">
        <v>438</v>
      </c>
      <c r="L77" s="75">
        <v>53.88</v>
      </c>
      <c r="M77" s="75">
        <v>10.84</v>
      </c>
      <c r="N77" s="75">
        <v>65</v>
      </c>
      <c r="O77" s="75">
        <v>65</v>
      </c>
      <c r="P77" s="75">
        <v>-65</v>
      </c>
      <c r="Q77" s="92">
        <v>43145</v>
      </c>
      <c r="R77" s="75" t="s">
        <v>439</v>
      </c>
      <c r="S77" s="75" t="s">
        <v>440</v>
      </c>
      <c r="U77" s="75" t="s">
        <v>441</v>
      </c>
      <c r="X77" s="75">
        <v>14550</v>
      </c>
      <c r="Y77" s="75" t="s">
        <v>131</v>
      </c>
      <c r="Z77" s="92">
        <v>43145</v>
      </c>
      <c r="AA77" s="75" t="s">
        <v>132</v>
      </c>
      <c r="AB77" s="92">
        <v>43145</v>
      </c>
      <c r="AC77" s="75">
        <v>0</v>
      </c>
      <c r="AF77" s="92">
        <v>43145</v>
      </c>
      <c r="AG77" s="75">
        <v>0</v>
      </c>
      <c r="AH77" s="75">
        <v>101436</v>
      </c>
      <c r="AI77" s="75" t="b">
        <v>1</v>
      </c>
      <c r="AJ77" s="75">
        <v>0</v>
      </c>
      <c r="AK77" s="75" t="s">
        <v>440</v>
      </c>
    </row>
    <row r="78" spans="1:37" x14ac:dyDescent="0.2">
      <c r="A78" s="75" t="s">
        <v>125</v>
      </c>
      <c r="B78" s="75">
        <v>115784</v>
      </c>
      <c r="C78" s="75" t="s">
        <v>206</v>
      </c>
      <c r="D78" s="75" t="s">
        <v>52</v>
      </c>
      <c r="E78" s="75">
        <v>115783</v>
      </c>
      <c r="F78" s="75">
        <v>5</v>
      </c>
      <c r="G78" s="75">
        <v>17871</v>
      </c>
      <c r="H78" s="75">
        <v>154150</v>
      </c>
      <c r="I78" s="74">
        <v>14</v>
      </c>
      <c r="J78" s="92">
        <v>43145</v>
      </c>
      <c r="K78" s="75" t="s">
        <v>442</v>
      </c>
      <c r="L78" s="75">
        <v>-53.88</v>
      </c>
      <c r="M78" s="75">
        <v>-10.84</v>
      </c>
      <c r="N78" s="75">
        <v>-65</v>
      </c>
      <c r="O78" s="75">
        <v>-65</v>
      </c>
      <c r="P78" s="75">
        <v>0</v>
      </c>
      <c r="Q78" s="92">
        <v>43145</v>
      </c>
      <c r="R78" s="75" t="s">
        <v>439</v>
      </c>
      <c r="S78" s="75" t="s">
        <v>440</v>
      </c>
      <c r="U78" s="75" t="s">
        <v>441</v>
      </c>
      <c r="X78" s="75">
        <v>14550</v>
      </c>
      <c r="Y78" s="75" t="s">
        <v>131</v>
      </c>
      <c r="Z78" s="92">
        <v>43145</v>
      </c>
      <c r="AA78" s="75" t="s">
        <v>208</v>
      </c>
      <c r="AC78" s="75">
        <v>0</v>
      </c>
      <c r="AF78" s="92">
        <v>43145</v>
      </c>
      <c r="AG78" s="75">
        <v>0</v>
      </c>
      <c r="AH78" s="75">
        <v>101436</v>
      </c>
      <c r="AI78" s="75" t="b">
        <v>1</v>
      </c>
      <c r="AJ78" s="75">
        <v>0</v>
      </c>
      <c r="AK78" s="75" t="s">
        <v>440</v>
      </c>
    </row>
    <row r="79" spans="1:37" x14ac:dyDescent="0.2">
      <c r="A79" s="75" t="s">
        <v>125</v>
      </c>
      <c r="B79" s="75">
        <v>115785</v>
      </c>
      <c r="C79" s="75" t="s">
        <v>126</v>
      </c>
      <c r="D79" s="75" t="s">
        <v>52</v>
      </c>
      <c r="F79" s="75">
        <v>5</v>
      </c>
      <c r="G79" s="75">
        <v>17871</v>
      </c>
      <c r="H79" s="75">
        <v>154151</v>
      </c>
      <c r="I79" s="74">
        <v>14</v>
      </c>
      <c r="J79" s="92">
        <v>43145</v>
      </c>
      <c r="K79" s="75" t="s">
        <v>443</v>
      </c>
      <c r="L79" s="75">
        <v>49.72</v>
      </c>
      <c r="M79" s="75">
        <v>10</v>
      </c>
      <c r="N79" s="75">
        <v>60</v>
      </c>
      <c r="O79" s="75">
        <v>0</v>
      </c>
      <c r="P79" s="75">
        <v>0</v>
      </c>
      <c r="Q79" s="92">
        <v>43145</v>
      </c>
      <c r="R79" s="75" t="s">
        <v>439</v>
      </c>
      <c r="S79" s="75" t="s">
        <v>440</v>
      </c>
      <c r="U79" s="75" t="s">
        <v>441</v>
      </c>
      <c r="X79" s="75">
        <v>14550</v>
      </c>
      <c r="Y79" s="75" t="s">
        <v>131</v>
      </c>
      <c r="Z79" s="92">
        <v>43145</v>
      </c>
      <c r="AA79" s="75" t="s">
        <v>132</v>
      </c>
      <c r="AB79" s="92">
        <v>43145</v>
      </c>
      <c r="AC79" s="75">
        <v>0</v>
      </c>
      <c r="AF79" s="92">
        <v>43145</v>
      </c>
      <c r="AG79" s="75">
        <v>0</v>
      </c>
      <c r="AH79" s="75">
        <v>101732</v>
      </c>
      <c r="AI79" s="75" t="b">
        <v>1</v>
      </c>
      <c r="AJ79" s="75">
        <v>0</v>
      </c>
      <c r="AK79" s="75" t="s">
        <v>440</v>
      </c>
    </row>
    <row r="80" spans="1:37" x14ac:dyDescent="0.2">
      <c r="A80" s="75" t="s">
        <v>125</v>
      </c>
      <c r="B80" s="75">
        <v>116045</v>
      </c>
      <c r="C80" s="75" t="s">
        <v>126</v>
      </c>
      <c r="D80" s="75" t="s">
        <v>52</v>
      </c>
      <c r="F80" s="75">
        <v>5</v>
      </c>
      <c r="G80" s="75">
        <v>38411</v>
      </c>
      <c r="H80" s="75">
        <v>154411</v>
      </c>
      <c r="I80" s="74">
        <v>22</v>
      </c>
      <c r="J80" s="92">
        <v>43153</v>
      </c>
      <c r="K80" s="75" t="s">
        <v>444</v>
      </c>
      <c r="L80" s="75">
        <v>49.72</v>
      </c>
      <c r="M80" s="75">
        <v>10</v>
      </c>
      <c r="N80" s="75">
        <v>60</v>
      </c>
      <c r="O80" s="75">
        <v>0</v>
      </c>
      <c r="P80" s="75">
        <v>0</v>
      </c>
      <c r="Q80" s="92">
        <v>43153</v>
      </c>
      <c r="R80" s="75" t="s">
        <v>439</v>
      </c>
      <c r="S80" s="75" t="s">
        <v>445</v>
      </c>
      <c r="U80" s="75" t="s">
        <v>446</v>
      </c>
      <c r="X80" s="75">
        <v>14740</v>
      </c>
      <c r="Y80" s="75" t="s">
        <v>447</v>
      </c>
      <c r="Z80" s="92">
        <v>43153</v>
      </c>
      <c r="AA80" s="75" t="s">
        <v>132</v>
      </c>
      <c r="AB80" s="92">
        <v>43153</v>
      </c>
      <c r="AC80" s="75">
        <v>0</v>
      </c>
      <c r="AF80" s="92">
        <v>43153</v>
      </c>
      <c r="AG80" s="75">
        <v>0</v>
      </c>
      <c r="AH80" s="75">
        <v>112707</v>
      </c>
      <c r="AI80" s="75" t="b">
        <v>1</v>
      </c>
      <c r="AJ80" s="75">
        <v>0</v>
      </c>
      <c r="AK80" s="75" t="s">
        <v>445</v>
      </c>
    </row>
    <row r="81" spans="1:37" x14ac:dyDescent="0.2">
      <c r="A81" s="75" t="s">
        <v>125</v>
      </c>
      <c r="B81" s="75">
        <v>116118</v>
      </c>
      <c r="C81" s="75" t="s">
        <v>126</v>
      </c>
      <c r="D81" s="75" t="s">
        <v>52</v>
      </c>
      <c r="F81" s="75">
        <v>5</v>
      </c>
      <c r="G81" s="75">
        <v>24004</v>
      </c>
      <c r="H81" s="75">
        <v>154484</v>
      </c>
      <c r="I81" s="74">
        <v>24</v>
      </c>
      <c r="J81" s="92">
        <v>43155</v>
      </c>
      <c r="K81" s="75" t="s">
        <v>448</v>
      </c>
      <c r="L81" s="75">
        <v>49.72</v>
      </c>
      <c r="M81" s="75">
        <v>10</v>
      </c>
      <c r="N81" s="75">
        <v>60</v>
      </c>
      <c r="O81" s="75">
        <v>0</v>
      </c>
      <c r="P81" s="75">
        <v>0</v>
      </c>
      <c r="Q81" s="92">
        <v>43155</v>
      </c>
      <c r="R81" s="75" t="s">
        <v>449</v>
      </c>
      <c r="S81" s="75" t="s">
        <v>450</v>
      </c>
      <c r="U81" s="75" t="s">
        <v>451</v>
      </c>
      <c r="X81" s="75">
        <v>14260</v>
      </c>
      <c r="Y81" s="75" t="s">
        <v>452</v>
      </c>
      <c r="Z81" s="92">
        <v>43155</v>
      </c>
      <c r="AA81" s="75" t="s">
        <v>132</v>
      </c>
      <c r="AB81" s="92">
        <v>43155</v>
      </c>
      <c r="AC81" s="75">
        <v>0</v>
      </c>
      <c r="AF81" s="92">
        <v>43155</v>
      </c>
      <c r="AG81" s="75">
        <v>0</v>
      </c>
      <c r="AH81" s="75">
        <v>103012</v>
      </c>
      <c r="AI81" s="75" t="b">
        <v>1</v>
      </c>
      <c r="AJ81" s="75">
        <v>0</v>
      </c>
      <c r="AK81" s="75" t="s">
        <v>450</v>
      </c>
    </row>
    <row r="82" spans="1:37" x14ac:dyDescent="0.2">
      <c r="A82" s="75" t="s">
        <v>125</v>
      </c>
      <c r="B82" s="75">
        <v>115458</v>
      </c>
      <c r="C82" s="75" t="s">
        <v>126</v>
      </c>
      <c r="D82" s="75" t="s">
        <v>52</v>
      </c>
      <c r="F82" s="75">
        <v>5</v>
      </c>
      <c r="G82" s="75">
        <v>49607</v>
      </c>
      <c r="H82" s="75">
        <v>153824</v>
      </c>
      <c r="I82" s="74">
        <v>1</v>
      </c>
      <c r="J82" s="92">
        <v>43132</v>
      </c>
      <c r="K82" s="75" t="s">
        <v>453</v>
      </c>
      <c r="L82" s="75">
        <v>41.38</v>
      </c>
      <c r="M82" s="75">
        <v>8.34</v>
      </c>
      <c r="N82" s="75">
        <v>50</v>
      </c>
      <c r="O82" s="75">
        <v>50</v>
      </c>
      <c r="P82" s="75">
        <v>0</v>
      </c>
      <c r="R82" s="75" t="s">
        <v>454</v>
      </c>
      <c r="S82" s="75" t="s">
        <v>455</v>
      </c>
      <c r="U82" s="75" t="s">
        <v>456</v>
      </c>
      <c r="X82" s="75">
        <v>14200</v>
      </c>
      <c r="Y82" s="75" t="s">
        <v>457</v>
      </c>
      <c r="Z82" s="92">
        <v>43159</v>
      </c>
      <c r="AA82" s="75" t="s">
        <v>458</v>
      </c>
      <c r="AB82" s="92">
        <v>43132</v>
      </c>
      <c r="AC82" s="75">
        <v>0</v>
      </c>
      <c r="AF82" s="92">
        <v>43132</v>
      </c>
      <c r="AG82" s="75">
        <v>0</v>
      </c>
      <c r="AH82" s="75">
        <v>161316</v>
      </c>
      <c r="AI82" s="75" t="b">
        <v>1</v>
      </c>
      <c r="AJ82" s="75">
        <v>102</v>
      </c>
      <c r="AK82" s="75" t="s">
        <v>455</v>
      </c>
    </row>
    <row r="83" spans="1:37" x14ac:dyDescent="0.2">
      <c r="A83" s="75" t="s">
        <v>125</v>
      </c>
      <c r="B83" s="75">
        <v>115644</v>
      </c>
      <c r="C83" s="75" t="s">
        <v>126</v>
      </c>
      <c r="D83" s="75" t="s">
        <v>52</v>
      </c>
      <c r="F83" s="75">
        <v>5</v>
      </c>
      <c r="G83" s="75">
        <v>49607</v>
      </c>
      <c r="H83" s="75">
        <v>154010</v>
      </c>
      <c r="I83" s="74">
        <v>8</v>
      </c>
      <c r="J83" s="92">
        <v>43139</v>
      </c>
      <c r="K83" s="75" t="s">
        <v>459</v>
      </c>
      <c r="L83" s="75">
        <v>12.5</v>
      </c>
      <c r="M83" s="75">
        <v>2.5</v>
      </c>
      <c r="N83" s="75">
        <v>15</v>
      </c>
      <c r="O83" s="75">
        <v>15</v>
      </c>
      <c r="P83" s="75">
        <v>0</v>
      </c>
      <c r="R83" s="75" t="s">
        <v>454</v>
      </c>
      <c r="S83" s="75" t="s">
        <v>455</v>
      </c>
      <c r="U83" s="75" t="s">
        <v>456</v>
      </c>
      <c r="X83" s="75">
        <v>14200</v>
      </c>
      <c r="Y83" s="75" t="s">
        <v>457</v>
      </c>
      <c r="Z83" s="92">
        <v>43159</v>
      </c>
      <c r="AA83" s="75" t="s">
        <v>458</v>
      </c>
      <c r="AB83" s="92">
        <v>43139</v>
      </c>
      <c r="AC83" s="75">
        <v>0</v>
      </c>
      <c r="AF83" s="92">
        <v>43139</v>
      </c>
      <c r="AG83" s="75">
        <v>0</v>
      </c>
      <c r="AH83" s="75">
        <v>152753</v>
      </c>
      <c r="AI83" s="75" t="b">
        <v>1</v>
      </c>
      <c r="AJ83" s="75">
        <v>102</v>
      </c>
      <c r="AK83" s="75" t="s">
        <v>455</v>
      </c>
    </row>
    <row r="84" spans="1:37" x14ac:dyDescent="0.2">
      <c r="A84" s="75" t="s">
        <v>125</v>
      </c>
      <c r="B84" s="75">
        <v>115748</v>
      </c>
      <c r="C84" s="75" t="s">
        <v>126</v>
      </c>
      <c r="D84" s="75" t="s">
        <v>52</v>
      </c>
      <c r="F84" s="75">
        <v>5</v>
      </c>
      <c r="G84" s="75">
        <v>49607</v>
      </c>
      <c r="H84" s="75">
        <v>154114</v>
      </c>
      <c r="I84" s="74">
        <v>13</v>
      </c>
      <c r="J84" s="92">
        <v>43144</v>
      </c>
      <c r="K84" s="75" t="s">
        <v>460</v>
      </c>
      <c r="L84" s="75">
        <v>58.05</v>
      </c>
      <c r="M84" s="75">
        <v>11.67</v>
      </c>
      <c r="N84" s="75">
        <v>70</v>
      </c>
      <c r="O84" s="75">
        <v>70</v>
      </c>
      <c r="P84" s="75">
        <v>0</v>
      </c>
      <c r="R84" s="75" t="s">
        <v>454</v>
      </c>
      <c r="S84" s="75" t="s">
        <v>455</v>
      </c>
      <c r="U84" s="75" t="s">
        <v>456</v>
      </c>
      <c r="X84" s="75">
        <v>14200</v>
      </c>
      <c r="Y84" s="75" t="s">
        <v>457</v>
      </c>
      <c r="Z84" s="92">
        <v>43159</v>
      </c>
      <c r="AA84" s="75" t="s">
        <v>458</v>
      </c>
      <c r="AB84" s="92">
        <v>43144</v>
      </c>
      <c r="AC84" s="75">
        <v>0</v>
      </c>
      <c r="AF84" s="92">
        <v>43144</v>
      </c>
      <c r="AG84" s="75">
        <v>0</v>
      </c>
      <c r="AH84" s="75">
        <v>111038</v>
      </c>
      <c r="AI84" s="75" t="b">
        <v>1</v>
      </c>
      <c r="AJ84" s="75">
        <v>102</v>
      </c>
      <c r="AK84" s="75" t="s">
        <v>455</v>
      </c>
    </row>
    <row r="85" spans="1:37" x14ac:dyDescent="0.2">
      <c r="A85" s="75" t="s">
        <v>125</v>
      </c>
      <c r="B85" s="75">
        <v>115752</v>
      </c>
      <c r="C85" s="75" t="s">
        <v>126</v>
      </c>
      <c r="D85" s="75" t="s">
        <v>52</v>
      </c>
      <c r="F85" s="75">
        <v>5</v>
      </c>
      <c r="G85" s="75">
        <v>49607</v>
      </c>
      <c r="H85" s="75">
        <v>154118</v>
      </c>
      <c r="I85" s="74">
        <v>13</v>
      </c>
      <c r="J85" s="92">
        <v>43144</v>
      </c>
      <c r="K85" s="75" t="s">
        <v>461</v>
      </c>
      <c r="L85" s="75">
        <v>8.33</v>
      </c>
      <c r="M85" s="75">
        <v>1.67</v>
      </c>
      <c r="N85" s="75">
        <v>10</v>
      </c>
      <c r="O85" s="75">
        <v>10</v>
      </c>
      <c r="P85" s="75">
        <v>0</v>
      </c>
      <c r="R85" s="75" t="s">
        <v>454</v>
      </c>
      <c r="S85" s="75" t="s">
        <v>455</v>
      </c>
      <c r="U85" s="75" t="s">
        <v>456</v>
      </c>
      <c r="X85" s="75">
        <v>14200</v>
      </c>
      <c r="Y85" s="75" t="s">
        <v>457</v>
      </c>
      <c r="Z85" s="92">
        <v>43159</v>
      </c>
      <c r="AA85" s="75" t="s">
        <v>458</v>
      </c>
      <c r="AB85" s="92">
        <v>43144</v>
      </c>
      <c r="AC85" s="75">
        <v>0</v>
      </c>
      <c r="AF85" s="92">
        <v>43144</v>
      </c>
      <c r="AG85" s="75">
        <v>0</v>
      </c>
      <c r="AH85" s="75">
        <v>114915</v>
      </c>
      <c r="AI85" s="75" t="b">
        <v>1</v>
      </c>
      <c r="AJ85" s="75">
        <v>102</v>
      </c>
      <c r="AK85" s="75" t="s">
        <v>455</v>
      </c>
    </row>
    <row r="86" spans="1:37" x14ac:dyDescent="0.2">
      <c r="A86" s="75" t="s">
        <v>125</v>
      </c>
      <c r="B86" s="75">
        <v>115789</v>
      </c>
      <c r="C86" s="75" t="s">
        <v>126</v>
      </c>
      <c r="D86" s="75" t="s">
        <v>52</v>
      </c>
      <c r="F86" s="75">
        <v>5</v>
      </c>
      <c r="G86" s="75">
        <v>49607</v>
      </c>
      <c r="H86" s="75">
        <v>154155</v>
      </c>
      <c r="I86" s="74">
        <v>14</v>
      </c>
      <c r="J86" s="92">
        <v>43145</v>
      </c>
      <c r="K86" s="75" t="s">
        <v>462</v>
      </c>
      <c r="L86" s="75">
        <v>41.38</v>
      </c>
      <c r="M86" s="75">
        <v>8.34</v>
      </c>
      <c r="N86" s="75">
        <v>50</v>
      </c>
      <c r="O86" s="75">
        <v>50</v>
      </c>
      <c r="P86" s="75">
        <v>0</v>
      </c>
      <c r="R86" s="75" t="s">
        <v>454</v>
      </c>
      <c r="S86" s="75" t="s">
        <v>455</v>
      </c>
      <c r="U86" s="75" t="s">
        <v>456</v>
      </c>
      <c r="X86" s="75">
        <v>14200</v>
      </c>
      <c r="Y86" s="75" t="s">
        <v>457</v>
      </c>
      <c r="Z86" s="92">
        <v>43159</v>
      </c>
      <c r="AA86" s="75" t="s">
        <v>458</v>
      </c>
      <c r="AB86" s="92">
        <v>43145</v>
      </c>
      <c r="AC86" s="75">
        <v>0</v>
      </c>
      <c r="AF86" s="92">
        <v>43145</v>
      </c>
      <c r="AG86" s="75">
        <v>0</v>
      </c>
      <c r="AH86" s="75">
        <v>105453</v>
      </c>
      <c r="AI86" s="75" t="b">
        <v>1</v>
      </c>
      <c r="AJ86" s="75">
        <v>102</v>
      </c>
      <c r="AK86" s="75" t="s">
        <v>455</v>
      </c>
    </row>
    <row r="87" spans="1:37" x14ac:dyDescent="0.2">
      <c r="A87" s="75" t="s">
        <v>125</v>
      </c>
      <c r="B87" s="75">
        <v>115821</v>
      </c>
      <c r="C87" s="75" t="s">
        <v>126</v>
      </c>
      <c r="D87" s="75" t="s">
        <v>52</v>
      </c>
      <c r="F87" s="75">
        <v>5</v>
      </c>
      <c r="G87" s="75">
        <v>49607</v>
      </c>
      <c r="H87" s="75">
        <v>154187</v>
      </c>
      <c r="I87" s="74">
        <v>15</v>
      </c>
      <c r="J87" s="92">
        <v>43146</v>
      </c>
      <c r="K87" s="75" t="s">
        <v>463</v>
      </c>
      <c r="L87" s="75">
        <v>8.33</v>
      </c>
      <c r="M87" s="75">
        <v>1.67</v>
      </c>
      <c r="N87" s="75">
        <v>10</v>
      </c>
      <c r="O87" s="75">
        <v>10</v>
      </c>
      <c r="P87" s="75">
        <v>0</v>
      </c>
      <c r="R87" s="75" t="s">
        <v>454</v>
      </c>
      <c r="S87" s="75" t="s">
        <v>455</v>
      </c>
      <c r="U87" s="75" t="s">
        <v>456</v>
      </c>
      <c r="X87" s="75">
        <v>14200</v>
      </c>
      <c r="Y87" s="75" t="s">
        <v>457</v>
      </c>
      <c r="Z87" s="92">
        <v>43159</v>
      </c>
      <c r="AA87" s="75" t="s">
        <v>458</v>
      </c>
      <c r="AB87" s="92">
        <v>43146</v>
      </c>
      <c r="AC87" s="75">
        <v>0</v>
      </c>
      <c r="AF87" s="92">
        <v>43146</v>
      </c>
      <c r="AG87" s="75">
        <v>0</v>
      </c>
      <c r="AH87" s="75">
        <v>95044</v>
      </c>
      <c r="AI87" s="75" t="b">
        <v>1</v>
      </c>
      <c r="AJ87" s="75">
        <v>102</v>
      </c>
      <c r="AK87" s="75" t="s">
        <v>455</v>
      </c>
    </row>
    <row r="88" spans="1:37" x14ac:dyDescent="0.2">
      <c r="A88" s="75" t="s">
        <v>125</v>
      </c>
      <c r="B88" s="75">
        <v>115957</v>
      </c>
      <c r="C88" s="75" t="s">
        <v>126</v>
      </c>
      <c r="D88" s="75" t="s">
        <v>52</v>
      </c>
      <c r="F88" s="75">
        <v>5</v>
      </c>
      <c r="G88" s="75">
        <v>49607</v>
      </c>
      <c r="H88" s="75">
        <v>154323</v>
      </c>
      <c r="I88" s="74">
        <v>20</v>
      </c>
      <c r="J88" s="92">
        <v>43151</v>
      </c>
      <c r="K88" s="75" t="s">
        <v>464</v>
      </c>
      <c r="L88" s="75">
        <v>12.5</v>
      </c>
      <c r="M88" s="75">
        <v>2.5</v>
      </c>
      <c r="N88" s="75">
        <v>15</v>
      </c>
      <c r="O88" s="75">
        <v>15</v>
      </c>
      <c r="P88" s="75">
        <v>0</v>
      </c>
      <c r="R88" s="75" t="s">
        <v>454</v>
      </c>
      <c r="S88" s="75" t="s">
        <v>455</v>
      </c>
      <c r="U88" s="75" t="s">
        <v>456</v>
      </c>
      <c r="X88" s="75">
        <v>14200</v>
      </c>
      <c r="Y88" s="75" t="s">
        <v>457</v>
      </c>
      <c r="Z88" s="92">
        <v>43159</v>
      </c>
      <c r="AA88" s="75" t="s">
        <v>458</v>
      </c>
      <c r="AB88" s="92">
        <v>43151</v>
      </c>
      <c r="AC88" s="75">
        <v>0</v>
      </c>
      <c r="AF88" s="92">
        <v>43151</v>
      </c>
      <c r="AG88" s="75">
        <v>0</v>
      </c>
      <c r="AH88" s="75">
        <v>121115</v>
      </c>
      <c r="AI88" s="75" t="b">
        <v>1</v>
      </c>
      <c r="AJ88" s="75">
        <v>102</v>
      </c>
      <c r="AK88" s="75" t="s">
        <v>455</v>
      </c>
    </row>
    <row r="89" spans="1:37" x14ac:dyDescent="0.2">
      <c r="A89" s="75" t="s">
        <v>125</v>
      </c>
      <c r="B89" s="75">
        <v>116177</v>
      </c>
      <c r="C89" s="75" t="s">
        <v>126</v>
      </c>
      <c r="D89" s="75" t="s">
        <v>52</v>
      </c>
      <c r="F89" s="75">
        <v>5</v>
      </c>
      <c r="G89" s="75">
        <v>6856</v>
      </c>
      <c r="H89" s="75">
        <v>154543</v>
      </c>
      <c r="I89" s="74">
        <v>27</v>
      </c>
      <c r="J89" s="92">
        <v>43158</v>
      </c>
      <c r="K89" s="75" t="s">
        <v>465</v>
      </c>
      <c r="L89" s="75">
        <v>53.88</v>
      </c>
      <c r="M89" s="75">
        <v>10.84</v>
      </c>
      <c r="N89" s="75">
        <v>65</v>
      </c>
      <c r="O89" s="75">
        <v>0</v>
      </c>
      <c r="P89" s="75">
        <v>0</v>
      </c>
      <c r="Q89" s="92">
        <v>43158</v>
      </c>
      <c r="R89" s="75" t="s">
        <v>466</v>
      </c>
      <c r="S89" s="75" t="s">
        <v>467</v>
      </c>
      <c r="U89" s="75" t="s">
        <v>468</v>
      </c>
      <c r="X89" s="75">
        <v>14460</v>
      </c>
      <c r="Y89" s="75" t="s">
        <v>148</v>
      </c>
      <c r="Z89" s="92">
        <v>43158</v>
      </c>
      <c r="AA89" s="75" t="s">
        <v>132</v>
      </c>
      <c r="AB89" s="92">
        <v>43158</v>
      </c>
      <c r="AC89" s="75">
        <v>0</v>
      </c>
      <c r="AF89" s="92">
        <v>43158</v>
      </c>
      <c r="AG89" s="75">
        <v>0</v>
      </c>
      <c r="AH89" s="75">
        <v>142021</v>
      </c>
      <c r="AI89" s="75" t="b">
        <v>1</v>
      </c>
      <c r="AJ89" s="75">
        <v>0</v>
      </c>
      <c r="AK89" s="75" t="s">
        <v>467</v>
      </c>
    </row>
    <row r="90" spans="1:37" x14ac:dyDescent="0.2">
      <c r="A90" s="75" t="s">
        <v>125</v>
      </c>
      <c r="B90" s="75">
        <v>115517</v>
      </c>
      <c r="C90" s="75" t="s">
        <v>126</v>
      </c>
      <c r="D90" s="75" t="s">
        <v>52</v>
      </c>
      <c r="F90" s="75">
        <v>5</v>
      </c>
      <c r="G90" s="75">
        <v>22163</v>
      </c>
      <c r="H90" s="75">
        <v>153883</v>
      </c>
      <c r="I90" s="74">
        <v>5</v>
      </c>
      <c r="J90" s="92">
        <v>43136</v>
      </c>
      <c r="K90" s="75" t="s">
        <v>469</v>
      </c>
      <c r="L90" s="75">
        <v>25</v>
      </c>
      <c r="M90" s="75">
        <v>5</v>
      </c>
      <c r="N90" s="75">
        <v>30</v>
      </c>
      <c r="O90" s="75">
        <v>30</v>
      </c>
      <c r="P90" s="75">
        <v>0</v>
      </c>
      <c r="R90" s="75" t="s">
        <v>470</v>
      </c>
      <c r="S90" s="75" t="s">
        <v>471</v>
      </c>
      <c r="U90" s="75" t="s">
        <v>472</v>
      </c>
      <c r="V90" s="75" t="s">
        <v>473</v>
      </c>
      <c r="X90" s="75">
        <v>14650</v>
      </c>
      <c r="Y90" s="75" t="s">
        <v>474</v>
      </c>
      <c r="Z90" s="92">
        <v>43190</v>
      </c>
      <c r="AA90" s="75" t="s">
        <v>475</v>
      </c>
      <c r="AB90" s="92">
        <v>43151</v>
      </c>
      <c r="AC90" s="75">
        <v>0</v>
      </c>
      <c r="AF90" s="92">
        <v>43136</v>
      </c>
      <c r="AG90" s="75">
        <v>0</v>
      </c>
      <c r="AH90" s="75">
        <v>115854</v>
      </c>
      <c r="AI90" s="75" t="b">
        <v>1</v>
      </c>
      <c r="AJ90" s="75">
        <v>63</v>
      </c>
      <c r="AK90" s="75" t="s">
        <v>471</v>
      </c>
    </row>
    <row r="91" spans="1:37" x14ac:dyDescent="0.2">
      <c r="A91" s="75" t="s">
        <v>125</v>
      </c>
      <c r="B91" s="75">
        <v>116042</v>
      </c>
      <c r="C91" s="75" t="s">
        <v>126</v>
      </c>
      <c r="D91" s="75" t="s">
        <v>52</v>
      </c>
      <c r="F91" s="75">
        <v>5</v>
      </c>
      <c r="G91" s="75">
        <v>22163</v>
      </c>
      <c r="H91" s="75">
        <v>154408</v>
      </c>
      <c r="I91" s="74">
        <v>22</v>
      </c>
      <c r="J91" s="92">
        <v>43153</v>
      </c>
      <c r="K91" s="75" t="s">
        <v>476</v>
      </c>
      <c r="L91" s="75">
        <v>41.38</v>
      </c>
      <c r="M91" s="75">
        <v>8.34</v>
      </c>
      <c r="N91" s="75">
        <v>50</v>
      </c>
      <c r="O91" s="75">
        <v>50</v>
      </c>
      <c r="P91" s="75">
        <v>0</v>
      </c>
      <c r="R91" s="75" t="s">
        <v>470</v>
      </c>
      <c r="S91" s="75" t="s">
        <v>471</v>
      </c>
      <c r="U91" s="75" t="s">
        <v>472</v>
      </c>
      <c r="V91" s="75" t="s">
        <v>473</v>
      </c>
      <c r="X91" s="75">
        <v>14650</v>
      </c>
      <c r="Y91" s="75" t="s">
        <v>474</v>
      </c>
      <c r="Z91" s="92">
        <v>43190</v>
      </c>
      <c r="AA91" s="75" t="s">
        <v>475</v>
      </c>
      <c r="AB91" s="92">
        <v>43168</v>
      </c>
      <c r="AC91" s="75">
        <v>0</v>
      </c>
      <c r="AF91" s="92">
        <v>43153</v>
      </c>
      <c r="AG91" s="75">
        <v>0</v>
      </c>
      <c r="AH91" s="75">
        <v>110224</v>
      </c>
      <c r="AI91" s="75" t="b">
        <v>1</v>
      </c>
      <c r="AJ91" s="75">
        <v>63</v>
      </c>
      <c r="AK91" s="75" t="s">
        <v>471</v>
      </c>
    </row>
    <row r="92" spans="1:37" x14ac:dyDescent="0.2">
      <c r="A92" s="75" t="s">
        <v>125</v>
      </c>
      <c r="B92" s="75">
        <v>116169</v>
      </c>
      <c r="C92" s="75" t="s">
        <v>126</v>
      </c>
      <c r="D92" s="75" t="s">
        <v>52</v>
      </c>
      <c r="F92" s="75">
        <v>5</v>
      </c>
      <c r="G92" s="75">
        <v>22163</v>
      </c>
      <c r="H92" s="75">
        <v>154535</v>
      </c>
      <c r="I92" s="74">
        <v>27</v>
      </c>
      <c r="J92" s="92">
        <v>43158</v>
      </c>
      <c r="K92" s="75" t="s">
        <v>477</v>
      </c>
      <c r="L92" s="75">
        <v>41.38</v>
      </c>
      <c r="M92" s="75">
        <v>8.34</v>
      </c>
      <c r="N92" s="75">
        <v>50</v>
      </c>
      <c r="O92" s="75">
        <v>50</v>
      </c>
      <c r="P92" s="75">
        <v>0</v>
      </c>
      <c r="R92" s="75" t="s">
        <v>470</v>
      </c>
      <c r="S92" s="75" t="s">
        <v>471</v>
      </c>
      <c r="U92" s="75" t="s">
        <v>472</v>
      </c>
      <c r="V92" s="75" t="s">
        <v>473</v>
      </c>
      <c r="X92" s="75">
        <v>14650</v>
      </c>
      <c r="Y92" s="75" t="s">
        <v>474</v>
      </c>
      <c r="Z92" s="92">
        <v>43190</v>
      </c>
      <c r="AA92" s="75" t="s">
        <v>475</v>
      </c>
      <c r="AB92" s="92">
        <v>43173</v>
      </c>
      <c r="AC92" s="75">
        <v>0</v>
      </c>
      <c r="AF92" s="92">
        <v>43158</v>
      </c>
      <c r="AG92" s="75">
        <v>0</v>
      </c>
      <c r="AH92" s="75">
        <v>110000</v>
      </c>
      <c r="AI92" s="75" t="b">
        <v>1</v>
      </c>
      <c r="AJ92" s="75">
        <v>63</v>
      </c>
      <c r="AK92" s="75" t="s">
        <v>471</v>
      </c>
    </row>
    <row r="93" spans="1:37" x14ac:dyDescent="0.2">
      <c r="A93" s="75" t="s">
        <v>125</v>
      </c>
      <c r="B93" s="75">
        <v>116182</v>
      </c>
      <c r="C93" s="75" t="s">
        <v>126</v>
      </c>
      <c r="D93" s="75" t="s">
        <v>52</v>
      </c>
      <c r="F93" s="75">
        <v>5</v>
      </c>
      <c r="G93" s="75">
        <v>22163</v>
      </c>
      <c r="H93" s="75">
        <v>154548</v>
      </c>
      <c r="I93" s="74">
        <v>27</v>
      </c>
      <c r="J93" s="92">
        <v>43158</v>
      </c>
      <c r="K93" s="75" t="s">
        <v>478</v>
      </c>
      <c r="L93" s="75">
        <v>41.38</v>
      </c>
      <c r="M93" s="75">
        <v>8.34</v>
      </c>
      <c r="N93" s="75">
        <v>50</v>
      </c>
      <c r="O93" s="75">
        <v>50</v>
      </c>
      <c r="P93" s="75">
        <v>0</v>
      </c>
      <c r="R93" s="75" t="s">
        <v>470</v>
      </c>
      <c r="S93" s="75" t="s">
        <v>471</v>
      </c>
      <c r="U93" s="75" t="s">
        <v>472</v>
      </c>
      <c r="V93" s="75" t="s">
        <v>473</v>
      </c>
      <c r="X93" s="75">
        <v>14650</v>
      </c>
      <c r="Y93" s="75" t="s">
        <v>474</v>
      </c>
      <c r="Z93" s="92">
        <v>43190</v>
      </c>
      <c r="AA93" s="75" t="s">
        <v>475</v>
      </c>
      <c r="AB93" s="92">
        <v>43173</v>
      </c>
      <c r="AC93" s="75">
        <v>0</v>
      </c>
      <c r="AF93" s="92">
        <v>43158</v>
      </c>
      <c r="AG93" s="75">
        <v>0</v>
      </c>
      <c r="AH93" s="75">
        <v>152238</v>
      </c>
      <c r="AI93" s="75" t="b">
        <v>1</v>
      </c>
      <c r="AJ93" s="75">
        <v>63</v>
      </c>
      <c r="AK93" s="75" t="s">
        <v>471</v>
      </c>
    </row>
    <row r="94" spans="1:37" x14ac:dyDescent="0.2">
      <c r="A94" s="75" t="s">
        <v>125</v>
      </c>
      <c r="B94" s="75">
        <v>116211</v>
      </c>
      <c r="C94" s="75" t="s">
        <v>126</v>
      </c>
      <c r="D94" s="75" t="s">
        <v>52</v>
      </c>
      <c r="F94" s="75">
        <v>5</v>
      </c>
      <c r="G94" s="75">
        <v>22163</v>
      </c>
      <c r="H94" s="75">
        <v>154577</v>
      </c>
      <c r="I94" s="74">
        <v>28</v>
      </c>
      <c r="J94" s="92">
        <v>43159</v>
      </c>
      <c r="K94" s="75" t="s">
        <v>479</v>
      </c>
      <c r="L94" s="75">
        <v>41.38</v>
      </c>
      <c r="M94" s="75">
        <v>8.34</v>
      </c>
      <c r="N94" s="75">
        <v>50</v>
      </c>
      <c r="O94" s="75">
        <v>50</v>
      </c>
      <c r="P94" s="75">
        <v>0</v>
      </c>
      <c r="R94" s="75" t="s">
        <v>470</v>
      </c>
      <c r="S94" s="75" t="s">
        <v>471</v>
      </c>
      <c r="U94" s="75" t="s">
        <v>472</v>
      </c>
      <c r="V94" s="75" t="s">
        <v>473</v>
      </c>
      <c r="X94" s="75">
        <v>14650</v>
      </c>
      <c r="Y94" s="75" t="s">
        <v>474</v>
      </c>
      <c r="Z94" s="92">
        <v>43190</v>
      </c>
      <c r="AA94" s="75" t="s">
        <v>475</v>
      </c>
      <c r="AB94" s="92">
        <v>43174</v>
      </c>
      <c r="AC94" s="75">
        <v>0</v>
      </c>
      <c r="AF94" s="92">
        <v>43159</v>
      </c>
      <c r="AG94" s="75">
        <v>0</v>
      </c>
      <c r="AH94" s="75">
        <v>123255</v>
      </c>
      <c r="AI94" s="75" t="b">
        <v>1</v>
      </c>
      <c r="AJ94" s="75">
        <v>63</v>
      </c>
      <c r="AK94" s="75" t="s">
        <v>471</v>
      </c>
    </row>
    <row r="95" spans="1:37" x14ac:dyDescent="0.2">
      <c r="A95" s="75" t="s">
        <v>125</v>
      </c>
      <c r="B95" s="75">
        <v>115446</v>
      </c>
      <c r="C95" s="75" t="s">
        <v>126</v>
      </c>
      <c r="D95" s="75" t="s">
        <v>52</v>
      </c>
      <c r="F95" s="75">
        <v>5</v>
      </c>
      <c r="G95" s="75">
        <v>31</v>
      </c>
      <c r="H95" s="75">
        <v>153812</v>
      </c>
      <c r="I95" s="74">
        <v>1</v>
      </c>
      <c r="J95" s="92">
        <v>43132</v>
      </c>
      <c r="K95" s="75" t="s">
        <v>480</v>
      </c>
      <c r="L95" s="75">
        <v>41.38</v>
      </c>
      <c r="M95" s="75">
        <v>8.34</v>
      </c>
      <c r="N95" s="75">
        <v>50</v>
      </c>
      <c r="O95" s="75">
        <v>50</v>
      </c>
      <c r="P95" s="75">
        <v>0</v>
      </c>
      <c r="R95" s="75" t="s">
        <v>481</v>
      </c>
      <c r="S95" s="75" t="s">
        <v>482</v>
      </c>
      <c r="U95" s="75" t="s">
        <v>483</v>
      </c>
      <c r="V95" s="75" t="s">
        <v>484</v>
      </c>
      <c r="X95" s="75">
        <v>14000</v>
      </c>
      <c r="Y95" s="75" t="s">
        <v>186</v>
      </c>
      <c r="Z95" s="92">
        <v>43190</v>
      </c>
      <c r="AA95" s="75" t="s">
        <v>475</v>
      </c>
      <c r="AB95" s="92">
        <v>43147</v>
      </c>
      <c r="AC95" s="75">
        <v>0</v>
      </c>
      <c r="AF95" s="92">
        <v>43132</v>
      </c>
      <c r="AG95" s="75">
        <v>0</v>
      </c>
      <c r="AH95" s="75">
        <v>125026</v>
      </c>
      <c r="AI95" s="75" t="b">
        <v>1</v>
      </c>
      <c r="AJ95" s="75">
        <v>30</v>
      </c>
      <c r="AK95" s="75" t="s">
        <v>482</v>
      </c>
    </row>
    <row r="96" spans="1:37" x14ac:dyDescent="0.2">
      <c r="A96" s="75" t="s">
        <v>125</v>
      </c>
      <c r="B96" s="75">
        <v>115476</v>
      </c>
      <c r="C96" s="75" t="s">
        <v>126</v>
      </c>
      <c r="D96" s="75" t="s">
        <v>52</v>
      </c>
      <c r="F96" s="75">
        <v>5</v>
      </c>
      <c r="G96" s="75">
        <v>31</v>
      </c>
      <c r="H96" s="75">
        <v>153842</v>
      </c>
      <c r="I96" s="74">
        <v>2</v>
      </c>
      <c r="J96" s="92">
        <v>43133</v>
      </c>
      <c r="K96" s="75" t="s">
        <v>485</v>
      </c>
      <c r="L96" s="75">
        <v>41.38</v>
      </c>
      <c r="M96" s="75">
        <v>8.34</v>
      </c>
      <c r="N96" s="75">
        <v>50</v>
      </c>
      <c r="O96" s="75">
        <v>50</v>
      </c>
      <c r="P96" s="75">
        <v>0</v>
      </c>
      <c r="R96" s="75" t="s">
        <v>481</v>
      </c>
      <c r="S96" s="75" t="s">
        <v>482</v>
      </c>
      <c r="U96" s="75" t="s">
        <v>483</v>
      </c>
      <c r="V96" s="75" t="s">
        <v>484</v>
      </c>
      <c r="X96" s="75">
        <v>14000</v>
      </c>
      <c r="Y96" s="75" t="s">
        <v>186</v>
      </c>
      <c r="Z96" s="92">
        <v>43190</v>
      </c>
      <c r="AA96" s="75" t="s">
        <v>475</v>
      </c>
      <c r="AB96" s="92">
        <v>43148</v>
      </c>
      <c r="AC96" s="75">
        <v>0</v>
      </c>
      <c r="AF96" s="92">
        <v>43133</v>
      </c>
      <c r="AG96" s="75">
        <v>0</v>
      </c>
      <c r="AH96" s="75">
        <v>123305</v>
      </c>
      <c r="AI96" s="75" t="b">
        <v>1</v>
      </c>
      <c r="AJ96" s="75">
        <v>30</v>
      </c>
      <c r="AK96" s="75" t="s">
        <v>482</v>
      </c>
    </row>
    <row r="97" spans="1:37" x14ac:dyDescent="0.2">
      <c r="A97" s="75" t="s">
        <v>125</v>
      </c>
      <c r="B97" s="75">
        <v>115592</v>
      </c>
      <c r="C97" s="75" t="s">
        <v>126</v>
      </c>
      <c r="D97" s="75" t="s">
        <v>52</v>
      </c>
      <c r="F97" s="75">
        <v>5</v>
      </c>
      <c r="G97" s="75">
        <v>31</v>
      </c>
      <c r="H97" s="75">
        <v>153958</v>
      </c>
      <c r="I97" s="74">
        <v>7</v>
      </c>
      <c r="J97" s="92">
        <v>43138</v>
      </c>
      <c r="K97" s="75" t="s">
        <v>486</v>
      </c>
      <c r="L97" s="75">
        <v>41.38</v>
      </c>
      <c r="M97" s="75">
        <v>8.34</v>
      </c>
      <c r="N97" s="75">
        <v>50</v>
      </c>
      <c r="O97" s="75">
        <v>50</v>
      </c>
      <c r="P97" s="75">
        <v>0</v>
      </c>
      <c r="R97" s="75" t="s">
        <v>481</v>
      </c>
      <c r="S97" s="75" t="s">
        <v>482</v>
      </c>
      <c r="U97" s="75" t="s">
        <v>483</v>
      </c>
      <c r="V97" s="75" t="s">
        <v>484</v>
      </c>
      <c r="X97" s="75">
        <v>14000</v>
      </c>
      <c r="Y97" s="75" t="s">
        <v>186</v>
      </c>
      <c r="Z97" s="92">
        <v>43190</v>
      </c>
      <c r="AA97" s="75" t="s">
        <v>475</v>
      </c>
      <c r="AB97" s="92">
        <v>43153</v>
      </c>
      <c r="AC97" s="75">
        <v>0</v>
      </c>
      <c r="AF97" s="92">
        <v>43138</v>
      </c>
      <c r="AG97" s="75">
        <v>0</v>
      </c>
      <c r="AH97" s="75">
        <v>124043</v>
      </c>
      <c r="AI97" s="75" t="b">
        <v>1</v>
      </c>
      <c r="AJ97" s="75">
        <v>30</v>
      </c>
      <c r="AK97" s="75" t="s">
        <v>482</v>
      </c>
    </row>
    <row r="98" spans="1:37" x14ac:dyDescent="0.2">
      <c r="A98" s="75" t="s">
        <v>125</v>
      </c>
      <c r="B98" s="75">
        <v>115607</v>
      </c>
      <c r="C98" s="75" t="s">
        <v>126</v>
      </c>
      <c r="D98" s="75" t="s">
        <v>52</v>
      </c>
      <c r="F98" s="75">
        <v>5</v>
      </c>
      <c r="G98" s="75">
        <v>31</v>
      </c>
      <c r="H98" s="75">
        <v>153973</v>
      </c>
      <c r="I98" s="74">
        <v>7</v>
      </c>
      <c r="J98" s="92">
        <v>43138</v>
      </c>
      <c r="K98" s="75" t="s">
        <v>487</v>
      </c>
      <c r="L98" s="75">
        <v>41.38</v>
      </c>
      <c r="M98" s="75">
        <v>8.34</v>
      </c>
      <c r="N98" s="75">
        <v>50</v>
      </c>
      <c r="O98" s="75">
        <v>50</v>
      </c>
      <c r="P98" s="75">
        <v>0</v>
      </c>
      <c r="R98" s="75" t="s">
        <v>481</v>
      </c>
      <c r="S98" s="75" t="s">
        <v>482</v>
      </c>
      <c r="U98" s="75" t="s">
        <v>483</v>
      </c>
      <c r="V98" s="75" t="s">
        <v>484</v>
      </c>
      <c r="X98" s="75">
        <v>14000</v>
      </c>
      <c r="Y98" s="75" t="s">
        <v>186</v>
      </c>
      <c r="Z98" s="92">
        <v>43190</v>
      </c>
      <c r="AA98" s="75" t="s">
        <v>475</v>
      </c>
      <c r="AB98" s="92">
        <v>43153</v>
      </c>
      <c r="AC98" s="75">
        <v>0</v>
      </c>
      <c r="AF98" s="92">
        <v>43138</v>
      </c>
      <c r="AG98" s="75">
        <v>0</v>
      </c>
      <c r="AH98" s="75">
        <v>155635</v>
      </c>
      <c r="AI98" s="75" t="b">
        <v>1</v>
      </c>
      <c r="AJ98" s="75">
        <v>30</v>
      </c>
      <c r="AK98" s="75" t="s">
        <v>482</v>
      </c>
    </row>
    <row r="99" spans="1:37" x14ac:dyDescent="0.2">
      <c r="A99" s="75" t="s">
        <v>125</v>
      </c>
      <c r="B99" s="75">
        <v>115659</v>
      </c>
      <c r="C99" s="75" t="s">
        <v>126</v>
      </c>
      <c r="D99" s="75" t="s">
        <v>52</v>
      </c>
      <c r="F99" s="75">
        <v>5</v>
      </c>
      <c r="G99" s="75">
        <v>31</v>
      </c>
      <c r="H99" s="75">
        <v>154025</v>
      </c>
      <c r="I99" s="74">
        <v>9</v>
      </c>
      <c r="J99" s="92">
        <v>43140</v>
      </c>
      <c r="K99" s="75" t="s">
        <v>488</v>
      </c>
      <c r="L99" s="75">
        <v>8.33</v>
      </c>
      <c r="M99" s="75">
        <v>1.67</v>
      </c>
      <c r="N99" s="75">
        <v>10</v>
      </c>
      <c r="O99" s="75">
        <v>10</v>
      </c>
      <c r="P99" s="75">
        <v>0</v>
      </c>
      <c r="R99" s="75" t="s">
        <v>481</v>
      </c>
      <c r="S99" s="75" t="s">
        <v>482</v>
      </c>
      <c r="U99" s="75" t="s">
        <v>483</v>
      </c>
      <c r="V99" s="75" t="s">
        <v>484</v>
      </c>
      <c r="X99" s="75">
        <v>14000</v>
      </c>
      <c r="Y99" s="75" t="s">
        <v>186</v>
      </c>
      <c r="Z99" s="92">
        <v>43190</v>
      </c>
      <c r="AA99" s="75" t="s">
        <v>475</v>
      </c>
      <c r="AB99" s="92">
        <v>43155</v>
      </c>
      <c r="AC99" s="75">
        <v>0</v>
      </c>
      <c r="AF99" s="92">
        <v>43140</v>
      </c>
      <c r="AG99" s="75">
        <v>0</v>
      </c>
      <c r="AH99" s="75">
        <v>100132</v>
      </c>
      <c r="AI99" s="75" t="b">
        <v>1</v>
      </c>
      <c r="AJ99" s="75">
        <v>30</v>
      </c>
      <c r="AK99" s="75" t="s">
        <v>482</v>
      </c>
    </row>
    <row r="100" spans="1:37" x14ac:dyDescent="0.2">
      <c r="A100" s="75" t="s">
        <v>125</v>
      </c>
      <c r="B100" s="75">
        <v>116019</v>
      </c>
      <c r="C100" s="75" t="s">
        <v>126</v>
      </c>
      <c r="D100" s="75" t="s">
        <v>52</v>
      </c>
      <c r="F100" s="75">
        <v>5</v>
      </c>
      <c r="G100" s="75">
        <v>31</v>
      </c>
      <c r="H100" s="75">
        <v>154385</v>
      </c>
      <c r="I100" s="74">
        <v>21</v>
      </c>
      <c r="J100" s="92">
        <v>43152</v>
      </c>
      <c r="K100" s="75" t="s">
        <v>489</v>
      </c>
      <c r="L100" s="75">
        <v>41.38</v>
      </c>
      <c r="M100" s="75">
        <v>8.34</v>
      </c>
      <c r="N100" s="75">
        <v>50</v>
      </c>
      <c r="O100" s="75">
        <v>50</v>
      </c>
      <c r="P100" s="75">
        <v>0</v>
      </c>
      <c r="R100" s="75" t="s">
        <v>481</v>
      </c>
      <c r="S100" s="75" t="s">
        <v>482</v>
      </c>
      <c r="U100" s="75" t="s">
        <v>483</v>
      </c>
      <c r="V100" s="75" t="s">
        <v>484</v>
      </c>
      <c r="X100" s="75">
        <v>14000</v>
      </c>
      <c r="Y100" s="75" t="s">
        <v>186</v>
      </c>
      <c r="Z100" s="92">
        <v>43190</v>
      </c>
      <c r="AA100" s="75" t="s">
        <v>475</v>
      </c>
      <c r="AB100" s="92">
        <v>43167</v>
      </c>
      <c r="AC100" s="75">
        <v>0</v>
      </c>
      <c r="AF100" s="92">
        <v>43152</v>
      </c>
      <c r="AG100" s="75">
        <v>0</v>
      </c>
      <c r="AH100" s="75">
        <v>161233</v>
      </c>
      <c r="AI100" s="75" t="b">
        <v>1</v>
      </c>
      <c r="AJ100" s="75">
        <v>30</v>
      </c>
      <c r="AK100" s="75" t="s">
        <v>482</v>
      </c>
    </row>
    <row r="101" spans="1:37" x14ac:dyDescent="0.2">
      <c r="A101" s="75" t="s">
        <v>125</v>
      </c>
      <c r="B101" s="75">
        <v>116048</v>
      </c>
      <c r="C101" s="75" t="s">
        <v>126</v>
      </c>
      <c r="D101" s="75" t="s">
        <v>52</v>
      </c>
      <c r="F101" s="75">
        <v>5</v>
      </c>
      <c r="G101" s="75">
        <v>31</v>
      </c>
      <c r="H101" s="75">
        <v>154414</v>
      </c>
      <c r="I101" s="74">
        <v>22</v>
      </c>
      <c r="J101" s="92">
        <v>43153</v>
      </c>
      <c r="K101" s="75" t="s">
        <v>490</v>
      </c>
      <c r="L101" s="75">
        <v>8.33</v>
      </c>
      <c r="M101" s="75">
        <v>1.67</v>
      </c>
      <c r="N101" s="75">
        <v>10</v>
      </c>
      <c r="O101" s="75">
        <v>10</v>
      </c>
      <c r="P101" s="75">
        <v>0</v>
      </c>
      <c r="R101" s="75" t="s">
        <v>481</v>
      </c>
      <c r="S101" s="75" t="s">
        <v>482</v>
      </c>
      <c r="U101" s="75" t="s">
        <v>483</v>
      </c>
      <c r="V101" s="75" t="s">
        <v>484</v>
      </c>
      <c r="X101" s="75">
        <v>14000</v>
      </c>
      <c r="Y101" s="75" t="s">
        <v>186</v>
      </c>
      <c r="Z101" s="92">
        <v>43190</v>
      </c>
      <c r="AA101" s="75" t="s">
        <v>475</v>
      </c>
      <c r="AB101" s="92">
        <v>43168</v>
      </c>
      <c r="AC101" s="75">
        <v>0</v>
      </c>
      <c r="AF101" s="92">
        <v>43153</v>
      </c>
      <c r="AG101" s="75">
        <v>0</v>
      </c>
      <c r="AH101" s="75">
        <v>115434</v>
      </c>
      <c r="AI101" s="75" t="b">
        <v>1</v>
      </c>
      <c r="AJ101" s="75">
        <v>30</v>
      </c>
      <c r="AK101" s="75" t="s">
        <v>482</v>
      </c>
    </row>
    <row r="102" spans="1:37" x14ac:dyDescent="0.2">
      <c r="A102" s="75" t="s">
        <v>125</v>
      </c>
      <c r="B102" s="75">
        <v>116095</v>
      </c>
      <c r="C102" s="75" t="s">
        <v>126</v>
      </c>
      <c r="D102" s="75" t="s">
        <v>52</v>
      </c>
      <c r="F102" s="75">
        <v>5</v>
      </c>
      <c r="G102" s="75">
        <v>52368</v>
      </c>
      <c r="H102" s="75">
        <v>154461</v>
      </c>
      <c r="I102" s="74">
        <v>23</v>
      </c>
      <c r="J102" s="92">
        <v>43154</v>
      </c>
      <c r="K102" s="75" t="s">
        <v>491</v>
      </c>
      <c r="L102" s="75">
        <v>12.5</v>
      </c>
      <c r="M102" s="75">
        <v>2.5</v>
      </c>
      <c r="N102" s="75">
        <v>15</v>
      </c>
      <c r="O102" s="75">
        <v>0</v>
      </c>
      <c r="P102" s="75">
        <v>0</v>
      </c>
      <c r="Q102" s="92">
        <v>43154</v>
      </c>
      <c r="R102" s="75" t="s">
        <v>492</v>
      </c>
      <c r="S102" s="75" t="s">
        <v>493</v>
      </c>
      <c r="U102" s="75" t="s">
        <v>494</v>
      </c>
      <c r="X102" s="75">
        <v>14000</v>
      </c>
      <c r="Y102" s="75" t="s">
        <v>186</v>
      </c>
      <c r="Z102" s="92">
        <v>43154</v>
      </c>
      <c r="AA102" s="75" t="s">
        <v>132</v>
      </c>
      <c r="AB102" s="92">
        <v>43154</v>
      </c>
      <c r="AC102" s="75">
        <v>0</v>
      </c>
      <c r="AF102" s="92">
        <v>43154</v>
      </c>
      <c r="AG102" s="75">
        <v>0</v>
      </c>
      <c r="AH102" s="75">
        <v>141304</v>
      </c>
      <c r="AI102" s="75" t="b">
        <v>1</v>
      </c>
      <c r="AJ102" s="75">
        <v>0</v>
      </c>
      <c r="AK102" s="75" t="s">
        <v>493</v>
      </c>
    </row>
    <row r="103" spans="1:37" x14ac:dyDescent="0.2">
      <c r="A103" s="75" t="s">
        <v>125</v>
      </c>
      <c r="B103" s="75">
        <v>116168</v>
      </c>
      <c r="C103" s="75" t="s">
        <v>126</v>
      </c>
      <c r="D103" s="75" t="s">
        <v>52</v>
      </c>
      <c r="F103" s="75">
        <v>5</v>
      </c>
      <c r="G103" s="75">
        <v>24744</v>
      </c>
      <c r="H103" s="75">
        <v>154534</v>
      </c>
      <c r="I103" s="74">
        <v>27</v>
      </c>
      <c r="J103" s="92">
        <v>43158</v>
      </c>
      <c r="K103" s="75" t="s">
        <v>495</v>
      </c>
      <c r="L103" s="75">
        <v>20.83</v>
      </c>
      <c r="M103" s="75">
        <v>4.17</v>
      </c>
      <c r="N103" s="75">
        <v>25</v>
      </c>
      <c r="O103" s="75">
        <v>0</v>
      </c>
      <c r="P103" s="75">
        <v>0</v>
      </c>
      <c r="Q103" s="92">
        <v>43158</v>
      </c>
      <c r="R103" s="75" t="s">
        <v>496</v>
      </c>
      <c r="S103" s="75" t="s">
        <v>497</v>
      </c>
      <c r="U103" s="75" t="s">
        <v>498</v>
      </c>
      <c r="X103" s="75">
        <v>14200</v>
      </c>
      <c r="Y103" s="75" t="s">
        <v>159</v>
      </c>
      <c r="Z103" s="92">
        <v>43158</v>
      </c>
      <c r="AA103" s="75" t="s">
        <v>132</v>
      </c>
      <c r="AB103" s="92">
        <v>43158</v>
      </c>
      <c r="AC103" s="75">
        <v>0</v>
      </c>
      <c r="AF103" s="92">
        <v>43158</v>
      </c>
      <c r="AG103" s="75">
        <v>0</v>
      </c>
      <c r="AH103" s="75">
        <v>103509</v>
      </c>
      <c r="AI103" s="75" t="b">
        <v>1</v>
      </c>
      <c r="AJ103" s="75">
        <v>0</v>
      </c>
      <c r="AK103" s="75" t="s">
        <v>497</v>
      </c>
    </row>
    <row r="104" spans="1:37" x14ac:dyDescent="0.2">
      <c r="A104" s="75" t="s">
        <v>125</v>
      </c>
      <c r="B104" s="75">
        <v>115554</v>
      </c>
      <c r="C104" s="75" t="s">
        <v>126</v>
      </c>
      <c r="D104" s="75" t="s">
        <v>52</v>
      </c>
      <c r="F104" s="75">
        <v>5</v>
      </c>
      <c r="G104" s="75">
        <v>52199</v>
      </c>
      <c r="H104" s="75">
        <v>153920</v>
      </c>
      <c r="I104" s="74">
        <v>6</v>
      </c>
      <c r="J104" s="92">
        <v>43137</v>
      </c>
      <c r="K104" s="75" t="s">
        <v>499</v>
      </c>
      <c r="L104" s="75">
        <v>12.5</v>
      </c>
      <c r="M104" s="75">
        <v>2.5</v>
      </c>
      <c r="N104" s="75">
        <v>15</v>
      </c>
      <c r="O104" s="75">
        <v>0</v>
      </c>
      <c r="P104" s="75">
        <v>0</v>
      </c>
      <c r="Q104" s="92">
        <v>43137</v>
      </c>
      <c r="R104" s="75" t="s">
        <v>500</v>
      </c>
      <c r="S104" s="75" t="s">
        <v>501</v>
      </c>
      <c r="U104" s="75" t="s">
        <v>502</v>
      </c>
      <c r="X104" s="75">
        <v>14200</v>
      </c>
      <c r="Y104" s="75" t="s">
        <v>159</v>
      </c>
      <c r="Z104" s="92">
        <v>43137</v>
      </c>
      <c r="AA104" s="75" t="s">
        <v>132</v>
      </c>
      <c r="AB104" s="92">
        <v>43137</v>
      </c>
      <c r="AC104" s="75">
        <v>0</v>
      </c>
      <c r="AF104" s="92">
        <v>43137</v>
      </c>
      <c r="AG104" s="75">
        <v>0</v>
      </c>
      <c r="AH104" s="75">
        <v>114747</v>
      </c>
      <c r="AI104" s="75" t="b">
        <v>1</v>
      </c>
      <c r="AJ104" s="75">
        <v>0</v>
      </c>
      <c r="AK104" s="75" t="s">
        <v>503</v>
      </c>
    </row>
    <row r="105" spans="1:37" x14ac:dyDescent="0.2">
      <c r="A105" s="75" t="s">
        <v>125</v>
      </c>
      <c r="B105" s="75">
        <v>115642</v>
      </c>
      <c r="C105" s="75" t="s">
        <v>126</v>
      </c>
      <c r="D105" s="75" t="s">
        <v>52</v>
      </c>
      <c r="F105" s="75">
        <v>5</v>
      </c>
      <c r="G105" s="75">
        <v>45288</v>
      </c>
      <c r="H105" s="75">
        <v>154008</v>
      </c>
      <c r="I105" s="74">
        <v>8</v>
      </c>
      <c r="J105" s="92">
        <v>43139</v>
      </c>
      <c r="K105" s="75" t="s">
        <v>504</v>
      </c>
      <c r="L105" s="75">
        <v>49.72</v>
      </c>
      <c r="M105" s="75">
        <v>10</v>
      </c>
      <c r="N105" s="75">
        <v>60</v>
      </c>
      <c r="O105" s="75">
        <v>0</v>
      </c>
      <c r="P105" s="75">
        <v>0</v>
      </c>
      <c r="Q105" s="92">
        <v>43139</v>
      </c>
      <c r="R105" s="75" t="s">
        <v>505</v>
      </c>
      <c r="S105" s="75" t="s">
        <v>506</v>
      </c>
      <c r="U105" s="75" t="s">
        <v>507</v>
      </c>
      <c r="X105" s="75">
        <v>14420</v>
      </c>
      <c r="Y105" s="75" t="s">
        <v>508</v>
      </c>
      <c r="Z105" s="92">
        <v>43139</v>
      </c>
      <c r="AA105" s="75" t="s">
        <v>132</v>
      </c>
      <c r="AB105" s="92">
        <v>43139</v>
      </c>
      <c r="AC105" s="75">
        <v>0</v>
      </c>
      <c r="AF105" s="92">
        <v>43139</v>
      </c>
      <c r="AG105" s="75">
        <v>0</v>
      </c>
      <c r="AH105" s="75">
        <v>152005</v>
      </c>
      <c r="AI105" s="75" t="b">
        <v>1</v>
      </c>
      <c r="AJ105" s="75">
        <v>0</v>
      </c>
      <c r="AK105" s="75" t="s">
        <v>506</v>
      </c>
    </row>
    <row r="106" spans="1:37" x14ac:dyDescent="0.2">
      <c r="A106" s="75" t="s">
        <v>125</v>
      </c>
      <c r="B106" s="75">
        <v>116165</v>
      </c>
      <c r="C106" s="75" t="s">
        <v>126</v>
      </c>
      <c r="D106" s="75" t="s">
        <v>52</v>
      </c>
      <c r="F106" s="75">
        <v>5</v>
      </c>
      <c r="G106" s="75">
        <v>47092</v>
      </c>
      <c r="H106" s="75">
        <v>154531</v>
      </c>
      <c r="I106" s="74">
        <v>27</v>
      </c>
      <c r="J106" s="92">
        <v>43158</v>
      </c>
      <c r="K106" s="75" t="s">
        <v>509</v>
      </c>
      <c r="L106" s="75">
        <v>41.38</v>
      </c>
      <c r="M106" s="75">
        <v>8.34</v>
      </c>
      <c r="N106" s="75">
        <v>50</v>
      </c>
      <c r="O106" s="75">
        <v>0</v>
      </c>
      <c r="P106" s="75">
        <v>0</v>
      </c>
      <c r="Q106" s="92">
        <v>43158</v>
      </c>
      <c r="R106" s="75" t="s">
        <v>510</v>
      </c>
      <c r="S106" s="75" t="s">
        <v>511</v>
      </c>
      <c r="U106" s="75" t="s">
        <v>512</v>
      </c>
      <c r="X106" s="75">
        <v>14750</v>
      </c>
      <c r="Y106" s="75" t="s">
        <v>513</v>
      </c>
      <c r="Z106" s="92">
        <v>43158</v>
      </c>
      <c r="AA106" s="75" t="s">
        <v>132</v>
      </c>
      <c r="AB106" s="92">
        <v>43158</v>
      </c>
      <c r="AC106" s="75">
        <v>0</v>
      </c>
      <c r="AF106" s="92">
        <v>43158</v>
      </c>
      <c r="AG106" s="75">
        <v>0</v>
      </c>
      <c r="AH106" s="75">
        <v>101626</v>
      </c>
      <c r="AI106" s="75" t="b">
        <v>1</v>
      </c>
      <c r="AJ106" s="75">
        <v>0</v>
      </c>
      <c r="AK106" s="75" t="s">
        <v>511</v>
      </c>
    </row>
    <row r="107" spans="1:37" x14ac:dyDescent="0.2">
      <c r="A107" s="75" t="s">
        <v>125</v>
      </c>
      <c r="B107" s="75">
        <v>115930</v>
      </c>
      <c r="C107" s="75" t="s">
        <v>126</v>
      </c>
      <c r="D107" s="75" t="s">
        <v>52</v>
      </c>
      <c r="F107" s="75">
        <v>5</v>
      </c>
      <c r="G107" s="75">
        <v>52786</v>
      </c>
      <c r="H107" s="75">
        <v>154296</v>
      </c>
      <c r="I107" s="74">
        <v>19</v>
      </c>
      <c r="J107" s="92">
        <v>43150</v>
      </c>
      <c r="K107" s="75" t="s">
        <v>514</v>
      </c>
      <c r="L107" s="75">
        <v>53.88</v>
      </c>
      <c r="M107" s="75">
        <v>10.84</v>
      </c>
      <c r="N107" s="75">
        <v>65</v>
      </c>
      <c r="O107" s="75">
        <v>0</v>
      </c>
      <c r="P107" s="75">
        <v>0</v>
      </c>
      <c r="Q107" s="92">
        <v>43150</v>
      </c>
      <c r="R107" s="75" t="s">
        <v>515</v>
      </c>
      <c r="S107" s="75" t="s">
        <v>516</v>
      </c>
      <c r="U107" s="75" t="s">
        <v>517</v>
      </c>
      <c r="X107" s="75">
        <v>14000</v>
      </c>
      <c r="Y107" s="75" t="s">
        <v>186</v>
      </c>
      <c r="Z107" s="92">
        <v>43150</v>
      </c>
      <c r="AA107" s="75" t="s">
        <v>132</v>
      </c>
      <c r="AB107" s="92">
        <v>43150</v>
      </c>
      <c r="AC107" s="75">
        <v>0</v>
      </c>
      <c r="AF107" s="92">
        <v>43150</v>
      </c>
      <c r="AG107" s="75">
        <v>0</v>
      </c>
      <c r="AH107" s="75">
        <v>164451</v>
      </c>
      <c r="AI107" s="75" t="b">
        <v>1</v>
      </c>
      <c r="AJ107" s="75">
        <v>0</v>
      </c>
      <c r="AK107" s="75" t="s">
        <v>516</v>
      </c>
    </row>
    <row r="108" spans="1:37" x14ac:dyDescent="0.2">
      <c r="A108" s="75" t="s">
        <v>125</v>
      </c>
      <c r="B108" s="75">
        <v>115898</v>
      </c>
      <c r="C108" s="75" t="s">
        <v>126</v>
      </c>
      <c r="D108" s="75" t="s">
        <v>52</v>
      </c>
      <c r="F108" s="75">
        <v>5</v>
      </c>
      <c r="G108" s="75">
        <v>37807</v>
      </c>
      <c r="H108" s="75">
        <v>154264</v>
      </c>
      <c r="I108" s="74">
        <v>17</v>
      </c>
      <c r="J108" s="92">
        <v>43148</v>
      </c>
      <c r="K108" s="75" t="s">
        <v>518</v>
      </c>
      <c r="L108" s="75">
        <v>53.88</v>
      </c>
      <c r="M108" s="75">
        <v>10.84</v>
      </c>
      <c r="N108" s="75">
        <v>65</v>
      </c>
      <c r="O108" s="75">
        <v>0</v>
      </c>
      <c r="P108" s="75">
        <v>0</v>
      </c>
      <c r="Q108" s="92">
        <v>43148</v>
      </c>
      <c r="R108" s="75" t="s">
        <v>519</v>
      </c>
      <c r="S108" s="75" t="s">
        <v>520</v>
      </c>
      <c r="U108" s="75" t="s">
        <v>521</v>
      </c>
      <c r="X108" s="75">
        <v>14650</v>
      </c>
      <c r="Y108" s="75" t="s">
        <v>474</v>
      </c>
      <c r="Z108" s="92">
        <v>43148</v>
      </c>
      <c r="AA108" s="75" t="s">
        <v>132</v>
      </c>
      <c r="AB108" s="92">
        <v>43148</v>
      </c>
      <c r="AC108" s="75">
        <v>0</v>
      </c>
      <c r="AF108" s="92">
        <v>43148</v>
      </c>
      <c r="AG108" s="75">
        <v>0</v>
      </c>
      <c r="AH108" s="75">
        <v>103003</v>
      </c>
      <c r="AI108" s="75" t="b">
        <v>1</v>
      </c>
      <c r="AJ108" s="75">
        <v>0</v>
      </c>
      <c r="AK108" s="75" t="s">
        <v>520</v>
      </c>
    </row>
    <row r="109" spans="1:37" x14ac:dyDescent="0.2">
      <c r="A109" s="75" t="s">
        <v>125</v>
      </c>
      <c r="B109" s="75">
        <v>115867</v>
      </c>
      <c r="C109" s="75" t="s">
        <v>126</v>
      </c>
      <c r="D109" s="75" t="s">
        <v>52</v>
      </c>
      <c r="F109" s="75">
        <v>5</v>
      </c>
      <c r="G109" s="75">
        <v>47070</v>
      </c>
      <c r="H109" s="75">
        <v>154233</v>
      </c>
      <c r="I109" s="74">
        <v>16</v>
      </c>
      <c r="J109" s="92">
        <v>43147</v>
      </c>
      <c r="K109" s="75" t="s">
        <v>522</v>
      </c>
      <c r="L109" s="75">
        <v>45.55</v>
      </c>
      <c r="M109" s="75">
        <v>9.17</v>
      </c>
      <c r="N109" s="75">
        <v>55</v>
      </c>
      <c r="O109" s="75">
        <v>0</v>
      </c>
      <c r="P109" s="75">
        <v>0</v>
      </c>
      <c r="Q109" s="92">
        <v>43147</v>
      </c>
      <c r="R109" s="75" t="s">
        <v>523</v>
      </c>
      <c r="S109" s="75" t="s">
        <v>524</v>
      </c>
      <c r="U109" s="75" t="s">
        <v>525</v>
      </c>
      <c r="X109" s="75">
        <v>14150</v>
      </c>
      <c r="Y109" s="75" t="s">
        <v>526</v>
      </c>
      <c r="Z109" s="92">
        <v>43147</v>
      </c>
      <c r="AA109" s="75" t="s">
        <v>132</v>
      </c>
      <c r="AB109" s="92">
        <v>43147</v>
      </c>
      <c r="AC109" s="75">
        <v>0</v>
      </c>
      <c r="AF109" s="92">
        <v>43147</v>
      </c>
      <c r="AG109" s="75">
        <v>0</v>
      </c>
      <c r="AH109" s="75">
        <v>110359</v>
      </c>
      <c r="AI109" s="75" t="b">
        <v>1</v>
      </c>
      <c r="AJ109" s="75">
        <v>0</v>
      </c>
      <c r="AK109" s="75" t="s">
        <v>524</v>
      </c>
    </row>
    <row r="110" spans="1:37" x14ac:dyDescent="0.2">
      <c r="A110" s="75" t="s">
        <v>125</v>
      </c>
      <c r="B110" s="75">
        <v>115764</v>
      </c>
      <c r="C110" s="75" t="s">
        <v>126</v>
      </c>
      <c r="D110" s="75" t="s">
        <v>52</v>
      </c>
      <c r="F110" s="75">
        <v>5</v>
      </c>
      <c r="G110" s="75">
        <v>46881</v>
      </c>
      <c r="H110" s="75">
        <v>154130</v>
      </c>
      <c r="I110" s="74">
        <v>13</v>
      </c>
      <c r="J110" s="92">
        <v>43144</v>
      </c>
      <c r="K110" s="75" t="s">
        <v>527</v>
      </c>
      <c r="L110" s="75">
        <v>49.72</v>
      </c>
      <c r="M110" s="75">
        <v>10</v>
      </c>
      <c r="N110" s="75">
        <v>60</v>
      </c>
      <c r="O110" s="75">
        <v>0</v>
      </c>
      <c r="P110" s="75">
        <v>0</v>
      </c>
      <c r="Q110" s="92">
        <v>43144</v>
      </c>
      <c r="R110" s="75" t="s">
        <v>528</v>
      </c>
      <c r="S110" s="75" t="s">
        <v>529</v>
      </c>
      <c r="U110" s="75" t="s">
        <v>530</v>
      </c>
      <c r="X110" s="75">
        <v>14610</v>
      </c>
      <c r="Y110" s="75" t="s">
        <v>531</v>
      </c>
      <c r="Z110" s="92">
        <v>43144</v>
      </c>
      <c r="AA110" s="75" t="s">
        <v>132</v>
      </c>
      <c r="AB110" s="92">
        <v>43144</v>
      </c>
      <c r="AC110" s="75">
        <v>0</v>
      </c>
      <c r="AF110" s="92">
        <v>43144</v>
      </c>
      <c r="AG110" s="75">
        <v>0</v>
      </c>
      <c r="AH110" s="75">
        <v>154105</v>
      </c>
      <c r="AI110" s="75" t="b">
        <v>1</v>
      </c>
      <c r="AJ110" s="75">
        <v>0</v>
      </c>
      <c r="AK110" s="75" t="s">
        <v>529</v>
      </c>
    </row>
    <row r="111" spans="1:37" x14ac:dyDescent="0.2">
      <c r="A111" s="75" t="s">
        <v>125</v>
      </c>
      <c r="B111" s="75">
        <v>116010</v>
      </c>
      <c r="C111" s="75" t="s">
        <v>126</v>
      </c>
      <c r="D111" s="75" t="s">
        <v>52</v>
      </c>
      <c r="F111" s="75">
        <v>5</v>
      </c>
      <c r="G111" s="75">
        <v>9258</v>
      </c>
      <c r="H111" s="75">
        <v>154376</v>
      </c>
      <c r="I111" s="74">
        <v>21</v>
      </c>
      <c r="J111" s="92">
        <v>43152</v>
      </c>
      <c r="K111" s="75" t="s">
        <v>532</v>
      </c>
      <c r="L111" s="75">
        <v>49.72</v>
      </c>
      <c r="M111" s="75">
        <v>10</v>
      </c>
      <c r="N111" s="75">
        <v>60</v>
      </c>
      <c r="O111" s="75">
        <v>0</v>
      </c>
      <c r="P111" s="75">
        <v>0</v>
      </c>
      <c r="Q111" s="92">
        <v>43152</v>
      </c>
      <c r="R111" s="75" t="s">
        <v>533</v>
      </c>
      <c r="S111" s="75" t="s">
        <v>534</v>
      </c>
      <c r="U111" s="75" t="s">
        <v>535</v>
      </c>
      <c r="X111" s="75">
        <v>14123</v>
      </c>
      <c r="Y111" s="75" t="s">
        <v>397</v>
      </c>
      <c r="Z111" s="92">
        <v>43152</v>
      </c>
      <c r="AA111" s="75" t="s">
        <v>132</v>
      </c>
      <c r="AB111" s="92">
        <v>43152</v>
      </c>
      <c r="AC111" s="75">
        <v>0</v>
      </c>
      <c r="AF111" s="92">
        <v>43152</v>
      </c>
      <c r="AG111" s="75">
        <v>0</v>
      </c>
      <c r="AH111" s="75">
        <v>142523</v>
      </c>
      <c r="AI111" s="75" t="b">
        <v>1</v>
      </c>
      <c r="AJ111" s="75">
        <v>0</v>
      </c>
      <c r="AK111" s="75" t="s">
        <v>534</v>
      </c>
    </row>
    <row r="112" spans="1:37" x14ac:dyDescent="0.2">
      <c r="A112" s="75" t="s">
        <v>125</v>
      </c>
      <c r="B112" s="75">
        <v>115988</v>
      </c>
      <c r="C112" s="75" t="s">
        <v>126</v>
      </c>
      <c r="D112" s="75" t="s">
        <v>52</v>
      </c>
      <c r="F112" s="75">
        <v>5</v>
      </c>
      <c r="G112" s="75">
        <v>52810</v>
      </c>
      <c r="H112" s="75">
        <v>154354</v>
      </c>
      <c r="I112" s="74">
        <v>21</v>
      </c>
      <c r="J112" s="92">
        <v>43152</v>
      </c>
      <c r="K112" s="75" t="s">
        <v>536</v>
      </c>
      <c r="L112" s="75">
        <v>49.72</v>
      </c>
      <c r="M112" s="75">
        <v>10</v>
      </c>
      <c r="N112" s="75">
        <v>60</v>
      </c>
      <c r="O112" s="75">
        <v>0</v>
      </c>
      <c r="P112" s="75">
        <v>0</v>
      </c>
      <c r="Q112" s="92">
        <v>43152</v>
      </c>
      <c r="R112" s="75" t="s">
        <v>537</v>
      </c>
      <c r="S112" s="75" t="s">
        <v>538</v>
      </c>
      <c r="U112" s="75" t="s">
        <v>539</v>
      </c>
      <c r="X112" s="75">
        <v>14970</v>
      </c>
      <c r="Y112" s="75" t="s">
        <v>540</v>
      </c>
      <c r="Z112" s="92">
        <v>43152</v>
      </c>
      <c r="AA112" s="75" t="s">
        <v>132</v>
      </c>
      <c r="AB112" s="92">
        <v>43152</v>
      </c>
      <c r="AC112" s="75">
        <v>0</v>
      </c>
      <c r="AF112" s="92">
        <v>43152</v>
      </c>
      <c r="AG112" s="75">
        <v>0</v>
      </c>
      <c r="AH112" s="75">
        <v>94936</v>
      </c>
      <c r="AI112" s="75" t="b">
        <v>1</v>
      </c>
      <c r="AJ112" s="75">
        <v>0</v>
      </c>
      <c r="AK112" s="75" t="s">
        <v>538</v>
      </c>
    </row>
    <row r="113" spans="1:37" x14ac:dyDescent="0.2">
      <c r="A113" s="75" t="s">
        <v>125</v>
      </c>
      <c r="B113" s="75">
        <v>115905</v>
      </c>
      <c r="C113" s="75" t="s">
        <v>126</v>
      </c>
      <c r="D113" s="75" t="s">
        <v>52</v>
      </c>
      <c r="F113" s="75">
        <v>5</v>
      </c>
      <c r="G113" s="75">
        <v>2386</v>
      </c>
      <c r="H113" s="75">
        <v>154271</v>
      </c>
      <c r="I113" s="74">
        <v>19</v>
      </c>
      <c r="J113" s="92">
        <v>43150</v>
      </c>
      <c r="K113" s="75" t="s">
        <v>541</v>
      </c>
      <c r="L113" s="75">
        <v>41.38</v>
      </c>
      <c r="M113" s="75">
        <v>8.34</v>
      </c>
      <c r="N113" s="75">
        <v>50</v>
      </c>
      <c r="O113" s="75">
        <v>0</v>
      </c>
      <c r="P113" s="75">
        <v>0</v>
      </c>
      <c r="Q113" s="92">
        <v>43150</v>
      </c>
      <c r="R113" s="75" t="s">
        <v>542</v>
      </c>
      <c r="S113" s="75" t="s">
        <v>543</v>
      </c>
      <c r="U113" s="75" t="s">
        <v>544</v>
      </c>
      <c r="X113" s="75">
        <v>14123</v>
      </c>
      <c r="Y113" s="75" t="s">
        <v>545</v>
      </c>
      <c r="Z113" s="92">
        <v>43150</v>
      </c>
      <c r="AA113" s="75" t="s">
        <v>132</v>
      </c>
      <c r="AB113" s="92">
        <v>43150</v>
      </c>
      <c r="AC113" s="75">
        <v>0</v>
      </c>
      <c r="AF113" s="92">
        <v>43150</v>
      </c>
      <c r="AG113" s="75">
        <v>0</v>
      </c>
      <c r="AH113" s="75">
        <v>94931</v>
      </c>
      <c r="AI113" s="75" t="b">
        <v>1</v>
      </c>
      <c r="AJ113" s="75">
        <v>0</v>
      </c>
      <c r="AK113" s="75" t="s">
        <v>543</v>
      </c>
    </row>
    <row r="114" spans="1:37" x14ac:dyDescent="0.2">
      <c r="A114" s="75" t="s">
        <v>125</v>
      </c>
      <c r="B114" s="75">
        <v>115447</v>
      </c>
      <c r="C114" s="75" t="s">
        <v>126</v>
      </c>
      <c r="D114" s="75" t="s">
        <v>52</v>
      </c>
      <c r="F114" s="75">
        <v>5</v>
      </c>
      <c r="G114" s="75">
        <v>20368</v>
      </c>
      <c r="H114" s="75">
        <v>153813</v>
      </c>
      <c r="I114" s="74">
        <v>1</v>
      </c>
      <c r="J114" s="92">
        <v>43132</v>
      </c>
      <c r="K114" s="75" t="s">
        <v>546</v>
      </c>
      <c r="L114" s="75">
        <v>41.38</v>
      </c>
      <c r="M114" s="75">
        <v>8.34</v>
      </c>
      <c r="N114" s="75">
        <v>50</v>
      </c>
      <c r="O114" s="75">
        <v>50</v>
      </c>
      <c r="P114" s="75">
        <v>0</v>
      </c>
      <c r="R114" s="75" t="s">
        <v>547</v>
      </c>
      <c r="S114" s="75" t="s">
        <v>548</v>
      </c>
      <c r="U114" s="75" t="s">
        <v>549</v>
      </c>
      <c r="V114" s="75" t="s">
        <v>550</v>
      </c>
      <c r="X114" s="75">
        <v>14107</v>
      </c>
      <c r="Y114" s="75" t="s">
        <v>551</v>
      </c>
      <c r="Z114" s="92">
        <v>43190</v>
      </c>
      <c r="AA114" s="75" t="s">
        <v>475</v>
      </c>
      <c r="AB114" s="92">
        <v>43147</v>
      </c>
      <c r="AC114" s="75">
        <v>0</v>
      </c>
      <c r="AF114" s="92">
        <v>43132</v>
      </c>
      <c r="AG114" s="75">
        <v>0</v>
      </c>
      <c r="AH114" s="75">
        <v>125601</v>
      </c>
      <c r="AI114" s="75" t="b">
        <v>1</v>
      </c>
      <c r="AJ114" s="75">
        <v>60</v>
      </c>
      <c r="AK114" s="75" t="s">
        <v>548</v>
      </c>
    </row>
    <row r="115" spans="1:37" x14ac:dyDescent="0.2">
      <c r="A115" s="75" t="s">
        <v>125</v>
      </c>
      <c r="B115" s="75">
        <v>115454</v>
      </c>
      <c r="C115" s="75" t="s">
        <v>126</v>
      </c>
      <c r="D115" s="75" t="s">
        <v>52</v>
      </c>
      <c r="F115" s="75">
        <v>5</v>
      </c>
      <c r="G115" s="75">
        <v>20368</v>
      </c>
      <c r="H115" s="75">
        <v>153820</v>
      </c>
      <c r="I115" s="74">
        <v>1</v>
      </c>
      <c r="J115" s="92">
        <v>43132</v>
      </c>
      <c r="K115" s="75" t="s">
        <v>552</v>
      </c>
      <c r="L115" s="75">
        <v>41.38</v>
      </c>
      <c r="M115" s="75">
        <v>8.34</v>
      </c>
      <c r="N115" s="75">
        <v>50</v>
      </c>
      <c r="O115" s="75">
        <v>50</v>
      </c>
      <c r="P115" s="75">
        <v>0</v>
      </c>
      <c r="R115" s="75" t="s">
        <v>547</v>
      </c>
      <c r="S115" s="75" t="s">
        <v>548</v>
      </c>
      <c r="U115" s="75" t="s">
        <v>549</v>
      </c>
      <c r="V115" s="75" t="s">
        <v>550</v>
      </c>
      <c r="X115" s="75">
        <v>14107</v>
      </c>
      <c r="Y115" s="75" t="s">
        <v>551</v>
      </c>
      <c r="Z115" s="92">
        <v>43190</v>
      </c>
      <c r="AA115" s="75" t="s">
        <v>475</v>
      </c>
      <c r="AB115" s="92">
        <v>43147</v>
      </c>
      <c r="AC115" s="75">
        <v>0</v>
      </c>
      <c r="AF115" s="92">
        <v>43132</v>
      </c>
      <c r="AG115" s="75">
        <v>0</v>
      </c>
      <c r="AH115" s="75">
        <v>145945</v>
      </c>
      <c r="AI115" s="75" t="b">
        <v>1</v>
      </c>
      <c r="AJ115" s="75">
        <v>60</v>
      </c>
      <c r="AK115" s="75" t="s">
        <v>548</v>
      </c>
    </row>
    <row r="116" spans="1:37" x14ac:dyDescent="0.2">
      <c r="A116" s="75" t="s">
        <v>125</v>
      </c>
      <c r="B116" s="75">
        <v>115456</v>
      </c>
      <c r="C116" s="75" t="s">
        <v>126</v>
      </c>
      <c r="D116" s="75" t="s">
        <v>52</v>
      </c>
      <c r="F116" s="75">
        <v>5</v>
      </c>
      <c r="G116" s="75">
        <v>20368</v>
      </c>
      <c r="H116" s="75">
        <v>153822</v>
      </c>
      <c r="I116" s="74">
        <v>1</v>
      </c>
      <c r="J116" s="92">
        <v>43132</v>
      </c>
      <c r="K116" s="75" t="s">
        <v>553</v>
      </c>
      <c r="L116" s="75">
        <v>41.38</v>
      </c>
      <c r="M116" s="75">
        <v>8.34</v>
      </c>
      <c r="N116" s="75">
        <v>50</v>
      </c>
      <c r="O116" s="75">
        <v>50</v>
      </c>
      <c r="P116" s="75">
        <v>0</v>
      </c>
      <c r="R116" s="75" t="s">
        <v>547</v>
      </c>
      <c r="S116" s="75" t="s">
        <v>548</v>
      </c>
      <c r="U116" s="75" t="s">
        <v>549</v>
      </c>
      <c r="V116" s="75" t="s">
        <v>550</v>
      </c>
      <c r="X116" s="75">
        <v>14107</v>
      </c>
      <c r="Y116" s="75" t="s">
        <v>551</v>
      </c>
      <c r="Z116" s="92">
        <v>43190</v>
      </c>
      <c r="AA116" s="75" t="s">
        <v>475</v>
      </c>
      <c r="AB116" s="92">
        <v>43147</v>
      </c>
      <c r="AC116" s="75">
        <v>0</v>
      </c>
      <c r="AF116" s="92">
        <v>43132</v>
      </c>
      <c r="AG116" s="75">
        <v>0</v>
      </c>
      <c r="AH116" s="75">
        <v>153906</v>
      </c>
      <c r="AI116" s="75" t="b">
        <v>1</v>
      </c>
      <c r="AJ116" s="75">
        <v>60</v>
      </c>
      <c r="AK116" s="75" t="s">
        <v>548</v>
      </c>
    </row>
    <row r="117" spans="1:37" x14ac:dyDescent="0.2">
      <c r="A117" s="75" t="s">
        <v>125</v>
      </c>
      <c r="B117" s="75">
        <v>115473</v>
      </c>
      <c r="C117" s="75" t="s">
        <v>126</v>
      </c>
      <c r="D117" s="75" t="s">
        <v>52</v>
      </c>
      <c r="F117" s="75">
        <v>5</v>
      </c>
      <c r="G117" s="75">
        <v>20368</v>
      </c>
      <c r="H117" s="75">
        <v>153839</v>
      </c>
      <c r="I117" s="74">
        <v>2</v>
      </c>
      <c r="J117" s="92">
        <v>43133</v>
      </c>
      <c r="K117" s="75" t="s">
        <v>554</v>
      </c>
      <c r="L117" s="75">
        <v>41.38</v>
      </c>
      <c r="M117" s="75">
        <v>8.34</v>
      </c>
      <c r="N117" s="75">
        <v>50</v>
      </c>
      <c r="O117" s="75">
        <v>50</v>
      </c>
      <c r="P117" s="75">
        <v>0</v>
      </c>
      <c r="R117" s="75" t="s">
        <v>547</v>
      </c>
      <c r="S117" s="75" t="s">
        <v>548</v>
      </c>
      <c r="U117" s="75" t="s">
        <v>549</v>
      </c>
      <c r="V117" s="75" t="s">
        <v>550</v>
      </c>
      <c r="X117" s="75">
        <v>14107</v>
      </c>
      <c r="Y117" s="75" t="s">
        <v>551</v>
      </c>
      <c r="Z117" s="92">
        <v>43190</v>
      </c>
      <c r="AA117" s="75" t="s">
        <v>475</v>
      </c>
      <c r="AB117" s="92">
        <v>43148</v>
      </c>
      <c r="AC117" s="75">
        <v>0</v>
      </c>
      <c r="AF117" s="92">
        <v>43133</v>
      </c>
      <c r="AG117" s="75">
        <v>0</v>
      </c>
      <c r="AH117" s="75">
        <v>114228</v>
      </c>
      <c r="AI117" s="75" t="b">
        <v>1</v>
      </c>
      <c r="AJ117" s="75">
        <v>60</v>
      </c>
      <c r="AK117" s="75" t="s">
        <v>548</v>
      </c>
    </row>
    <row r="118" spans="1:37" x14ac:dyDescent="0.2">
      <c r="A118" s="75" t="s">
        <v>125</v>
      </c>
      <c r="B118" s="75">
        <v>115535</v>
      </c>
      <c r="C118" s="75" t="s">
        <v>126</v>
      </c>
      <c r="D118" s="75" t="s">
        <v>52</v>
      </c>
      <c r="F118" s="75">
        <v>5</v>
      </c>
      <c r="G118" s="75">
        <v>20368</v>
      </c>
      <c r="H118" s="75">
        <v>153901</v>
      </c>
      <c r="I118" s="74">
        <v>5</v>
      </c>
      <c r="J118" s="92">
        <v>43136</v>
      </c>
      <c r="K118" s="75" t="s">
        <v>555</v>
      </c>
      <c r="L118" s="75">
        <v>41.38</v>
      </c>
      <c r="M118" s="75">
        <v>8.34</v>
      </c>
      <c r="N118" s="75">
        <v>50</v>
      </c>
      <c r="O118" s="75">
        <v>50</v>
      </c>
      <c r="P118" s="75">
        <v>0</v>
      </c>
      <c r="R118" s="75" t="s">
        <v>547</v>
      </c>
      <c r="S118" s="75" t="s">
        <v>548</v>
      </c>
      <c r="U118" s="75" t="s">
        <v>549</v>
      </c>
      <c r="V118" s="75" t="s">
        <v>550</v>
      </c>
      <c r="X118" s="75">
        <v>14107</v>
      </c>
      <c r="Y118" s="75" t="s">
        <v>551</v>
      </c>
      <c r="Z118" s="92">
        <v>43190</v>
      </c>
      <c r="AA118" s="75" t="s">
        <v>475</v>
      </c>
      <c r="AB118" s="92">
        <v>43151</v>
      </c>
      <c r="AC118" s="75">
        <v>0</v>
      </c>
      <c r="AF118" s="92">
        <v>43136</v>
      </c>
      <c r="AG118" s="75">
        <v>0</v>
      </c>
      <c r="AH118" s="75">
        <v>173752</v>
      </c>
      <c r="AI118" s="75" t="b">
        <v>1</v>
      </c>
      <c r="AJ118" s="75">
        <v>60</v>
      </c>
      <c r="AK118" s="75" t="s">
        <v>548</v>
      </c>
    </row>
    <row r="119" spans="1:37" x14ac:dyDescent="0.2">
      <c r="A119" s="75" t="s">
        <v>125</v>
      </c>
      <c r="B119" s="75">
        <v>115545</v>
      </c>
      <c r="C119" s="75" t="s">
        <v>126</v>
      </c>
      <c r="D119" s="75" t="s">
        <v>52</v>
      </c>
      <c r="F119" s="75">
        <v>5</v>
      </c>
      <c r="G119" s="75">
        <v>20368</v>
      </c>
      <c r="H119" s="75">
        <v>153911</v>
      </c>
      <c r="I119" s="74">
        <v>6</v>
      </c>
      <c r="J119" s="92">
        <v>43137</v>
      </c>
      <c r="K119" s="75" t="s">
        <v>556</v>
      </c>
      <c r="L119" s="75">
        <v>41.38</v>
      </c>
      <c r="M119" s="75">
        <v>8.34</v>
      </c>
      <c r="N119" s="75">
        <v>50</v>
      </c>
      <c r="O119" s="75">
        <v>50</v>
      </c>
      <c r="P119" s="75">
        <v>0</v>
      </c>
      <c r="R119" s="75" t="s">
        <v>547</v>
      </c>
      <c r="S119" s="75" t="s">
        <v>548</v>
      </c>
      <c r="U119" s="75" t="s">
        <v>549</v>
      </c>
      <c r="V119" s="75" t="s">
        <v>550</v>
      </c>
      <c r="X119" s="75">
        <v>14107</v>
      </c>
      <c r="Y119" s="75" t="s">
        <v>551</v>
      </c>
      <c r="Z119" s="92">
        <v>43190</v>
      </c>
      <c r="AA119" s="75" t="s">
        <v>475</v>
      </c>
      <c r="AB119" s="92">
        <v>43152</v>
      </c>
      <c r="AC119" s="75">
        <v>0</v>
      </c>
      <c r="AF119" s="92">
        <v>43137</v>
      </c>
      <c r="AG119" s="75">
        <v>0</v>
      </c>
      <c r="AH119" s="75">
        <v>103314</v>
      </c>
      <c r="AI119" s="75" t="b">
        <v>1</v>
      </c>
      <c r="AJ119" s="75">
        <v>60</v>
      </c>
      <c r="AK119" s="75" t="s">
        <v>548</v>
      </c>
    </row>
    <row r="120" spans="1:37" x14ac:dyDescent="0.2">
      <c r="A120" s="75" t="s">
        <v>125</v>
      </c>
      <c r="B120" s="75">
        <v>115550</v>
      </c>
      <c r="C120" s="75" t="s">
        <v>126</v>
      </c>
      <c r="D120" s="75" t="s">
        <v>52</v>
      </c>
      <c r="F120" s="75">
        <v>5</v>
      </c>
      <c r="G120" s="75">
        <v>20368</v>
      </c>
      <c r="H120" s="75">
        <v>153916</v>
      </c>
      <c r="I120" s="74">
        <v>6</v>
      </c>
      <c r="J120" s="92">
        <v>43137</v>
      </c>
      <c r="K120" s="75" t="s">
        <v>557</v>
      </c>
      <c r="L120" s="75">
        <v>41.38</v>
      </c>
      <c r="M120" s="75">
        <v>8.34</v>
      </c>
      <c r="N120" s="75">
        <v>50</v>
      </c>
      <c r="O120" s="75">
        <v>50</v>
      </c>
      <c r="P120" s="75">
        <v>0</v>
      </c>
      <c r="R120" s="75" t="s">
        <v>547</v>
      </c>
      <c r="S120" s="75" t="s">
        <v>548</v>
      </c>
      <c r="U120" s="75" t="s">
        <v>549</v>
      </c>
      <c r="V120" s="75" t="s">
        <v>550</v>
      </c>
      <c r="X120" s="75">
        <v>14107</v>
      </c>
      <c r="Y120" s="75" t="s">
        <v>551</v>
      </c>
      <c r="Z120" s="92">
        <v>43190</v>
      </c>
      <c r="AA120" s="75" t="s">
        <v>475</v>
      </c>
      <c r="AB120" s="92">
        <v>43152</v>
      </c>
      <c r="AC120" s="75">
        <v>0</v>
      </c>
      <c r="AF120" s="92">
        <v>43137</v>
      </c>
      <c r="AG120" s="75">
        <v>0</v>
      </c>
      <c r="AH120" s="75">
        <v>112638</v>
      </c>
      <c r="AI120" s="75" t="b">
        <v>1</v>
      </c>
      <c r="AJ120" s="75">
        <v>60</v>
      </c>
      <c r="AK120" s="75" t="s">
        <v>548</v>
      </c>
    </row>
    <row r="121" spans="1:37" x14ac:dyDescent="0.2">
      <c r="A121" s="75" t="s">
        <v>125</v>
      </c>
      <c r="B121" s="75">
        <v>115591</v>
      </c>
      <c r="C121" s="75" t="s">
        <v>126</v>
      </c>
      <c r="D121" s="75" t="s">
        <v>52</v>
      </c>
      <c r="F121" s="75">
        <v>5</v>
      </c>
      <c r="G121" s="75">
        <v>20368</v>
      </c>
      <c r="H121" s="75">
        <v>153957</v>
      </c>
      <c r="I121" s="74">
        <v>7</v>
      </c>
      <c r="J121" s="92">
        <v>43138</v>
      </c>
      <c r="K121" s="75" t="s">
        <v>558</v>
      </c>
      <c r="L121" s="75">
        <v>41.38</v>
      </c>
      <c r="M121" s="75">
        <v>8.34</v>
      </c>
      <c r="N121" s="75">
        <v>50</v>
      </c>
      <c r="O121" s="75">
        <v>50</v>
      </c>
      <c r="P121" s="75">
        <v>0</v>
      </c>
      <c r="R121" s="75" t="s">
        <v>547</v>
      </c>
      <c r="S121" s="75" t="s">
        <v>548</v>
      </c>
      <c r="U121" s="75" t="s">
        <v>549</v>
      </c>
      <c r="V121" s="75" t="s">
        <v>550</v>
      </c>
      <c r="X121" s="75">
        <v>14107</v>
      </c>
      <c r="Y121" s="75" t="s">
        <v>551</v>
      </c>
      <c r="Z121" s="92">
        <v>43190</v>
      </c>
      <c r="AA121" s="75" t="s">
        <v>475</v>
      </c>
      <c r="AB121" s="92">
        <v>43153</v>
      </c>
      <c r="AC121" s="75">
        <v>0</v>
      </c>
      <c r="AF121" s="92">
        <v>43138</v>
      </c>
      <c r="AG121" s="75">
        <v>0</v>
      </c>
      <c r="AH121" s="75">
        <v>121223</v>
      </c>
      <c r="AI121" s="75" t="b">
        <v>1</v>
      </c>
      <c r="AJ121" s="75">
        <v>60</v>
      </c>
      <c r="AK121" s="75" t="s">
        <v>548</v>
      </c>
    </row>
    <row r="122" spans="1:37" x14ac:dyDescent="0.2">
      <c r="A122" s="75" t="s">
        <v>125</v>
      </c>
      <c r="B122" s="75">
        <v>115603</v>
      </c>
      <c r="C122" s="75" t="s">
        <v>126</v>
      </c>
      <c r="D122" s="75" t="s">
        <v>52</v>
      </c>
      <c r="F122" s="75">
        <v>5</v>
      </c>
      <c r="G122" s="75">
        <v>20368</v>
      </c>
      <c r="H122" s="75">
        <v>153969</v>
      </c>
      <c r="I122" s="74">
        <v>7</v>
      </c>
      <c r="J122" s="92">
        <v>43138</v>
      </c>
      <c r="K122" s="75" t="s">
        <v>559</v>
      </c>
      <c r="L122" s="75">
        <v>41.38</v>
      </c>
      <c r="M122" s="75">
        <v>8.34</v>
      </c>
      <c r="N122" s="75">
        <v>50</v>
      </c>
      <c r="O122" s="75">
        <v>50</v>
      </c>
      <c r="P122" s="75">
        <v>0</v>
      </c>
      <c r="R122" s="75" t="s">
        <v>547</v>
      </c>
      <c r="S122" s="75" t="s">
        <v>548</v>
      </c>
      <c r="U122" s="75" t="s">
        <v>549</v>
      </c>
      <c r="V122" s="75" t="s">
        <v>550</v>
      </c>
      <c r="X122" s="75">
        <v>14107</v>
      </c>
      <c r="Y122" s="75" t="s">
        <v>551</v>
      </c>
      <c r="Z122" s="92">
        <v>43190</v>
      </c>
      <c r="AA122" s="75" t="s">
        <v>475</v>
      </c>
      <c r="AB122" s="92">
        <v>43153</v>
      </c>
      <c r="AC122" s="75">
        <v>0</v>
      </c>
      <c r="AF122" s="92">
        <v>43138</v>
      </c>
      <c r="AG122" s="75">
        <v>0</v>
      </c>
      <c r="AH122" s="75">
        <v>151723</v>
      </c>
      <c r="AI122" s="75" t="b">
        <v>1</v>
      </c>
      <c r="AJ122" s="75">
        <v>60</v>
      </c>
      <c r="AK122" s="75" t="s">
        <v>548</v>
      </c>
    </row>
    <row r="123" spans="1:37" x14ac:dyDescent="0.2">
      <c r="A123" s="75" t="s">
        <v>125</v>
      </c>
      <c r="B123" s="75">
        <v>115610</v>
      </c>
      <c r="C123" s="75" t="s">
        <v>126</v>
      </c>
      <c r="D123" s="75" t="s">
        <v>52</v>
      </c>
      <c r="F123" s="75">
        <v>5</v>
      </c>
      <c r="G123" s="75">
        <v>20368</v>
      </c>
      <c r="H123" s="75">
        <v>153976</v>
      </c>
      <c r="I123" s="74">
        <v>7</v>
      </c>
      <c r="J123" s="92">
        <v>43138</v>
      </c>
      <c r="K123" s="75" t="s">
        <v>560</v>
      </c>
      <c r="L123" s="75">
        <v>41.38</v>
      </c>
      <c r="M123" s="75">
        <v>8.34</v>
      </c>
      <c r="N123" s="75">
        <v>50</v>
      </c>
      <c r="O123" s="75">
        <v>50</v>
      </c>
      <c r="P123" s="75">
        <v>0</v>
      </c>
      <c r="R123" s="75" t="s">
        <v>547</v>
      </c>
      <c r="S123" s="75" t="s">
        <v>548</v>
      </c>
      <c r="U123" s="75" t="s">
        <v>549</v>
      </c>
      <c r="V123" s="75" t="s">
        <v>550</v>
      </c>
      <c r="X123" s="75">
        <v>14107</v>
      </c>
      <c r="Y123" s="75" t="s">
        <v>551</v>
      </c>
      <c r="Z123" s="92">
        <v>43190</v>
      </c>
      <c r="AA123" s="75" t="s">
        <v>475</v>
      </c>
      <c r="AB123" s="92">
        <v>43153</v>
      </c>
      <c r="AC123" s="75">
        <v>0</v>
      </c>
      <c r="AF123" s="92">
        <v>43138</v>
      </c>
      <c r="AG123" s="75">
        <v>0</v>
      </c>
      <c r="AH123" s="75">
        <v>163423</v>
      </c>
      <c r="AI123" s="75" t="b">
        <v>1</v>
      </c>
      <c r="AJ123" s="75">
        <v>60</v>
      </c>
      <c r="AK123" s="75" t="s">
        <v>548</v>
      </c>
    </row>
    <row r="124" spans="1:37" x14ac:dyDescent="0.2">
      <c r="A124" s="75" t="s">
        <v>125</v>
      </c>
      <c r="B124" s="75">
        <v>115628</v>
      </c>
      <c r="C124" s="75" t="s">
        <v>126</v>
      </c>
      <c r="D124" s="75" t="s">
        <v>52</v>
      </c>
      <c r="F124" s="75">
        <v>5</v>
      </c>
      <c r="G124" s="75">
        <v>20368</v>
      </c>
      <c r="H124" s="75">
        <v>153994</v>
      </c>
      <c r="I124" s="74">
        <v>8</v>
      </c>
      <c r="J124" s="92">
        <v>43139</v>
      </c>
      <c r="K124" s="75" t="s">
        <v>561</v>
      </c>
      <c r="L124" s="75">
        <v>41.38</v>
      </c>
      <c r="M124" s="75">
        <v>8.34</v>
      </c>
      <c r="N124" s="75">
        <v>50</v>
      </c>
      <c r="O124" s="75">
        <v>50</v>
      </c>
      <c r="P124" s="75">
        <v>0</v>
      </c>
      <c r="R124" s="75" t="s">
        <v>547</v>
      </c>
      <c r="S124" s="75" t="s">
        <v>548</v>
      </c>
      <c r="U124" s="75" t="s">
        <v>549</v>
      </c>
      <c r="V124" s="75" t="s">
        <v>550</v>
      </c>
      <c r="X124" s="75">
        <v>14107</v>
      </c>
      <c r="Y124" s="75" t="s">
        <v>551</v>
      </c>
      <c r="Z124" s="92">
        <v>43190</v>
      </c>
      <c r="AA124" s="75" t="s">
        <v>475</v>
      </c>
      <c r="AB124" s="92">
        <v>43154</v>
      </c>
      <c r="AC124" s="75">
        <v>0</v>
      </c>
      <c r="AF124" s="92">
        <v>43139</v>
      </c>
      <c r="AG124" s="75">
        <v>0</v>
      </c>
      <c r="AH124" s="75">
        <v>105503</v>
      </c>
      <c r="AI124" s="75" t="b">
        <v>1</v>
      </c>
      <c r="AJ124" s="75">
        <v>60</v>
      </c>
      <c r="AK124" s="75" t="s">
        <v>548</v>
      </c>
    </row>
    <row r="125" spans="1:37" x14ac:dyDescent="0.2">
      <c r="A125" s="75" t="s">
        <v>125</v>
      </c>
      <c r="B125" s="75">
        <v>115629</v>
      </c>
      <c r="C125" s="75" t="s">
        <v>126</v>
      </c>
      <c r="D125" s="75" t="s">
        <v>52</v>
      </c>
      <c r="F125" s="75">
        <v>5</v>
      </c>
      <c r="G125" s="75">
        <v>20368</v>
      </c>
      <c r="H125" s="75">
        <v>153995</v>
      </c>
      <c r="I125" s="74">
        <v>8</v>
      </c>
      <c r="J125" s="92">
        <v>43139</v>
      </c>
      <c r="K125" s="75" t="s">
        <v>562</v>
      </c>
      <c r="L125" s="75">
        <v>12.5</v>
      </c>
      <c r="M125" s="75">
        <v>2.5</v>
      </c>
      <c r="N125" s="75">
        <v>15</v>
      </c>
      <c r="O125" s="75">
        <v>15</v>
      </c>
      <c r="P125" s="75">
        <v>0</v>
      </c>
      <c r="R125" s="75" t="s">
        <v>547</v>
      </c>
      <c r="S125" s="75" t="s">
        <v>548</v>
      </c>
      <c r="U125" s="75" t="s">
        <v>549</v>
      </c>
      <c r="V125" s="75" t="s">
        <v>550</v>
      </c>
      <c r="X125" s="75">
        <v>14107</v>
      </c>
      <c r="Y125" s="75" t="s">
        <v>551</v>
      </c>
      <c r="Z125" s="92">
        <v>43190</v>
      </c>
      <c r="AA125" s="75" t="s">
        <v>475</v>
      </c>
      <c r="AB125" s="92">
        <v>43154</v>
      </c>
      <c r="AC125" s="75">
        <v>0</v>
      </c>
      <c r="AF125" s="92">
        <v>43139</v>
      </c>
      <c r="AG125" s="75">
        <v>0</v>
      </c>
      <c r="AH125" s="75">
        <v>110828</v>
      </c>
      <c r="AI125" s="75" t="b">
        <v>1</v>
      </c>
      <c r="AJ125" s="75">
        <v>60</v>
      </c>
      <c r="AK125" s="75" t="s">
        <v>548</v>
      </c>
    </row>
    <row r="126" spans="1:37" x14ac:dyDescent="0.2">
      <c r="A126" s="75" t="s">
        <v>125</v>
      </c>
      <c r="B126" s="75">
        <v>115640</v>
      </c>
      <c r="C126" s="75" t="s">
        <v>126</v>
      </c>
      <c r="D126" s="75" t="s">
        <v>52</v>
      </c>
      <c r="F126" s="75">
        <v>5</v>
      </c>
      <c r="G126" s="75">
        <v>20368</v>
      </c>
      <c r="H126" s="75">
        <v>154006</v>
      </c>
      <c r="I126" s="74">
        <v>8</v>
      </c>
      <c r="J126" s="92">
        <v>43139</v>
      </c>
      <c r="K126" s="75" t="s">
        <v>563</v>
      </c>
      <c r="L126" s="75">
        <v>41.38</v>
      </c>
      <c r="M126" s="75">
        <v>8.34</v>
      </c>
      <c r="N126" s="75">
        <v>50</v>
      </c>
      <c r="O126" s="75">
        <v>50</v>
      </c>
      <c r="P126" s="75">
        <v>0</v>
      </c>
      <c r="R126" s="75" t="s">
        <v>547</v>
      </c>
      <c r="S126" s="75" t="s">
        <v>548</v>
      </c>
      <c r="U126" s="75" t="s">
        <v>549</v>
      </c>
      <c r="V126" s="75" t="s">
        <v>550</v>
      </c>
      <c r="X126" s="75">
        <v>14107</v>
      </c>
      <c r="Y126" s="75" t="s">
        <v>551</v>
      </c>
      <c r="Z126" s="92">
        <v>43190</v>
      </c>
      <c r="AA126" s="75" t="s">
        <v>475</v>
      </c>
      <c r="AB126" s="92">
        <v>43154</v>
      </c>
      <c r="AC126" s="75">
        <v>0</v>
      </c>
      <c r="AF126" s="92">
        <v>43139</v>
      </c>
      <c r="AG126" s="75">
        <v>0</v>
      </c>
      <c r="AH126" s="75">
        <v>144339</v>
      </c>
      <c r="AI126" s="75" t="b">
        <v>1</v>
      </c>
      <c r="AJ126" s="75">
        <v>60</v>
      </c>
      <c r="AK126" s="75" t="s">
        <v>548</v>
      </c>
    </row>
    <row r="127" spans="1:37" x14ac:dyDescent="0.2">
      <c r="A127" s="75" t="s">
        <v>125</v>
      </c>
      <c r="B127" s="75">
        <v>115667</v>
      </c>
      <c r="C127" s="75" t="s">
        <v>126</v>
      </c>
      <c r="D127" s="75" t="s">
        <v>52</v>
      </c>
      <c r="F127" s="75">
        <v>5</v>
      </c>
      <c r="G127" s="75">
        <v>20368</v>
      </c>
      <c r="H127" s="75">
        <v>154033</v>
      </c>
      <c r="I127" s="74">
        <v>9</v>
      </c>
      <c r="J127" s="92">
        <v>43140</v>
      </c>
      <c r="K127" s="75" t="s">
        <v>564</v>
      </c>
      <c r="L127" s="75">
        <v>41.38</v>
      </c>
      <c r="M127" s="75">
        <v>8.34</v>
      </c>
      <c r="N127" s="75">
        <v>50</v>
      </c>
      <c r="O127" s="75">
        <v>50</v>
      </c>
      <c r="P127" s="75">
        <v>0</v>
      </c>
      <c r="R127" s="75" t="s">
        <v>547</v>
      </c>
      <c r="S127" s="75" t="s">
        <v>548</v>
      </c>
      <c r="U127" s="75" t="s">
        <v>549</v>
      </c>
      <c r="V127" s="75" t="s">
        <v>550</v>
      </c>
      <c r="X127" s="75">
        <v>14107</v>
      </c>
      <c r="Y127" s="75" t="s">
        <v>551</v>
      </c>
      <c r="Z127" s="92">
        <v>43190</v>
      </c>
      <c r="AA127" s="75" t="s">
        <v>475</v>
      </c>
      <c r="AB127" s="92">
        <v>43155</v>
      </c>
      <c r="AC127" s="75">
        <v>0</v>
      </c>
      <c r="AF127" s="92">
        <v>43140</v>
      </c>
      <c r="AG127" s="75">
        <v>0</v>
      </c>
      <c r="AH127" s="75">
        <v>111724</v>
      </c>
      <c r="AI127" s="75" t="b">
        <v>1</v>
      </c>
      <c r="AJ127" s="75">
        <v>60</v>
      </c>
      <c r="AK127" s="75" t="s">
        <v>548</v>
      </c>
    </row>
    <row r="128" spans="1:37" x14ac:dyDescent="0.2">
      <c r="A128" s="75" t="s">
        <v>125</v>
      </c>
      <c r="B128" s="75">
        <v>115717</v>
      </c>
      <c r="C128" s="75" t="s">
        <v>126</v>
      </c>
      <c r="D128" s="75" t="s">
        <v>52</v>
      </c>
      <c r="F128" s="75">
        <v>5</v>
      </c>
      <c r="G128" s="75">
        <v>20368</v>
      </c>
      <c r="H128" s="75">
        <v>154083</v>
      </c>
      <c r="I128" s="74">
        <v>12</v>
      </c>
      <c r="J128" s="92">
        <v>43143</v>
      </c>
      <c r="K128" s="75" t="s">
        <v>565</v>
      </c>
      <c r="L128" s="75">
        <v>41.38</v>
      </c>
      <c r="M128" s="75">
        <v>8.34</v>
      </c>
      <c r="N128" s="75">
        <v>50</v>
      </c>
      <c r="O128" s="75">
        <v>50</v>
      </c>
      <c r="P128" s="75">
        <v>0</v>
      </c>
      <c r="R128" s="75" t="s">
        <v>547</v>
      </c>
      <c r="S128" s="75" t="s">
        <v>548</v>
      </c>
      <c r="U128" s="75" t="s">
        <v>549</v>
      </c>
      <c r="V128" s="75" t="s">
        <v>550</v>
      </c>
      <c r="X128" s="75">
        <v>14107</v>
      </c>
      <c r="Y128" s="75" t="s">
        <v>551</v>
      </c>
      <c r="Z128" s="92">
        <v>43190</v>
      </c>
      <c r="AA128" s="75" t="s">
        <v>475</v>
      </c>
      <c r="AB128" s="92">
        <v>43158</v>
      </c>
      <c r="AC128" s="75">
        <v>0</v>
      </c>
      <c r="AF128" s="92">
        <v>43143</v>
      </c>
      <c r="AG128" s="75">
        <v>0</v>
      </c>
      <c r="AH128" s="75">
        <v>122033</v>
      </c>
      <c r="AI128" s="75" t="b">
        <v>1</v>
      </c>
      <c r="AJ128" s="75">
        <v>60</v>
      </c>
      <c r="AK128" s="75" t="s">
        <v>548</v>
      </c>
    </row>
    <row r="129" spans="1:37" x14ac:dyDescent="0.2">
      <c r="A129" s="75" t="s">
        <v>125</v>
      </c>
      <c r="B129" s="75">
        <v>115725</v>
      </c>
      <c r="C129" s="75" t="s">
        <v>126</v>
      </c>
      <c r="D129" s="75" t="s">
        <v>52</v>
      </c>
      <c r="F129" s="75">
        <v>5</v>
      </c>
      <c r="G129" s="75">
        <v>20368</v>
      </c>
      <c r="H129" s="75">
        <v>154091</v>
      </c>
      <c r="I129" s="74">
        <v>12</v>
      </c>
      <c r="J129" s="92">
        <v>43143</v>
      </c>
      <c r="K129" s="75" t="s">
        <v>566</v>
      </c>
      <c r="L129" s="75">
        <v>41.38</v>
      </c>
      <c r="M129" s="75">
        <v>8.34</v>
      </c>
      <c r="N129" s="75">
        <v>50</v>
      </c>
      <c r="O129" s="75">
        <v>50</v>
      </c>
      <c r="P129" s="75">
        <v>0</v>
      </c>
      <c r="R129" s="75" t="s">
        <v>547</v>
      </c>
      <c r="S129" s="75" t="s">
        <v>548</v>
      </c>
      <c r="U129" s="75" t="s">
        <v>549</v>
      </c>
      <c r="V129" s="75" t="s">
        <v>550</v>
      </c>
      <c r="X129" s="75">
        <v>14107</v>
      </c>
      <c r="Y129" s="75" t="s">
        <v>551</v>
      </c>
      <c r="Z129" s="92">
        <v>43190</v>
      </c>
      <c r="AA129" s="75" t="s">
        <v>475</v>
      </c>
      <c r="AB129" s="92">
        <v>43158</v>
      </c>
      <c r="AC129" s="75">
        <v>0</v>
      </c>
      <c r="AF129" s="92">
        <v>43143</v>
      </c>
      <c r="AG129" s="75">
        <v>0</v>
      </c>
      <c r="AH129" s="75">
        <v>151030</v>
      </c>
      <c r="AI129" s="75" t="b">
        <v>1</v>
      </c>
      <c r="AJ129" s="75">
        <v>60</v>
      </c>
      <c r="AK129" s="75" t="s">
        <v>548</v>
      </c>
    </row>
    <row r="130" spans="1:37" x14ac:dyDescent="0.2">
      <c r="A130" s="75" t="s">
        <v>125</v>
      </c>
      <c r="B130" s="75">
        <v>115759</v>
      </c>
      <c r="C130" s="75" t="s">
        <v>126</v>
      </c>
      <c r="D130" s="75" t="s">
        <v>52</v>
      </c>
      <c r="F130" s="75">
        <v>5</v>
      </c>
      <c r="G130" s="75">
        <v>20368</v>
      </c>
      <c r="H130" s="75">
        <v>154125</v>
      </c>
      <c r="I130" s="74">
        <v>13</v>
      </c>
      <c r="J130" s="92">
        <v>43144</v>
      </c>
      <c r="K130" s="75" t="s">
        <v>567</v>
      </c>
      <c r="L130" s="75">
        <v>41.38</v>
      </c>
      <c r="M130" s="75">
        <v>8.34</v>
      </c>
      <c r="N130" s="75">
        <v>50</v>
      </c>
      <c r="O130" s="75">
        <v>50</v>
      </c>
      <c r="P130" s="75">
        <v>0</v>
      </c>
      <c r="R130" s="75" t="s">
        <v>547</v>
      </c>
      <c r="S130" s="75" t="s">
        <v>548</v>
      </c>
      <c r="U130" s="75" t="s">
        <v>549</v>
      </c>
      <c r="V130" s="75" t="s">
        <v>550</v>
      </c>
      <c r="X130" s="75">
        <v>14107</v>
      </c>
      <c r="Y130" s="75" t="s">
        <v>551</v>
      </c>
      <c r="Z130" s="92">
        <v>43190</v>
      </c>
      <c r="AA130" s="75" t="s">
        <v>475</v>
      </c>
      <c r="AB130" s="92">
        <v>43159</v>
      </c>
      <c r="AC130" s="75">
        <v>0</v>
      </c>
      <c r="AF130" s="92">
        <v>43144</v>
      </c>
      <c r="AG130" s="75">
        <v>0</v>
      </c>
      <c r="AH130" s="75">
        <v>143840</v>
      </c>
      <c r="AI130" s="75" t="b">
        <v>1</v>
      </c>
      <c r="AJ130" s="75">
        <v>60</v>
      </c>
      <c r="AK130" s="75" t="s">
        <v>548</v>
      </c>
    </row>
    <row r="131" spans="1:37" x14ac:dyDescent="0.2">
      <c r="A131" s="75" t="s">
        <v>125</v>
      </c>
      <c r="B131" s="75">
        <v>115794</v>
      </c>
      <c r="C131" s="75" t="s">
        <v>126</v>
      </c>
      <c r="D131" s="75" t="s">
        <v>52</v>
      </c>
      <c r="F131" s="75">
        <v>5</v>
      </c>
      <c r="G131" s="75">
        <v>20368</v>
      </c>
      <c r="H131" s="75">
        <v>154160</v>
      </c>
      <c r="I131" s="74">
        <v>14</v>
      </c>
      <c r="J131" s="92">
        <v>43145</v>
      </c>
      <c r="K131" s="75" t="s">
        <v>568</v>
      </c>
      <c r="L131" s="75">
        <v>8.33</v>
      </c>
      <c r="M131" s="75">
        <v>1.67</v>
      </c>
      <c r="N131" s="75">
        <v>10</v>
      </c>
      <c r="O131" s="75">
        <v>10</v>
      </c>
      <c r="P131" s="75">
        <v>0</v>
      </c>
      <c r="R131" s="75" t="s">
        <v>547</v>
      </c>
      <c r="S131" s="75" t="s">
        <v>548</v>
      </c>
      <c r="U131" s="75" t="s">
        <v>549</v>
      </c>
      <c r="V131" s="75" t="s">
        <v>550</v>
      </c>
      <c r="X131" s="75">
        <v>14107</v>
      </c>
      <c r="Y131" s="75" t="s">
        <v>551</v>
      </c>
      <c r="Z131" s="92">
        <v>43190</v>
      </c>
      <c r="AA131" s="75" t="s">
        <v>475</v>
      </c>
      <c r="AB131" s="92">
        <v>43160</v>
      </c>
      <c r="AC131" s="75">
        <v>0</v>
      </c>
      <c r="AF131" s="92">
        <v>43145</v>
      </c>
      <c r="AG131" s="75">
        <v>0</v>
      </c>
      <c r="AH131" s="75">
        <v>115034</v>
      </c>
      <c r="AI131" s="75" t="b">
        <v>1</v>
      </c>
      <c r="AJ131" s="75">
        <v>60</v>
      </c>
      <c r="AK131" s="75" t="s">
        <v>548</v>
      </c>
    </row>
    <row r="132" spans="1:37" x14ac:dyDescent="0.2">
      <c r="A132" s="75" t="s">
        <v>125</v>
      </c>
      <c r="B132" s="75">
        <v>115825</v>
      </c>
      <c r="C132" s="75" t="s">
        <v>126</v>
      </c>
      <c r="D132" s="75" t="s">
        <v>52</v>
      </c>
      <c r="F132" s="75">
        <v>5</v>
      </c>
      <c r="G132" s="75">
        <v>20368</v>
      </c>
      <c r="H132" s="75">
        <v>154191</v>
      </c>
      <c r="I132" s="74">
        <v>15</v>
      </c>
      <c r="J132" s="92">
        <v>43146</v>
      </c>
      <c r="K132" s="75" t="s">
        <v>569</v>
      </c>
      <c r="L132" s="75">
        <v>41.38</v>
      </c>
      <c r="M132" s="75">
        <v>8.34</v>
      </c>
      <c r="N132" s="75">
        <v>50</v>
      </c>
      <c r="O132" s="75">
        <v>50</v>
      </c>
      <c r="P132" s="75">
        <v>0</v>
      </c>
      <c r="R132" s="75" t="s">
        <v>547</v>
      </c>
      <c r="S132" s="75" t="s">
        <v>548</v>
      </c>
      <c r="U132" s="75" t="s">
        <v>549</v>
      </c>
      <c r="V132" s="75" t="s">
        <v>550</v>
      </c>
      <c r="X132" s="75">
        <v>14107</v>
      </c>
      <c r="Y132" s="75" t="s">
        <v>551</v>
      </c>
      <c r="Z132" s="92">
        <v>43190</v>
      </c>
      <c r="AA132" s="75" t="s">
        <v>475</v>
      </c>
      <c r="AB132" s="92">
        <v>43161</v>
      </c>
      <c r="AC132" s="75">
        <v>0</v>
      </c>
      <c r="AF132" s="92">
        <v>43146</v>
      </c>
      <c r="AG132" s="75">
        <v>0</v>
      </c>
      <c r="AH132" s="75">
        <v>102328</v>
      </c>
      <c r="AI132" s="75" t="b">
        <v>1</v>
      </c>
      <c r="AJ132" s="75">
        <v>60</v>
      </c>
      <c r="AK132" s="75" t="s">
        <v>548</v>
      </c>
    </row>
    <row r="133" spans="1:37" x14ac:dyDescent="0.2">
      <c r="A133" s="75" t="s">
        <v>125</v>
      </c>
      <c r="B133" s="75">
        <v>115842</v>
      </c>
      <c r="C133" s="75" t="s">
        <v>126</v>
      </c>
      <c r="D133" s="75" t="s">
        <v>52</v>
      </c>
      <c r="F133" s="75">
        <v>5</v>
      </c>
      <c r="G133" s="75">
        <v>20368</v>
      </c>
      <c r="H133" s="75">
        <v>154208</v>
      </c>
      <c r="I133" s="74">
        <v>15</v>
      </c>
      <c r="J133" s="92">
        <v>43146</v>
      </c>
      <c r="K133" s="75" t="s">
        <v>570</v>
      </c>
      <c r="L133" s="75">
        <v>41.38</v>
      </c>
      <c r="M133" s="75">
        <v>8.34</v>
      </c>
      <c r="N133" s="75">
        <v>50</v>
      </c>
      <c r="O133" s="75">
        <v>50</v>
      </c>
      <c r="P133" s="75">
        <v>0</v>
      </c>
      <c r="R133" s="75" t="s">
        <v>547</v>
      </c>
      <c r="S133" s="75" t="s">
        <v>548</v>
      </c>
      <c r="U133" s="75" t="s">
        <v>549</v>
      </c>
      <c r="V133" s="75" t="s">
        <v>550</v>
      </c>
      <c r="X133" s="75">
        <v>14107</v>
      </c>
      <c r="Y133" s="75" t="s">
        <v>551</v>
      </c>
      <c r="Z133" s="92">
        <v>43190</v>
      </c>
      <c r="AA133" s="75" t="s">
        <v>475</v>
      </c>
      <c r="AB133" s="92">
        <v>43161</v>
      </c>
      <c r="AC133" s="75">
        <v>0</v>
      </c>
      <c r="AF133" s="92">
        <v>43146</v>
      </c>
      <c r="AG133" s="75">
        <v>0</v>
      </c>
      <c r="AH133" s="75">
        <v>152156</v>
      </c>
      <c r="AI133" s="75" t="b">
        <v>1</v>
      </c>
      <c r="AJ133" s="75">
        <v>60</v>
      </c>
      <c r="AK133" s="75" t="s">
        <v>548</v>
      </c>
    </row>
    <row r="134" spans="1:37" x14ac:dyDescent="0.2">
      <c r="A134" s="75" t="s">
        <v>125</v>
      </c>
      <c r="B134" s="75">
        <v>115874</v>
      </c>
      <c r="C134" s="75" t="s">
        <v>126</v>
      </c>
      <c r="D134" s="75" t="s">
        <v>52</v>
      </c>
      <c r="F134" s="75">
        <v>5</v>
      </c>
      <c r="G134" s="75">
        <v>20368</v>
      </c>
      <c r="H134" s="75">
        <v>154240</v>
      </c>
      <c r="I134" s="74">
        <v>16</v>
      </c>
      <c r="J134" s="92">
        <v>43147</v>
      </c>
      <c r="K134" s="75" t="s">
        <v>571</v>
      </c>
      <c r="L134" s="75">
        <v>41.38</v>
      </c>
      <c r="M134" s="75">
        <v>8.34</v>
      </c>
      <c r="N134" s="75">
        <v>50</v>
      </c>
      <c r="O134" s="75">
        <v>50</v>
      </c>
      <c r="P134" s="75">
        <v>0</v>
      </c>
      <c r="R134" s="75" t="s">
        <v>547</v>
      </c>
      <c r="S134" s="75" t="s">
        <v>548</v>
      </c>
      <c r="U134" s="75" t="s">
        <v>549</v>
      </c>
      <c r="V134" s="75" t="s">
        <v>550</v>
      </c>
      <c r="X134" s="75">
        <v>14107</v>
      </c>
      <c r="Y134" s="75" t="s">
        <v>551</v>
      </c>
      <c r="Z134" s="92">
        <v>43190</v>
      </c>
      <c r="AA134" s="75" t="s">
        <v>475</v>
      </c>
      <c r="AB134" s="92">
        <v>43162</v>
      </c>
      <c r="AC134" s="75">
        <v>0</v>
      </c>
      <c r="AF134" s="92">
        <v>43147</v>
      </c>
      <c r="AG134" s="75">
        <v>0</v>
      </c>
      <c r="AH134" s="75">
        <v>140113</v>
      </c>
      <c r="AI134" s="75" t="b">
        <v>1</v>
      </c>
      <c r="AJ134" s="75">
        <v>60</v>
      </c>
      <c r="AK134" s="75" t="s">
        <v>548</v>
      </c>
    </row>
    <row r="135" spans="1:37" x14ac:dyDescent="0.2">
      <c r="A135" s="75" t="s">
        <v>125</v>
      </c>
      <c r="B135" s="75">
        <v>115883</v>
      </c>
      <c r="C135" s="75" t="s">
        <v>126</v>
      </c>
      <c r="D135" s="75" t="s">
        <v>52</v>
      </c>
      <c r="F135" s="75">
        <v>5</v>
      </c>
      <c r="G135" s="75">
        <v>20368</v>
      </c>
      <c r="H135" s="75">
        <v>154249</v>
      </c>
      <c r="I135" s="74">
        <v>16</v>
      </c>
      <c r="J135" s="92">
        <v>43147</v>
      </c>
      <c r="K135" s="75" t="s">
        <v>572</v>
      </c>
      <c r="L135" s="75">
        <v>41.38</v>
      </c>
      <c r="M135" s="75">
        <v>8.34</v>
      </c>
      <c r="N135" s="75">
        <v>50</v>
      </c>
      <c r="O135" s="75">
        <v>50</v>
      </c>
      <c r="P135" s="75">
        <v>0</v>
      </c>
      <c r="R135" s="75" t="s">
        <v>547</v>
      </c>
      <c r="S135" s="75" t="s">
        <v>548</v>
      </c>
      <c r="U135" s="75" t="s">
        <v>549</v>
      </c>
      <c r="V135" s="75" t="s">
        <v>550</v>
      </c>
      <c r="X135" s="75">
        <v>14107</v>
      </c>
      <c r="Y135" s="75" t="s">
        <v>551</v>
      </c>
      <c r="Z135" s="92">
        <v>43190</v>
      </c>
      <c r="AA135" s="75" t="s">
        <v>475</v>
      </c>
      <c r="AB135" s="92">
        <v>43162</v>
      </c>
      <c r="AC135" s="75">
        <v>0</v>
      </c>
      <c r="AF135" s="92">
        <v>43147</v>
      </c>
      <c r="AG135" s="75">
        <v>0</v>
      </c>
      <c r="AH135" s="75">
        <v>162251</v>
      </c>
      <c r="AI135" s="75" t="b">
        <v>1</v>
      </c>
      <c r="AJ135" s="75">
        <v>60</v>
      </c>
      <c r="AK135" s="75" t="s">
        <v>548</v>
      </c>
    </row>
    <row r="136" spans="1:37" x14ac:dyDescent="0.2">
      <c r="A136" s="75" t="s">
        <v>125</v>
      </c>
      <c r="B136" s="75">
        <v>115929</v>
      </c>
      <c r="C136" s="75" t="s">
        <v>126</v>
      </c>
      <c r="D136" s="75" t="s">
        <v>52</v>
      </c>
      <c r="F136" s="75">
        <v>5</v>
      </c>
      <c r="G136" s="75">
        <v>20368</v>
      </c>
      <c r="H136" s="75">
        <v>154295</v>
      </c>
      <c r="I136" s="74">
        <v>19</v>
      </c>
      <c r="J136" s="92">
        <v>43150</v>
      </c>
      <c r="K136" s="75" t="s">
        <v>573</v>
      </c>
      <c r="L136" s="75">
        <v>16.670000000000002</v>
      </c>
      <c r="M136" s="75">
        <v>3.33</v>
      </c>
      <c r="N136" s="75">
        <v>20</v>
      </c>
      <c r="O136" s="75">
        <v>20</v>
      </c>
      <c r="P136" s="75">
        <v>0</v>
      </c>
      <c r="R136" s="75" t="s">
        <v>547</v>
      </c>
      <c r="S136" s="75" t="s">
        <v>548</v>
      </c>
      <c r="U136" s="75" t="s">
        <v>549</v>
      </c>
      <c r="V136" s="75" t="s">
        <v>550</v>
      </c>
      <c r="X136" s="75">
        <v>14107</v>
      </c>
      <c r="Y136" s="75" t="s">
        <v>551</v>
      </c>
      <c r="Z136" s="92">
        <v>43190</v>
      </c>
      <c r="AA136" s="75" t="s">
        <v>475</v>
      </c>
      <c r="AB136" s="92">
        <v>43165</v>
      </c>
      <c r="AC136" s="75">
        <v>0</v>
      </c>
      <c r="AF136" s="92">
        <v>43150</v>
      </c>
      <c r="AG136" s="75">
        <v>0</v>
      </c>
      <c r="AH136" s="75">
        <v>164125</v>
      </c>
      <c r="AI136" s="75" t="b">
        <v>1</v>
      </c>
      <c r="AJ136" s="75">
        <v>60</v>
      </c>
      <c r="AK136" s="75" t="s">
        <v>548</v>
      </c>
    </row>
    <row r="137" spans="1:37" x14ac:dyDescent="0.2">
      <c r="A137" s="75" t="s">
        <v>125</v>
      </c>
      <c r="B137" s="75">
        <v>115944</v>
      </c>
      <c r="C137" s="75" t="s">
        <v>126</v>
      </c>
      <c r="D137" s="75" t="s">
        <v>52</v>
      </c>
      <c r="F137" s="75">
        <v>5</v>
      </c>
      <c r="G137" s="75">
        <v>20368</v>
      </c>
      <c r="H137" s="75">
        <v>154310</v>
      </c>
      <c r="I137" s="74">
        <v>20</v>
      </c>
      <c r="J137" s="92">
        <v>43151</v>
      </c>
      <c r="K137" s="75" t="s">
        <v>574</v>
      </c>
      <c r="L137" s="75">
        <v>41.38</v>
      </c>
      <c r="M137" s="75">
        <v>8.34</v>
      </c>
      <c r="N137" s="75">
        <v>50</v>
      </c>
      <c r="O137" s="75">
        <v>50</v>
      </c>
      <c r="P137" s="75">
        <v>0</v>
      </c>
      <c r="R137" s="75" t="s">
        <v>547</v>
      </c>
      <c r="S137" s="75" t="s">
        <v>548</v>
      </c>
      <c r="U137" s="75" t="s">
        <v>549</v>
      </c>
      <c r="V137" s="75" t="s">
        <v>550</v>
      </c>
      <c r="X137" s="75">
        <v>14107</v>
      </c>
      <c r="Y137" s="75" t="s">
        <v>551</v>
      </c>
      <c r="Z137" s="92">
        <v>43190</v>
      </c>
      <c r="AA137" s="75" t="s">
        <v>475</v>
      </c>
      <c r="AB137" s="92">
        <v>43166</v>
      </c>
      <c r="AC137" s="75">
        <v>0</v>
      </c>
      <c r="AF137" s="92">
        <v>43151</v>
      </c>
      <c r="AG137" s="75">
        <v>0</v>
      </c>
      <c r="AH137" s="75">
        <v>103048</v>
      </c>
      <c r="AI137" s="75" t="b">
        <v>1</v>
      </c>
      <c r="AJ137" s="75">
        <v>60</v>
      </c>
      <c r="AK137" s="75" t="s">
        <v>548</v>
      </c>
    </row>
    <row r="138" spans="1:37" x14ac:dyDescent="0.2">
      <c r="A138" s="75" t="s">
        <v>125</v>
      </c>
      <c r="B138" s="75">
        <v>115964</v>
      </c>
      <c r="C138" s="75" t="s">
        <v>126</v>
      </c>
      <c r="D138" s="75" t="s">
        <v>52</v>
      </c>
      <c r="F138" s="75">
        <v>5</v>
      </c>
      <c r="G138" s="75">
        <v>20368</v>
      </c>
      <c r="H138" s="75">
        <v>154330</v>
      </c>
      <c r="I138" s="74">
        <v>20</v>
      </c>
      <c r="J138" s="92">
        <v>43151</v>
      </c>
      <c r="K138" s="75" t="s">
        <v>575</v>
      </c>
      <c r="L138" s="75">
        <v>41.38</v>
      </c>
      <c r="M138" s="75">
        <v>8.34</v>
      </c>
      <c r="N138" s="75">
        <v>50</v>
      </c>
      <c r="O138" s="75">
        <v>50</v>
      </c>
      <c r="P138" s="75">
        <v>0</v>
      </c>
      <c r="R138" s="75" t="s">
        <v>547</v>
      </c>
      <c r="S138" s="75" t="s">
        <v>548</v>
      </c>
      <c r="U138" s="75" t="s">
        <v>549</v>
      </c>
      <c r="V138" s="75" t="s">
        <v>550</v>
      </c>
      <c r="X138" s="75">
        <v>14107</v>
      </c>
      <c r="Y138" s="75" t="s">
        <v>551</v>
      </c>
      <c r="Z138" s="92">
        <v>43190</v>
      </c>
      <c r="AA138" s="75" t="s">
        <v>475</v>
      </c>
      <c r="AB138" s="92">
        <v>43166</v>
      </c>
      <c r="AC138" s="75">
        <v>0</v>
      </c>
      <c r="AF138" s="92">
        <v>43151</v>
      </c>
      <c r="AG138" s="75">
        <v>0</v>
      </c>
      <c r="AH138" s="75">
        <v>144137</v>
      </c>
      <c r="AI138" s="75" t="b">
        <v>1</v>
      </c>
      <c r="AJ138" s="75">
        <v>60</v>
      </c>
      <c r="AK138" s="75" t="s">
        <v>548</v>
      </c>
    </row>
    <row r="139" spans="1:37" x14ac:dyDescent="0.2">
      <c r="A139" s="75" t="s">
        <v>125</v>
      </c>
      <c r="B139" s="75">
        <v>115968</v>
      </c>
      <c r="C139" s="75" t="s">
        <v>126</v>
      </c>
      <c r="D139" s="75" t="s">
        <v>52</v>
      </c>
      <c r="F139" s="75">
        <v>5</v>
      </c>
      <c r="G139" s="75">
        <v>20368</v>
      </c>
      <c r="H139" s="75">
        <v>154334</v>
      </c>
      <c r="I139" s="74">
        <v>20</v>
      </c>
      <c r="J139" s="92">
        <v>43151</v>
      </c>
      <c r="K139" s="75" t="s">
        <v>576</v>
      </c>
      <c r="L139" s="75">
        <v>8.33</v>
      </c>
      <c r="M139" s="75">
        <v>1.67</v>
      </c>
      <c r="N139" s="75">
        <v>10</v>
      </c>
      <c r="O139" s="75">
        <v>10</v>
      </c>
      <c r="P139" s="75">
        <v>0</v>
      </c>
      <c r="R139" s="75" t="s">
        <v>547</v>
      </c>
      <c r="S139" s="75" t="s">
        <v>548</v>
      </c>
      <c r="U139" s="75" t="s">
        <v>549</v>
      </c>
      <c r="V139" s="75" t="s">
        <v>550</v>
      </c>
      <c r="X139" s="75">
        <v>14107</v>
      </c>
      <c r="Y139" s="75" t="s">
        <v>551</v>
      </c>
      <c r="Z139" s="92">
        <v>43190</v>
      </c>
      <c r="AA139" s="75" t="s">
        <v>475</v>
      </c>
      <c r="AB139" s="92">
        <v>43166</v>
      </c>
      <c r="AC139" s="75">
        <v>0</v>
      </c>
      <c r="AF139" s="92">
        <v>43151</v>
      </c>
      <c r="AG139" s="75">
        <v>0</v>
      </c>
      <c r="AH139" s="75">
        <v>150629</v>
      </c>
      <c r="AI139" s="75" t="b">
        <v>1</v>
      </c>
      <c r="AJ139" s="75">
        <v>60</v>
      </c>
      <c r="AK139" s="75" t="s">
        <v>548</v>
      </c>
    </row>
    <row r="140" spans="1:37" x14ac:dyDescent="0.2">
      <c r="A140" s="75" t="s">
        <v>125</v>
      </c>
      <c r="B140" s="75">
        <v>115991</v>
      </c>
      <c r="C140" s="75" t="s">
        <v>126</v>
      </c>
      <c r="D140" s="75" t="s">
        <v>52</v>
      </c>
      <c r="F140" s="75">
        <v>5</v>
      </c>
      <c r="G140" s="75">
        <v>20368</v>
      </c>
      <c r="H140" s="75">
        <v>154357</v>
      </c>
      <c r="I140" s="74">
        <v>21</v>
      </c>
      <c r="J140" s="92">
        <v>43152</v>
      </c>
      <c r="K140" s="75" t="s">
        <v>577</v>
      </c>
      <c r="L140" s="75">
        <v>41.38</v>
      </c>
      <c r="M140" s="75">
        <v>8.34</v>
      </c>
      <c r="N140" s="75">
        <v>50</v>
      </c>
      <c r="O140" s="75">
        <v>50</v>
      </c>
      <c r="P140" s="75">
        <v>0</v>
      </c>
      <c r="R140" s="75" t="s">
        <v>547</v>
      </c>
      <c r="S140" s="75" t="s">
        <v>548</v>
      </c>
      <c r="U140" s="75" t="s">
        <v>549</v>
      </c>
      <c r="V140" s="75" t="s">
        <v>550</v>
      </c>
      <c r="X140" s="75">
        <v>14107</v>
      </c>
      <c r="Y140" s="75" t="s">
        <v>551</v>
      </c>
      <c r="Z140" s="92">
        <v>43190</v>
      </c>
      <c r="AA140" s="75" t="s">
        <v>475</v>
      </c>
      <c r="AB140" s="92">
        <v>43167</v>
      </c>
      <c r="AC140" s="75">
        <v>0</v>
      </c>
      <c r="AF140" s="92">
        <v>43152</v>
      </c>
      <c r="AG140" s="75">
        <v>0</v>
      </c>
      <c r="AH140" s="75">
        <v>102324</v>
      </c>
      <c r="AI140" s="75" t="b">
        <v>1</v>
      </c>
      <c r="AJ140" s="75">
        <v>60</v>
      </c>
      <c r="AK140" s="75" t="s">
        <v>548</v>
      </c>
    </row>
    <row r="141" spans="1:37" x14ac:dyDescent="0.2">
      <c r="A141" s="75" t="s">
        <v>125</v>
      </c>
      <c r="B141" s="75">
        <v>116027</v>
      </c>
      <c r="C141" s="75" t="s">
        <v>126</v>
      </c>
      <c r="D141" s="75" t="s">
        <v>52</v>
      </c>
      <c r="F141" s="75">
        <v>5</v>
      </c>
      <c r="G141" s="75">
        <v>20368</v>
      </c>
      <c r="H141" s="75">
        <v>154393</v>
      </c>
      <c r="I141" s="74">
        <v>21</v>
      </c>
      <c r="J141" s="92">
        <v>43152</v>
      </c>
      <c r="K141" s="75" t="s">
        <v>578</v>
      </c>
      <c r="L141" s="75">
        <v>41.38</v>
      </c>
      <c r="M141" s="75">
        <v>8.34</v>
      </c>
      <c r="N141" s="75">
        <v>50</v>
      </c>
      <c r="O141" s="75">
        <v>50</v>
      </c>
      <c r="P141" s="75">
        <v>0</v>
      </c>
      <c r="R141" s="75" t="s">
        <v>547</v>
      </c>
      <c r="S141" s="75" t="s">
        <v>548</v>
      </c>
      <c r="U141" s="75" t="s">
        <v>549</v>
      </c>
      <c r="V141" s="75" t="s">
        <v>550</v>
      </c>
      <c r="X141" s="75">
        <v>14107</v>
      </c>
      <c r="Y141" s="75" t="s">
        <v>551</v>
      </c>
      <c r="Z141" s="92">
        <v>43190</v>
      </c>
      <c r="AA141" s="75" t="s">
        <v>475</v>
      </c>
      <c r="AB141" s="92">
        <v>43167</v>
      </c>
      <c r="AC141" s="75">
        <v>0</v>
      </c>
      <c r="AF141" s="92">
        <v>43152</v>
      </c>
      <c r="AG141" s="75">
        <v>0</v>
      </c>
      <c r="AH141" s="75">
        <v>175030</v>
      </c>
      <c r="AI141" s="75" t="b">
        <v>1</v>
      </c>
      <c r="AJ141" s="75">
        <v>60</v>
      </c>
      <c r="AK141" s="75" t="s">
        <v>548</v>
      </c>
    </row>
    <row r="142" spans="1:37" x14ac:dyDescent="0.2">
      <c r="A142" s="75" t="s">
        <v>125</v>
      </c>
      <c r="B142" s="75">
        <v>116106</v>
      </c>
      <c r="C142" s="75" t="s">
        <v>126</v>
      </c>
      <c r="D142" s="75" t="s">
        <v>52</v>
      </c>
      <c r="F142" s="75">
        <v>5</v>
      </c>
      <c r="G142" s="75">
        <v>20368</v>
      </c>
      <c r="H142" s="75">
        <v>154472</v>
      </c>
      <c r="I142" s="74">
        <v>23</v>
      </c>
      <c r="J142" s="92">
        <v>43154</v>
      </c>
      <c r="K142" s="75" t="s">
        <v>579</v>
      </c>
      <c r="L142" s="75">
        <v>41.38</v>
      </c>
      <c r="M142" s="75">
        <v>8.34</v>
      </c>
      <c r="N142" s="75">
        <v>50</v>
      </c>
      <c r="O142" s="75">
        <v>50</v>
      </c>
      <c r="P142" s="75">
        <v>0</v>
      </c>
      <c r="R142" s="75" t="s">
        <v>547</v>
      </c>
      <c r="S142" s="75" t="s">
        <v>548</v>
      </c>
      <c r="U142" s="75" t="s">
        <v>549</v>
      </c>
      <c r="V142" s="75" t="s">
        <v>550</v>
      </c>
      <c r="X142" s="75">
        <v>14107</v>
      </c>
      <c r="Y142" s="75" t="s">
        <v>551</v>
      </c>
      <c r="Z142" s="92">
        <v>43190</v>
      </c>
      <c r="AA142" s="75" t="s">
        <v>475</v>
      </c>
      <c r="AB142" s="92">
        <v>43169</v>
      </c>
      <c r="AC142" s="75">
        <v>0</v>
      </c>
      <c r="AF142" s="92">
        <v>43154</v>
      </c>
      <c r="AG142" s="75">
        <v>0</v>
      </c>
      <c r="AH142" s="75">
        <v>161424</v>
      </c>
      <c r="AI142" s="75" t="b">
        <v>1</v>
      </c>
      <c r="AJ142" s="75">
        <v>60</v>
      </c>
      <c r="AK142" s="75" t="s">
        <v>548</v>
      </c>
    </row>
    <row r="143" spans="1:37" x14ac:dyDescent="0.2">
      <c r="A143" s="75" t="s">
        <v>125</v>
      </c>
      <c r="B143" s="75">
        <v>116176</v>
      </c>
      <c r="C143" s="75" t="s">
        <v>126</v>
      </c>
      <c r="D143" s="75" t="s">
        <v>52</v>
      </c>
      <c r="F143" s="75">
        <v>5</v>
      </c>
      <c r="G143" s="75">
        <v>20368</v>
      </c>
      <c r="H143" s="75">
        <v>154542</v>
      </c>
      <c r="I143" s="74">
        <v>27</v>
      </c>
      <c r="J143" s="92">
        <v>43158</v>
      </c>
      <c r="K143" s="75" t="s">
        <v>580</v>
      </c>
      <c r="L143" s="75">
        <v>41.38</v>
      </c>
      <c r="M143" s="75">
        <v>8.34</v>
      </c>
      <c r="N143" s="75">
        <v>50</v>
      </c>
      <c r="O143" s="75">
        <v>50</v>
      </c>
      <c r="P143" s="75">
        <v>0</v>
      </c>
      <c r="R143" s="75" t="s">
        <v>547</v>
      </c>
      <c r="S143" s="75" t="s">
        <v>548</v>
      </c>
      <c r="U143" s="75" t="s">
        <v>549</v>
      </c>
      <c r="V143" s="75" t="s">
        <v>550</v>
      </c>
      <c r="X143" s="75">
        <v>14107</v>
      </c>
      <c r="Y143" s="75" t="s">
        <v>551</v>
      </c>
      <c r="Z143" s="92">
        <v>43190</v>
      </c>
      <c r="AA143" s="75" t="s">
        <v>475</v>
      </c>
      <c r="AB143" s="92">
        <v>43173</v>
      </c>
      <c r="AC143" s="75">
        <v>0</v>
      </c>
      <c r="AF143" s="92">
        <v>43158</v>
      </c>
      <c r="AG143" s="75">
        <v>0</v>
      </c>
      <c r="AH143" s="75">
        <v>135813</v>
      </c>
      <c r="AI143" s="75" t="b">
        <v>1</v>
      </c>
      <c r="AJ143" s="75">
        <v>60</v>
      </c>
      <c r="AK143" s="75" t="s">
        <v>548</v>
      </c>
    </row>
    <row r="144" spans="1:37" x14ac:dyDescent="0.2">
      <c r="A144" s="75" t="s">
        <v>125</v>
      </c>
      <c r="B144" s="75">
        <v>116223</v>
      </c>
      <c r="C144" s="75" t="s">
        <v>126</v>
      </c>
      <c r="D144" s="75" t="s">
        <v>52</v>
      </c>
      <c r="F144" s="75">
        <v>5</v>
      </c>
      <c r="G144" s="75">
        <v>20368</v>
      </c>
      <c r="H144" s="75">
        <v>154589</v>
      </c>
      <c r="I144" s="74">
        <v>28</v>
      </c>
      <c r="J144" s="92">
        <v>43159</v>
      </c>
      <c r="K144" s="75" t="s">
        <v>581</v>
      </c>
      <c r="L144" s="75">
        <v>41.38</v>
      </c>
      <c r="M144" s="75">
        <v>8.34</v>
      </c>
      <c r="N144" s="75">
        <v>50</v>
      </c>
      <c r="O144" s="75">
        <v>50</v>
      </c>
      <c r="P144" s="75">
        <v>0</v>
      </c>
      <c r="R144" s="75" t="s">
        <v>547</v>
      </c>
      <c r="S144" s="75" t="s">
        <v>548</v>
      </c>
      <c r="U144" s="75" t="s">
        <v>549</v>
      </c>
      <c r="V144" s="75" t="s">
        <v>550</v>
      </c>
      <c r="X144" s="75">
        <v>14107</v>
      </c>
      <c r="Y144" s="75" t="s">
        <v>551</v>
      </c>
      <c r="Z144" s="92">
        <v>43190</v>
      </c>
      <c r="AA144" s="75" t="s">
        <v>475</v>
      </c>
      <c r="AB144" s="92">
        <v>43174</v>
      </c>
      <c r="AC144" s="75">
        <v>0</v>
      </c>
      <c r="AF144" s="92">
        <v>43159</v>
      </c>
      <c r="AG144" s="75">
        <v>0</v>
      </c>
      <c r="AH144" s="75">
        <v>151802</v>
      </c>
      <c r="AI144" s="75" t="b">
        <v>1</v>
      </c>
      <c r="AJ144" s="75">
        <v>60</v>
      </c>
      <c r="AK144" s="75" t="s">
        <v>548</v>
      </c>
    </row>
    <row r="145" spans="1:37" x14ac:dyDescent="0.2">
      <c r="A145" s="75" t="s">
        <v>125</v>
      </c>
      <c r="B145" s="75">
        <v>115766</v>
      </c>
      <c r="C145" s="75" t="s">
        <v>126</v>
      </c>
      <c r="D145" s="75" t="s">
        <v>52</v>
      </c>
      <c r="F145" s="75">
        <v>5</v>
      </c>
      <c r="G145" s="75">
        <v>46974</v>
      </c>
      <c r="H145" s="75">
        <v>154132</v>
      </c>
      <c r="I145" s="74">
        <v>13</v>
      </c>
      <c r="J145" s="92">
        <v>43144</v>
      </c>
      <c r="K145" s="75" t="s">
        <v>582</v>
      </c>
      <c r="L145" s="75">
        <v>53.88</v>
      </c>
      <c r="M145" s="75">
        <v>10.84</v>
      </c>
      <c r="N145" s="75">
        <v>65</v>
      </c>
      <c r="O145" s="75">
        <v>0</v>
      </c>
      <c r="P145" s="75">
        <v>0</v>
      </c>
      <c r="Q145" s="92">
        <v>43144</v>
      </c>
      <c r="R145" s="75" t="s">
        <v>583</v>
      </c>
      <c r="S145" s="75" t="s">
        <v>584</v>
      </c>
      <c r="U145" s="75" t="s">
        <v>585</v>
      </c>
      <c r="X145" s="75">
        <v>14610</v>
      </c>
      <c r="Y145" s="75" t="s">
        <v>586</v>
      </c>
      <c r="Z145" s="92">
        <v>43144</v>
      </c>
      <c r="AA145" s="75" t="s">
        <v>132</v>
      </c>
      <c r="AB145" s="92">
        <v>43144</v>
      </c>
      <c r="AC145" s="75">
        <v>0</v>
      </c>
      <c r="AF145" s="92">
        <v>43144</v>
      </c>
      <c r="AG145" s="75">
        <v>0</v>
      </c>
      <c r="AH145" s="75">
        <v>161154</v>
      </c>
      <c r="AI145" s="75" t="b">
        <v>1</v>
      </c>
      <c r="AJ145" s="75">
        <v>0</v>
      </c>
      <c r="AK145" s="75" t="s">
        <v>584</v>
      </c>
    </row>
    <row r="146" spans="1:37" x14ac:dyDescent="0.2">
      <c r="A146" s="75" t="s">
        <v>125</v>
      </c>
      <c r="B146" s="75">
        <v>115692</v>
      </c>
      <c r="C146" s="75" t="s">
        <v>126</v>
      </c>
      <c r="D146" s="75" t="s">
        <v>52</v>
      </c>
      <c r="F146" s="75">
        <v>5</v>
      </c>
      <c r="G146" s="75">
        <v>52721</v>
      </c>
      <c r="H146" s="75">
        <v>154058</v>
      </c>
      <c r="I146" s="74">
        <v>9</v>
      </c>
      <c r="J146" s="92">
        <v>43140</v>
      </c>
      <c r="K146" s="75" t="s">
        <v>587</v>
      </c>
      <c r="L146" s="75">
        <v>53.88</v>
      </c>
      <c r="M146" s="75">
        <v>10.84</v>
      </c>
      <c r="N146" s="75">
        <v>65</v>
      </c>
      <c r="O146" s="75">
        <v>0</v>
      </c>
      <c r="P146" s="75">
        <v>0</v>
      </c>
      <c r="Q146" s="92">
        <v>43140</v>
      </c>
      <c r="R146" s="75" t="s">
        <v>588</v>
      </c>
      <c r="S146" s="75" t="s">
        <v>589</v>
      </c>
      <c r="U146" s="75" t="s">
        <v>590</v>
      </c>
      <c r="X146" s="75">
        <v>14200</v>
      </c>
      <c r="Y146" s="75" t="s">
        <v>159</v>
      </c>
      <c r="Z146" s="92">
        <v>43140</v>
      </c>
      <c r="AA146" s="75" t="s">
        <v>132</v>
      </c>
      <c r="AB146" s="92">
        <v>43140</v>
      </c>
      <c r="AC146" s="75">
        <v>0</v>
      </c>
      <c r="AF146" s="92">
        <v>43140</v>
      </c>
      <c r="AG146" s="75">
        <v>0</v>
      </c>
      <c r="AH146" s="75">
        <v>171636</v>
      </c>
      <c r="AI146" s="75" t="b">
        <v>1</v>
      </c>
      <c r="AJ146" s="75">
        <v>0</v>
      </c>
      <c r="AK146" s="75" t="s">
        <v>591</v>
      </c>
    </row>
    <row r="147" spans="1:37" x14ac:dyDescent="0.2">
      <c r="A147" s="75" t="s">
        <v>125</v>
      </c>
      <c r="B147" s="75">
        <v>115907</v>
      </c>
      <c r="C147" s="75" t="s">
        <v>126</v>
      </c>
      <c r="D147" s="75" t="s">
        <v>52</v>
      </c>
      <c r="F147" s="75">
        <v>5</v>
      </c>
      <c r="G147" s="75">
        <v>5414</v>
      </c>
      <c r="H147" s="75">
        <v>154273</v>
      </c>
      <c r="I147" s="74">
        <v>19</v>
      </c>
      <c r="J147" s="92">
        <v>43150</v>
      </c>
      <c r="K147" s="75" t="s">
        <v>592</v>
      </c>
      <c r="L147" s="75">
        <v>49.72</v>
      </c>
      <c r="M147" s="75">
        <v>10</v>
      </c>
      <c r="N147" s="75">
        <v>60</v>
      </c>
      <c r="O147" s="75">
        <v>0</v>
      </c>
      <c r="P147" s="75">
        <v>0</v>
      </c>
      <c r="Q147" s="92">
        <v>43150</v>
      </c>
      <c r="R147" s="75" t="s">
        <v>593</v>
      </c>
      <c r="S147" s="75" t="s">
        <v>594</v>
      </c>
      <c r="U147" s="75" t="s">
        <v>595</v>
      </c>
      <c r="X147" s="75">
        <v>14440</v>
      </c>
      <c r="Y147" s="75" t="s">
        <v>270</v>
      </c>
      <c r="Z147" s="92">
        <v>43150</v>
      </c>
      <c r="AA147" s="75" t="s">
        <v>132</v>
      </c>
      <c r="AB147" s="92">
        <v>43150</v>
      </c>
      <c r="AC147" s="75">
        <v>0</v>
      </c>
      <c r="AF147" s="92">
        <v>43150</v>
      </c>
      <c r="AG147" s="75">
        <v>0</v>
      </c>
      <c r="AH147" s="75">
        <v>102129</v>
      </c>
      <c r="AI147" s="75" t="b">
        <v>1</v>
      </c>
      <c r="AJ147" s="75">
        <v>0</v>
      </c>
      <c r="AK147" s="75" t="s">
        <v>594</v>
      </c>
    </row>
    <row r="148" spans="1:37" x14ac:dyDescent="0.2">
      <c r="A148" s="75" t="s">
        <v>125</v>
      </c>
      <c r="B148" s="75">
        <v>115431</v>
      </c>
      <c r="C148" s="75" t="s">
        <v>126</v>
      </c>
      <c r="D148" s="75" t="s">
        <v>52</v>
      </c>
      <c r="F148" s="75">
        <v>5</v>
      </c>
      <c r="G148" s="75">
        <v>52631</v>
      </c>
      <c r="H148" s="75">
        <v>153797</v>
      </c>
      <c r="I148" s="74">
        <v>1</v>
      </c>
      <c r="J148" s="92">
        <v>43132</v>
      </c>
      <c r="K148" s="75" t="s">
        <v>596</v>
      </c>
      <c r="L148" s="75">
        <v>20.83</v>
      </c>
      <c r="M148" s="75">
        <v>4.17</v>
      </c>
      <c r="N148" s="75">
        <v>25</v>
      </c>
      <c r="O148" s="75">
        <v>0</v>
      </c>
      <c r="P148" s="75">
        <v>0</v>
      </c>
      <c r="Q148" s="92">
        <v>43151</v>
      </c>
      <c r="R148" s="75" t="s">
        <v>597</v>
      </c>
      <c r="S148" s="75" t="s">
        <v>598</v>
      </c>
      <c r="T148" s="75" t="s">
        <v>599</v>
      </c>
      <c r="U148" s="75" t="s">
        <v>600</v>
      </c>
      <c r="W148" s="75" t="s">
        <v>601</v>
      </c>
      <c r="X148" s="75">
        <v>14027</v>
      </c>
      <c r="Y148" s="75" t="s">
        <v>186</v>
      </c>
      <c r="Z148" s="92">
        <v>43132</v>
      </c>
      <c r="AA148" s="75" t="s">
        <v>132</v>
      </c>
      <c r="AB148" s="92">
        <v>43132</v>
      </c>
      <c r="AC148" s="75">
        <v>0</v>
      </c>
      <c r="AF148" s="92">
        <v>43132</v>
      </c>
      <c r="AG148" s="75">
        <v>0</v>
      </c>
      <c r="AH148" s="75">
        <v>85942</v>
      </c>
      <c r="AI148" s="75" t="b">
        <v>1</v>
      </c>
      <c r="AJ148" s="75">
        <v>0</v>
      </c>
      <c r="AK148" s="75" t="s">
        <v>598</v>
      </c>
    </row>
    <row r="149" spans="1:37" x14ac:dyDescent="0.2">
      <c r="A149" s="75" t="s">
        <v>125</v>
      </c>
      <c r="B149" s="75">
        <v>116130</v>
      </c>
      <c r="C149" s="75" t="s">
        <v>126</v>
      </c>
      <c r="D149" s="75" t="s">
        <v>52</v>
      </c>
      <c r="F149" s="75">
        <v>5</v>
      </c>
      <c r="G149" s="75">
        <v>52631</v>
      </c>
      <c r="H149" s="75">
        <v>154496</v>
      </c>
      <c r="I149" s="74">
        <v>26</v>
      </c>
      <c r="J149" s="92">
        <v>43157</v>
      </c>
      <c r="K149" s="75" t="s">
        <v>602</v>
      </c>
      <c r="L149" s="75">
        <v>20.83</v>
      </c>
      <c r="M149" s="75">
        <v>4.17</v>
      </c>
      <c r="N149" s="75">
        <v>25</v>
      </c>
      <c r="O149" s="75">
        <v>25</v>
      </c>
      <c r="P149" s="75">
        <v>0</v>
      </c>
      <c r="R149" s="75" t="s">
        <v>597</v>
      </c>
      <c r="S149" s="75" t="s">
        <v>598</v>
      </c>
      <c r="T149" s="75" t="s">
        <v>599</v>
      </c>
      <c r="U149" s="75" t="s">
        <v>600</v>
      </c>
      <c r="W149" s="75" t="s">
        <v>601</v>
      </c>
      <c r="X149" s="75">
        <v>14027</v>
      </c>
      <c r="Y149" s="75" t="s">
        <v>186</v>
      </c>
      <c r="Z149" s="92">
        <v>43157</v>
      </c>
      <c r="AA149" s="75" t="s">
        <v>132</v>
      </c>
      <c r="AB149" s="92">
        <v>43157</v>
      </c>
      <c r="AC149" s="75">
        <v>0</v>
      </c>
      <c r="AF149" s="92">
        <v>43157</v>
      </c>
      <c r="AG149" s="75">
        <v>0</v>
      </c>
      <c r="AH149" s="75">
        <v>101226</v>
      </c>
      <c r="AI149" s="75" t="b">
        <v>1</v>
      </c>
      <c r="AJ149" s="75">
        <v>0</v>
      </c>
      <c r="AK149" s="75" t="s">
        <v>598</v>
      </c>
    </row>
    <row r="150" spans="1:37" x14ac:dyDescent="0.2">
      <c r="A150" s="75" t="s">
        <v>125</v>
      </c>
      <c r="B150" s="75">
        <v>116188</v>
      </c>
      <c r="C150" s="75" t="s">
        <v>126</v>
      </c>
      <c r="D150" s="75" t="s">
        <v>52</v>
      </c>
      <c r="F150" s="75">
        <v>5</v>
      </c>
      <c r="G150" s="75">
        <v>38767</v>
      </c>
      <c r="H150" s="75">
        <v>154554</v>
      </c>
      <c r="I150" s="74">
        <v>27</v>
      </c>
      <c r="J150" s="92">
        <v>43158</v>
      </c>
      <c r="K150" s="75" t="s">
        <v>603</v>
      </c>
      <c r="L150" s="75">
        <v>53.88</v>
      </c>
      <c r="M150" s="75">
        <v>10.84</v>
      </c>
      <c r="N150" s="75">
        <v>65</v>
      </c>
      <c r="O150" s="75">
        <v>0</v>
      </c>
      <c r="P150" s="75">
        <v>0</v>
      </c>
      <c r="Q150" s="92">
        <v>43158</v>
      </c>
      <c r="R150" s="75" t="s">
        <v>604</v>
      </c>
      <c r="S150" s="75" t="s">
        <v>605</v>
      </c>
      <c r="U150" s="75" t="s">
        <v>606</v>
      </c>
      <c r="X150" s="75">
        <v>14550</v>
      </c>
      <c r="Y150" s="75" t="s">
        <v>131</v>
      </c>
      <c r="Z150" s="92">
        <v>43158</v>
      </c>
      <c r="AA150" s="75" t="s">
        <v>132</v>
      </c>
      <c r="AB150" s="92">
        <v>43158</v>
      </c>
      <c r="AC150" s="75">
        <v>0</v>
      </c>
      <c r="AF150" s="92">
        <v>43158</v>
      </c>
      <c r="AG150" s="75">
        <v>0</v>
      </c>
      <c r="AH150" s="75">
        <v>163310</v>
      </c>
      <c r="AI150" s="75" t="b">
        <v>1</v>
      </c>
      <c r="AJ150" s="75">
        <v>0</v>
      </c>
      <c r="AK150" s="75" t="s">
        <v>605</v>
      </c>
    </row>
    <row r="151" spans="1:37" x14ac:dyDescent="0.2">
      <c r="A151" s="75" t="s">
        <v>125</v>
      </c>
      <c r="B151" s="75">
        <v>116199</v>
      </c>
      <c r="C151" s="75" t="s">
        <v>126</v>
      </c>
      <c r="D151" s="75" t="s">
        <v>52</v>
      </c>
      <c r="F151" s="75">
        <v>5</v>
      </c>
      <c r="G151" s="75">
        <v>41363</v>
      </c>
      <c r="H151" s="75">
        <v>154565</v>
      </c>
      <c r="I151" s="74">
        <v>28</v>
      </c>
      <c r="J151" s="92">
        <v>43159</v>
      </c>
      <c r="K151" s="75" t="s">
        <v>607</v>
      </c>
      <c r="L151" s="75">
        <v>53.88</v>
      </c>
      <c r="M151" s="75">
        <v>10.84</v>
      </c>
      <c r="N151" s="75">
        <v>65</v>
      </c>
      <c r="O151" s="75">
        <v>0</v>
      </c>
      <c r="P151" s="75">
        <v>0</v>
      </c>
      <c r="Q151" s="92">
        <v>43159</v>
      </c>
      <c r="R151" s="75" t="s">
        <v>608</v>
      </c>
      <c r="S151" s="75" t="s">
        <v>609</v>
      </c>
      <c r="U151" s="75" t="s">
        <v>610</v>
      </c>
      <c r="X151" s="75">
        <v>14200</v>
      </c>
      <c r="Y151" s="75" t="s">
        <v>159</v>
      </c>
      <c r="Z151" s="92">
        <v>43159</v>
      </c>
      <c r="AA151" s="75" t="s">
        <v>132</v>
      </c>
      <c r="AB151" s="92">
        <v>43159</v>
      </c>
      <c r="AC151" s="75">
        <v>0</v>
      </c>
      <c r="AF151" s="92">
        <v>43159</v>
      </c>
      <c r="AG151" s="75">
        <v>0</v>
      </c>
      <c r="AH151" s="75">
        <v>94610</v>
      </c>
      <c r="AI151" s="75" t="b">
        <v>1</v>
      </c>
      <c r="AJ151" s="75">
        <v>0</v>
      </c>
      <c r="AK151" s="75" t="s">
        <v>609</v>
      </c>
    </row>
    <row r="152" spans="1:37" x14ac:dyDescent="0.2">
      <c r="A152" s="75" t="s">
        <v>125</v>
      </c>
      <c r="B152" s="75">
        <v>115852</v>
      </c>
      <c r="C152" s="75" t="s">
        <v>126</v>
      </c>
      <c r="D152" s="75" t="s">
        <v>52</v>
      </c>
      <c r="F152" s="75">
        <v>5</v>
      </c>
      <c r="G152" s="75">
        <v>23017</v>
      </c>
      <c r="H152" s="75">
        <v>154218</v>
      </c>
      <c r="I152" s="74">
        <v>15</v>
      </c>
      <c r="J152" s="92">
        <v>43146</v>
      </c>
      <c r="K152" s="75" t="s">
        <v>611</v>
      </c>
      <c r="L152" s="75">
        <v>25</v>
      </c>
      <c r="M152" s="75">
        <v>5</v>
      </c>
      <c r="N152" s="75">
        <v>30</v>
      </c>
      <c r="O152" s="75">
        <v>30</v>
      </c>
      <c r="P152" s="75">
        <v>0</v>
      </c>
      <c r="R152" s="75" t="s">
        <v>612</v>
      </c>
      <c r="S152" s="75" t="s">
        <v>613</v>
      </c>
      <c r="U152" s="75" t="s">
        <v>614</v>
      </c>
      <c r="V152" s="75" t="s">
        <v>615</v>
      </c>
      <c r="W152" s="75" t="s">
        <v>616</v>
      </c>
      <c r="X152" s="75">
        <v>14123</v>
      </c>
      <c r="Y152" s="75" t="s">
        <v>397</v>
      </c>
      <c r="Z152" s="92">
        <v>43159</v>
      </c>
      <c r="AA152" s="75" t="s">
        <v>458</v>
      </c>
      <c r="AB152" s="92">
        <v>43146</v>
      </c>
      <c r="AC152" s="75">
        <v>0</v>
      </c>
      <c r="AF152" s="92">
        <v>43146</v>
      </c>
      <c r="AG152" s="75">
        <v>0</v>
      </c>
      <c r="AH152" s="75">
        <v>163042</v>
      </c>
      <c r="AI152" s="75" t="b">
        <v>1</v>
      </c>
      <c r="AJ152" s="75">
        <v>65</v>
      </c>
      <c r="AK152" s="75" t="s">
        <v>613</v>
      </c>
    </row>
    <row r="153" spans="1:37" x14ac:dyDescent="0.2">
      <c r="A153" s="75" t="s">
        <v>125</v>
      </c>
      <c r="B153" s="75">
        <v>116109</v>
      </c>
      <c r="C153" s="75" t="s">
        <v>126</v>
      </c>
      <c r="D153" s="75" t="s">
        <v>52</v>
      </c>
      <c r="F153" s="75">
        <v>5</v>
      </c>
      <c r="G153" s="75">
        <v>23017</v>
      </c>
      <c r="H153" s="75">
        <v>154475</v>
      </c>
      <c r="I153" s="74">
        <v>23</v>
      </c>
      <c r="J153" s="92">
        <v>43154</v>
      </c>
      <c r="K153" s="75" t="s">
        <v>617</v>
      </c>
      <c r="L153" s="75">
        <v>25</v>
      </c>
      <c r="M153" s="75">
        <v>5</v>
      </c>
      <c r="N153" s="75">
        <v>30</v>
      </c>
      <c r="O153" s="75">
        <v>30</v>
      </c>
      <c r="P153" s="75">
        <v>0</v>
      </c>
      <c r="R153" s="75" t="s">
        <v>612</v>
      </c>
      <c r="S153" s="75" t="s">
        <v>613</v>
      </c>
      <c r="U153" s="75" t="s">
        <v>614</v>
      </c>
      <c r="V153" s="75" t="s">
        <v>615</v>
      </c>
      <c r="W153" s="75" t="s">
        <v>616</v>
      </c>
      <c r="X153" s="75">
        <v>14123</v>
      </c>
      <c r="Y153" s="75" t="s">
        <v>397</v>
      </c>
      <c r="Z153" s="92">
        <v>43159</v>
      </c>
      <c r="AA153" s="75" t="s">
        <v>458</v>
      </c>
      <c r="AB153" s="92">
        <v>43154</v>
      </c>
      <c r="AC153" s="75">
        <v>0</v>
      </c>
      <c r="AF153" s="92">
        <v>43154</v>
      </c>
      <c r="AG153" s="75">
        <v>0</v>
      </c>
      <c r="AH153" s="75">
        <v>164604</v>
      </c>
      <c r="AI153" s="75" t="b">
        <v>1</v>
      </c>
      <c r="AJ153" s="75">
        <v>65</v>
      </c>
      <c r="AK153" s="75" t="s">
        <v>613</v>
      </c>
    </row>
    <row r="154" spans="1:37" x14ac:dyDescent="0.2">
      <c r="A154" s="75" t="s">
        <v>125</v>
      </c>
      <c r="B154" s="75">
        <v>116166</v>
      </c>
      <c r="C154" s="75" t="s">
        <v>126</v>
      </c>
      <c r="D154" s="75" t="s">
        <v>52</v>
      </c>
      <c r="F154" s="75">
        <v>5</v>
      </c>
      <c r="G154" s="75">
        <v>52856</v>
      </c>
      <c r="H154" s="75">
        <v>154532</v>
      </c>
      <c r="I154" s="74">
        <v>27</v>
      </c>
      <c r="J154" s="92">
        <v>43158</v>
      </c>
      <c r="K154" s="75" t="s">
        <v>618</v>
      </c>
      <c r="L154" s="75">
        <v>53.88</v>
      </c>
      <c r="M154" s="75">
        <v>10.84</v>
      </c>
      <c r="N154" s="75">
        <v>65</v>
      </c>
      <c r="O154" s="75">
        <v>0</v>
      </c>
      <c r="P154" s="75">
        <v>0</v>
      </c>
      <c r="Q154" s="92">
        <v>43158</v>
      </c>
      <c r="R154" s="75" t="s">
        <v>619</v>
      </c>
      <c r="S154" s="75" t="s">
        <v>620</v>
      </c>
      <c r="U154" s="75" t="s">
        <v>621</v>
      </c>
      <c r="X154" s="75">
        <v>14740</v>
      </c>
      <c r="Y154" s="75" t="s">
        <v>622</v>
      </c>
      <c r="Z154" s="92">
        <v>43158</v>
      </c>
      <c r="AA154" s="75" t="s">
        <v>132</v>
      </c>
      <c r="AB154" s="92">
        <v>43158</v>
      </c>
      <c r="AC154" s="75">
        <v>0</v>
      </c>
      <c r="AF154" s="92">
        <v>43158</v>
      </c>
      <c r="AG154" s="75">
        <v>0</v>
      </c>
      <c r="AH154" s="75">
        <v>102436</v>
      </c>
      <c r="AI154" s="75" t="b">
        <v>1</v>
      </c>
      <c r="AJ154" s="75">
        <v>0</v>
      </c>
      <c r="AK154" s="75" t="s">
        <v>620</v>
      </c>
    </row>
    <row r="155" spans="1:37" x14ac:dyDescent="0.2">
      <c r="A155" s="75" t="s">
        <v>125</v>
      </c>
      <c r="B155" s="75">
        <v>115982</v>
      </c>
      <c r="C155" s="75" t="s">
        <v>126</v>
      </c>
      <c r="D155" s="75" t="s">
        <v>52</v>
      </c>
      <c r="F155" s="75">
        <v>5</v>
      </c>
      <c r="G155" s="75">
        <v>52807</v>
      </c>
      <c r="H155" s="75">
        <v>154348</v>
      </c>
      <c r="I155" s="74">
        <v>20</v>
      </c>
      <c r="J155" s="92">
        <v>43151</v>
      </c>
      <c r="K155" s="75" t="s">
        <v>623</v>
      </c>
      <c r="L155" s="75">
        <v>53.88</v>
      </c>
      <c r="M155" s="75">
        <v>10.84</v>
      </c>
      <c r="N155" s="75">
        <v>65</v>
      </c>
      <c r="O155" s="75">
        <v>0</v>
      </c>
      <c r="P155" s="75">
        <v>0</v>
      </c>
      <c r="Q155" s="92">
        <v>43151</v>
      </c>
      <c r="R155" s="75" t="s">
        <v>624</v>
      </c>
      <c r="S155" s="75" t="s">
        <v>625</v>
      </c>
      <c r="U155" s="75" t="s">
        <v>626</v>
      </c>
      <c r="X155" s="75">
        <v>14200</v>
      </c>
      <c r="Y155" s="75" t="s">
        <v>159</v>
      </c>
      <c r="Z155" s="92">
        <v>43151</v>
      </c>
      <c r="AA155" s="75" t="s">
        <v>132</v>
      </c>
      <c r="AB155" s="92">
        <v>43151</v>
      </c>
      <c r="AC155" s="75">
        <v>0</v>
      </c>
      <c r="AF155" s="92">
        <v>43151</v>
      </c>
      <c r="AG155" s="75">
        <v>0</v>
      </c>
      <c r="AH155" s="75">
        <v>180157</v>
      </c>
      <c r="AI155" s="75" t="b">
        <v>1</v>
      </c>
      <c r="AJ155" s="75">
        <v>0</v>
      </c>
      <c r="AK155" s="75" t="s">
        <v>625</v>
      </c>
    </row>
    <row r="156" spans="1:37" x14ac:dyDescent="0.2">
      <c r="A156" s="75" t="s">
        <v>125</v>
      </c>
      <c r="B156" s="75">
        <v>115571</v>
      </c>
      <c r="C156" s="75" t="s">
        <v>126</v>
      </c>
      <c r="D156" s="75" t="s">
        <v>52</v>
      </c>
      <c r="F156" s="75">
        <v>5</v>
      </c>
      <c r="G156" s="75">
        <v>49763</v>
      </c>
      <c r="H156" s="75">
        <v>153937</v>
      </c>
      <c r="I156" s="74">
        <v>7</v>
      </c>
      <c r="J156" s="92">
        <v>43138</v>
      </c>
      <c r="K156" s="75" t="s">
        <v>627</v>
      </c>
      <c r="L156" s="75">
        <v>16.670000000000002</v>
      </c>
      <c r="M156" s="75">
        <v>3.33</v>
      </c>
      <c r="N156" s="75">
        <v>20</v>
      </c>
      <c r="O156" s="75">
        <v>0</v>
      </c>
      <c r="P156" s="75">
        <v>0</v>
      </c>
      <c r="Q156" s="92">
        <v>43138</v>
      </c>
      <c r="R156" s="75" t="s">
        <v>628</v>
      </c>
      <c r="S156" s="75" t="s">
        <v>629</v>
      </c>
      <c r="U156" s="75" t="s">
        <v>630</v>
      </c>
      <c r="X156" s="75">
        <v>14220</v>
      </c>
      <c r="Y156" s="75" t="s">
        <v>631</v>
      </c>
      <c r="Z156" s="92">
        <v>43138</v>
      </c>
      <c r="AA156" s="75" t="s">
        <v>132</v>
      </c>
      <c r="AB156" s="92">
        <v>43138</v>
      </c>
      <c r="AC156" s="75">
        <v>0</v>
      </c>
      <c r="AF156" s="92">
        <v>43138</v>
      </c>
      <c r="AG156" s="75">
        <v>0</v>
      </c>
      <c r="AH156" s="75">
        <v>90616</v>
      </c>
      <c r="AI156" s="75" t="b">
        <v>1</v>
      </c>
      <c r="AJ156" s="75">
        <v>0</v>
      </c>
      <c r="AK156" s="75" t="s">
        <v>629</v>
      </c>
    </row>
    <row r="157" spans="1:37" x14ac:dyDescent="0.2">
      <c r="A157" s="75" t="s">
        <v>125</v>
      </c>
      <c r="B157" s="75">
        <v>115697</v>
      </c>
      <c r="C157" s="75" t="s">
        <v>126</v>
      </c>
      <c r="D157" s="75" t="s">
        <v>52</v>
      </c>
      <c r="F157" s="75">
        <v>5</v>
      </c>
      <c r="G157" s="75">
        <v>4535</v>
      </c>
      <c r="H157" s="75">
        <v>154063</v>
      </c>
      <c r="I157" s="74">
        <v>10</v>
      </c>
      <c r="J157" s="92">
        <v>43141</v>
      </c>
      <c r="K157" s="75" t="s">
        <v>632</v>
      </c>
      <c r="L157" s="75">
        <v>16.670000000000002</v>
      </c>
      <c r="M157" s="75">
        <v>3.33</v>
      </c>
      <c r="N157" s="75">
        <v>20</v>
      </c>
      <c r="O157" s="75">
        <v>0</v>
      </c>
      <c r="P157" s="75">
        <v>0</v>
      </c>
      <c r="Q157" s="92">
        <v>43141</v>
      </c>
      <c r="R157" s="75" t="s">
        <v>633</v>
      </c>
      <c r="S157" s="75" t="s">
        <v>634</v>
      </c>
      <c r="U157" s="75" t="s">
        <v>635</v>
      </c>
      <c r="X157" s="75">
        <v>14200</v>
      </c>
      <c r="Y157" s="75" t="s">
        <v>159</v>
      </c>
      <c r="Z157" s="92">
        <v>43141</v>
      </c>
      <c r="AA157" s="75" t="s">
        <v>132</v>
      </c>
      <c r="AB157" s="92">
        <v>43141</v>
      </c>
      <c r="AC157" s="75">
        <v>0</v>
      </c>
      <c r="AF157" s="92">
        <v>43141</v>
      </c>
      <c r="AG157" s="75">
        <v>0</v>
      </c>
      <c r="AH157" s="75">
        <v>90948</v>
      </c>
      <c r="AI157" s="75" t="b">
        <v>1</v>
      </c>
      <c r="AJ157" s="75">
        <v>0</v>
      </c>
      <c r="AK157" s="75" t="s">
        <v>634</v>
      </c>
    </row>
    <row r="158" spans="1:37" x14ac:dyDescent="0.2">
      <c r="A158" s="75" t="s">
        <v>125</v>
      </c>
      <c r="B158" s="75">
        <v>115482</v>
      </c>
      <c r="C158" s="75" t="s">
        <v>126</v>
      </c>
      <c r="D158" s="75" t="s">
        <v>52</v>
      </c>
      <c r="F158" s="75">
        <v>5</v>
      </c>
      <c r="G158" s="75">
        <v>10713</v>
      </c>
      <c r="H158" s="75">
        <v>153848</v>
      </c>
      <c r="I158" s="74">
        <v>2</v>
      </c>
      <c r="J158" s="92">
        <v>43133</v>
      </c>
      <c r="K158" s="75" t="s">
        <v>636</v>
      </c>
      <c r="L158" s="75">
        <v>53.88</v>
      </c>
      <c r="M158" s="75">
        <v>10.84</v>
      </c>
      <c r="N158" s="75">
        <v>65</v>
      </c>
      <c r="O158" s="75">
        <v>0</v>
      </c>
      <c r="P158" s="75">
        <v>0</v>
      </c>
      <c r="Q158" s="92">
        <v>43133</v>
      </c>
      <c r="R158" s="75" t="s">
        <v>637</v>
      </c>
      <c r="S158" s="75" t="s">
        <v>638</v>
      </c>
      <c r="U158" s="75" t="s">
        <v>639</v>
      </c>
      <c r="X158" s="75">
        <v>14000</v>
      </c>
      <c r="Y158" s="75" t="s">
        <v>186</v>
      </c>
      <c r="Z158" s="92">
        <v>43133</v>
      </c>
      <c r="AA158" s="75" t="s">
        <v>132</v>
      </c>
      <c r="AB158" s="92">
        <v>43133</v>
      </c>
      <c r="AC158" s="75">
        <v>0</v>
      </c>
      <c r="AF158" s="92">
        <v>43133</v>
      </c>
      <c r="AG158" s="75">
        <v>0</v>
      </c>
      <c r="AH158" s="75">
        <v>154023</v>
      </c>
      <c r="AI158" s="75" t="b">
        <v>1</v>
      </c>
      <c r="AJ158" s="75">
        <v>0</v>
      </c>
      <c r="AK158" s="75" t="s">
        <v>638</v>
      </c>
    </row>
    <row r="159" spans="1:37" x14ac:dyDescent="0.2">
      <c r="A159" s="75" t="s">
        <v>125</v>
      </c>
      <c r="B159" s="75">
        <v>115575</v>
      </c>
      <c r="C159" s="75" t="s">
        <v>126</v>
      </c>
      <c r="D159" s="75" t="s">
        <v>52</v>
      </c>
      <c r="F159" s="75">
        <v>5</v>
      </c>
      <c r="G159" s="75">
        <v>52681</v>
      </c>
      <c r="H159" s="75">
        <v>153941</v>
      </c>
      <c r="I159" s="74">
        <v>7</v>
      </c>
      <c r="J159" s="92">
        <v>43138</v>
      </c>
      <c r="K159" s="75" t="s">
        <v>640</v>
      </c>
      <c r="L159" s="75">
        <v>53.88</v>
      </c>
      <c r="M159" s="75">
        <v>10.84</v>
      </c>
      <c r="N159" s="75">
        <v>65</v>
      </c>
      <c r="O159" s="75">
        <v>0</v>
      </c>
      <c r="P159" s="75">
        <v>0</v>
      </c>
      <c r="Q159" s="92">
        <v>43138</v>
      </c>
      <c r="R159" s="75" t="s">
        <v>637</v>
      </c>
      <c r="S159" s="75" t="s">
        <v>641</v>
      </c>
      <c r="U159" s="75" t="s">
        <v>642</v>
      </c>
      <c r="X159" s="75">
        <v>92100</v>
      </c>
      <c r="Y159" s="75" t="s">
        <v>643</v>
      </c>
      <c r="Z159" s="92">
        <v>43138</v>
      </c>
      <c r="AA159" s="75" t="s">
        <v>132</v>
      </c>
      <c r="AB159" s="92">
        <v>43138</v>
      </c>
      <c r="AC159" s="75">
        <v>0</v>
      </c>
      <c r="AF159" s="92">
        <v>43138</v>
      </c>
      <c r="AG159" s="75">
        <v>0</v>
      </c>
      <c r="AH159" s="75">
        <v>101304</v>
      </c>
      <c r="AI159" s="75" t="b">
        <v>1</v>
      </c>
      <c r="AJ159" s="75">
        <v>0</v>
      </c>
      <c r="AK159" s="75" t="s">
        <v>641</v>
      </c>
    </row>
    <row r="160" spans="1:37" x14ac:dyDescent="0.2">
      <c r="A160" s="75" t="s">
        <v>125</v>
      </c>
      <c r="B160" s="75">
        <v>115590</v>
      </c>
      <c r="C160" s="75" t="s">
        <v>126</v>
      </c>
      <c r="D160" s="75" t="s">
        <v>52</v>
      </c>
      <c r="F160" s="75">
        <v>5</v>
      </c>
      <c r="G160" s="75">
        <v>52685</v>
      </c>
      <c r="H160" s="75">
        <v>153956</v>
      </c>
      <c r="I160" s="74">
        <v>7</v>
      </c>
      <c r="J160" s="92">
        <v>43138</v>
      </c>
      <c r="K160" s="75" t="s">
        <v>644</v>
      </c>
      <c r="L160" s="75">
        <v>49.72</v>
      </c>
      <c r="M160" s="75">
        <v>10</v>
      </c>
      <c r="N160" s="75">
        <v>60</v>
      </c>
      <c r="O160" s="75">
        <v>0</v>
      </c>
      <c r="P160" s="75">
        <v>0</v>
      </c>
      <c r="Q160" s="92">
        <v>43138</v>
      </c>
      <c r="R160" s="75" t="s">
        <v>645</v>
      </c>
      <c r="S160" s="75" t="s">
        <v>646</v>
      </c>
      <c r="U160" s="75" t="s">
        <v>647</v>
      </c>
      <c r="X160" s="75">
        <v>14460</v>
      </c>
      <c r="Y160" s="75" t="s">
        <v>148</v>
      </c>
      <c r="Z160" s="92">
        <v>43138</v>
      </c>
      <c r="AA160" s="75" t="s">
        <v>132</v>
      </c>
      <c r="AB160" s="92">
        <v>43138</v>
      </c>
      <c r="AC160" s="75">
        <v>0</v>
      </c>
      <c r="AF160" s="92">
        <v>43138</v>
      </c>
      <c r="AG160" s="75">
        <v>0</v>
      </c>
      <c r="AH160" s="75">
        <v>120441</v>
      </c>
      <c r="AI160" s="75" t="b">
        <v>1</v>
      </c>
      <c r="AJ160" s="75">
        <v>0</v>
      </c>
      <c r="AK160" s="75" t="s">
        <v>646</v>
      </c>
    </row>
    <row r="161" spans="1:37" x14ac:dyDescent="0.2">
      <c r="A161" s="75" t="s">
        <v>125</v>
      </c>
      <c r="B161" s="75">
        <v>115757</v>
      </c>
      <c r="C161" s="75" t="s">
        <v>126</v>
      </c>
      <c r="D161" s="75" t="s">
        <v>52</v>
      </c>
      <c r="F161" s="75">
        <v>5</v>
      </c>
      <c r="G161" s="75">
        <v>49862</v>
      </c>
      <c r="H161" s="75">
        <v>154123</v>
      </c>
      <c r="I161" s="74">
        <v>13</v>
      </c>
      <c r="J161" s="92">
        <v>43144</v>
      </c>
      <c r="K161" s="75" t="s">
        <v>648</v>
      </c>
      <c r="L161" s="75">
        <v>49.72</v>
      </c>
      <c r="M161" s="75">
        <v>10</v>
      </c>
      <c r="N161" s="75">
        <v>60</v>
      </c>
      <c r="O161" s="75">
        <v>0</v>
      </c>
      <c r="P161" s="75">
        <v>0</v>
      </c>
      <c r="Q161" s="92">
        <v>43144</v>
      </c>
      <c r="R161" s="75" t="s">
        <v>649</v>
      </c>
      <c r="S161" s="75" t="s">
        <v>650</v>
      </c>
      <c r="U161" s="75" t="s">
        <v>651</v>
      </c>
      <c r="X161" s="75">
        <v>14000</v>
      </c>
      <c r="Y161" s="75" t="s">
        <v>186</v>
      </c>
      <c r="Z161" s="92">
        <v>43144</v>
      </c>
      <c r="AA161" s="75" t="s">
        <v>132</v>
      </c>
      <c r="AB161" s="92">
        <v>43144</v>
      </c>
      <c r="AC161" s="75">
        <v>0</v>
      </c>
      <c r="AF161" s="92">
        <v>43144</v>
      </c>
      <c r="AG161" s="75">
        <v>0</v>
      </c>
      <c r="AH161" s="75">
        <v>143113</v>
      </c>
      <c r="AI161" s="75" t="b">
        <v>1</v>
      </c>
      <c r="AJ161" s="75">
        <v>0</v>
      </c>
      <c r="AK161" s="75" t="s">
        <v>650</v>
      </c>
    </row>
    <row r="162" spans="1:37" x14ac:dyDescent="0.2">
      <c r="A162" s="75" t="s">
        <v>125</v>
      </c>
      <c r="B162" s="75">
        <v>115572</v>
      </c>
      <c r="C162" s="75" t="s">
        <v>126</v>
      </c>
      <c r="D162" s="75" t="s">
        <v>52</v>
      </c>
      <c r="F162" s="75">
        <v>5</v>
      </c>
      <c r="G162" s="75">
        <v>27465</v>
      </c>
      <c r="H162" s="75">
        <v>153938</v>
      </c>
      <c r="I162" s="74">
        <v>7</v>
      </c>
      <c r="J162" s="92">
        <v>43138</v>
      </c>
      <c r="K162" s="75" t="s">
        <v>652</v>
      </c>
      <c r="L162" s="75">
        <v>49.72</v>
      </c>
      <c r="M162" s="75">
        <v>10</v>
      </c>
      <c r="N162" s="75">
        <v>60</v>
      </c>
      <c r="O162" s="75">
        <v>0</v>
      </c>
      <c r="P162" s="75">
        <v>0</v>
      </c>
      <c r="Q162" s="92">
        <v>43138</v>
      </c>
      <c r="R162" s="75" t="s">
        <v>653</v>
      </c>
      <c r="S162" s="75" t="s">
        <v>654</v>
      </c>
      <c r="U162" s="75" t="s">
        <v>655</v>
      </c>
      <c r="X162" s="75">
        <v>14920</v>
      </c>
      <c r="Y162" s="75" t="s">
        <v>656</v>
      </c>
      <c r="Z162" s="92">
        <v>43138</v>
      </c>
      <c r="AA162" s="75" t="s">
        <v>132</v>
      </c>
      <c r="AB162" s="92">
        <v>43138</v>
      </c>
      <c r="AC162" s="75">
        <v>0</v>
      </c>
      <c r="AF162" s="92">
        <v>43138</v>
      </c>
      <c r="AG162" s="75">
        <v>0</v>
      </c>
      <c r="AH162" s="75">
        <v>90941</v>
      </c>
      <c r="AI162" s="75" t="b">
        <v>1</v>
      </c>
      <c r="AJ162" s="75">
        <v>0</v>
      </c>
      <c r="AK162" s="75" t="s">
        <v>657</v>
      </c>
    </row>
    <row r="163" spans="1:37" x14ac:dyDescent="0.2">
      <c r="A163" s="75" t="s">
        <v>125</v>
      </c>
      <c r="B163" s="75">
        <v>116131</v>
      </c>
      <c r="C163" s="75" t="s">
        <v>126</v>
      </c>
      <c r="D163" s="75" t="s">
        <v>52</v>
      </c>
      <c r="F163" s="75">
        <v>5</v>
      </c>
      <c r="G163" s="75">
        <v>21933</v>
      </c>
      <c r="H163" s="75">
        <v>154497</v>
      </c>
      <c r="I163" s="74">
        <v>26</v>
      </c>
      <c r="J163" s="92">
        <v>43157</v>
      </c>
      <c r="K163" s="75" t="s">
        <v>658</v>
      </c>
      <c r="L163" s="75">
        <v>49.72</v>
      </c>
      <c r="M163" s="75">
        <v>10</v>
      </c>
      <c r="N163" s="75">
        <v>60</v>
      </c>
      <c r="O163" s="75">
        <v>0</v>
      </c>
      <c r="P163" s="75">
        <v>0</v>
      </c>
      <c r="Q163" s="92">
        <v>43157</v>
      </c>
      <c r="R163" s="75" t="s">
        <v>659</v>
      </c>
      <c r="S163" s="75" t="s">
        <v>660</v>
      </c>
      <c r="U163" s="75" t="s">
        <v>661</v>
      </c>
      <c r="X163" s="75">
        <v>14000</v>
      </c>
      <c r="Y163" s="75" t="s">
        <v>186</v>
      </c>
      <c r="Z163" s="92">
        <v>43157</v>
      </c>
      <c r="AA163" s="75" t="s">
        <v>132</v>
      </c>
      <c r="AB163" s="92">
        <v>43157</v>
      </c>
      <c r="AC163" s="75">
        <v>0</v>
      </c>
      <c r="AF163" s="92">
        <v>43157</v>
      </c>
      <c r="AG163" s="75">
        <v>0</v>
      </c>
      <c r="AH163" s="75">
        <v>102607</v>
      </c>
      <c r="AI163" s="75" t="b">
        <v>1</v>
      </c>
      <c r="AJ163" s="75">
        <v>0</v>
      </c>
      <c r="AK163" s="75" t="s">
        <v>660</v>
      </c>
    </row>
    <row r="164" spans="1:37" x14ac:dyDescent="0.2">
      <c r="A164" s="75" t="s">
        <v>125</v>
      </c>
      <c r="B164" s="75">
        <v>116219</v>
      </c>
      <c r="C164" s="75" t="s">
        <v>126</v>
      </c>
      <c r="D164" s="75" t="s">
        <v>52</v>
      </c>
      <c r="F164" s="75">
        <v>5</v>
      </c>
      <c r="G164" s="75">
        <v>30377</v>
      </c>
      <c r="H164" s="75">
        <v>154585</v>
      </c>
      <c r="I164" s="74">
        <v>28</v>
      </c>
      <c r="J164" s="92">
        <v>43159</v>
      </c>
      <c r="K164" s="75" t="s">
        <v>662</v>
      </c>
      <c r="L164" s="75">
        <v>53.88</v>
      </c>
      <c r="M164" s="75">
        <v>10.84</v>
      </c>
      <c r="N164" s="75">
        <v>65</v>
      </c>
      <c r="O164" s="75">
        <v>0</v>
      </c>
      <c r="P164" s="75">
        <v>0</v>
      </c>
      <c r="Q164" s="92">
        <v>43159</v>
      </c>
      <c r="R164" s="75" t="s">
        <v>663</v>
      </c>
      <c r="S164" s="75" t="s">
        <v>664</v>
      </c>
      <c r="U164" s="75" t="s">
        <v>665</v>
      </c>
      <c r="X164" s="75">
        <v>14970</v>
      </c>
      <c r="Y164" s="75" t="s">
        <v>290</v>
      </c>
      <c r="Z164" s="92">
        <v>43159</v>
      </c>
      <c r="AA164" s="75" t="s">
        <v>132</v>
      </c>
      <c r="AB164" s="92">
        <v>43159</v>
      </c>
      <c r="AC164" s="75">
        <v>0</v>
      </c>
      <c r="AF164" s="92">
        <v>43159</v>
      </c>
      <c r="AG164" s="75">
        <v>0</v>
      </c>
      <c r="AH164" s="75">
        <v>144020</v>
      </c>
      <c r="AI164" s="75" t="b">
        <v>1</v>
      </c>
      <c r="AJ164" s="75">
        <v>0</v>
      </c>
      <c r="AK164" s="75" t="s">
        <v>664</v>
      </c>
    </row>
    <row r="165" spans="1:37" x14ac:dyDescent="0.2">
      <c r="A165" s="75" t="s">
        <v>125</v>
      </c>
      <c r="B165" s="75">
        <v>115489</v>
      </c>
      <c r="C165" s="75" t="s">
        <v>126</v>
      </c>
      <c r="D165" s="75" t="s">
        <v>52</v>
      </c>
      <c r="F165" s="75">
        <v>5</v>
      </c>
      <c r="G165" s="75">
        <v>45212</v>
      </c>
      <c r="H165" s="75">
        <v>153855</v>
      </c>
      <c r="I165" s="74">
        <v>2</v>
      </c>
      <c r="J165" s="92">
        <v>43133</v>
      </c>
      <c r="K165" s="75" t="s">
        <v>666</v>
      </c>
      <c r="L165" s="75">
        <v>49.72</v>
      </c>
      <c r="M165" s="75">
        <v>10</v>
      </c>
      <c r="N165" s="75">
        <v>60</v>
      </c>
      <c r="O165" s="75">
        <v>0</v>
      </c>
      <c r="P165" s="75">
        <v>0</v>
      </c>
      <c r="Q165" s="92">
        <v>43133</v>
      </c>
      <c r="R165" s="75" t="s">
        <v>667</v>
      </c>
      <c r="S165" s="75" t="s">
        <v>668</v>
      </c>
      <c r="U165" s="75" t="s">
        <v>669</v>
      </c>
      <c r="X165" s="75">
        <v>14470</v>
      </c>
      <c r="Y165" s="75" t="s">
        <v>670</v>
      </c>
      <c r="Z165" s="92">
        <v>43133</v>
      </c>
      <c r="AA165" s="75" t="s">
        <v>132</v>
      </c>
      <c r="AB165" s="92">
        <v>43133</v>
      </c>
      <c r="AC165" s="75">
        <v>0</v>
      </c>
      <c r="AF165" s="92">
        <v>43133</v>
      </c>
      <c r="AG165" s="75">
        <v>0</v>
      </c>
      <c r="AH165" s="75">
        <v>172512</v>
      </c>
      <c r="AI165" s="75" t="b">
        <v>1</v>
      </c>
      <c r="AJ165" s="75">
        <v>0</v>
      </c>
      <c r="AK165" s="75" t="s">
        <v>668</v>
      </c>
    </row>
    <row r="166" spans="1:37" x14ac:dyDescent="0.2">
      <c r="A166" s="75" t="s">
        <v>125</v>
      </c>
      <c r="B166" s="75">
        <v>116012</v>
      </c>
      <c r="C166" s="75" t="s">
        <v>126</v>
      </c>
      <c r="D166" s="75" t="s">
        <v>52</v>
      </c>
      <c r="F166" s="75">
        <v>5</v>
      </c>
      <c r="G166" s="75">
        <v>50861</v>
      </c>
      <c r="H166" s="75">
        <v>154378</v>
      </c>
      <c r="I166" s="74">
        <v>21</v>
      </c>
      <c r="J166" s="92">
        <v>43152</v>
      </c>
      <c r="K166" s="75" t="s">
        <v>671</v>
      </c>
      <c r="L166" s="75">
        <v>49.72</v>
      </c>
      <c r="M166" s="75">
        <v>10</v>
      </c>
      <c r="N166" s="75">
        <v>60</v>
      </c>
      <c r="O166" s="75">
        <v>0</v>
      </c>
      <c r="P166" s="75">
        <v>0</v>
      </c>
      <c r="Q166" s="92">
        <v>43152</v>
      </c>
      <c r="R166" s="75" t="s">
        <v>672</v>
      </c>
      <c r="S166" s="75" t="s">
        <v>673</v>
      </c>
      <c r="U166" s="75" t="s">
        <v>674</v>
      </c>
      <c r="X166" s="75">
        <v>14850</v>
      </c>
      <c r="Y166" s="75" t="s">
        <v>675</v>
      </c>
      <c r="Z166" s="92">
        <v>43152</v>
      </c>
      <c r="AA166" s="75" t="s">
        <v>132</v>
      </c>
      <c r="AB166" s="92">
        <v>43152</v>
      </c>
      <c r="AC166" s="75">
        <v>0</v>
      </c>
      <c r="AF166" s="92">
        <v>43152</v>
      </c>
      <c r="AG166" s="75">
        <v>0</v>
      </c>
      <c r="AH166" s="75">
        <v>144956</v>
      </c>
      <c r="AI166" s="75" t="b">
        <v>1</v>
      </c>
      <c r="AJ166" s="75">
        <v>0</v>
      </c>
      <c r="AK166" s="75" t="s">
        <v>673</v>
      </c>
    </row>
    <row r="167" spans="1:37" x14ac:dyDescent="0.2">
      <c r="A167" s="75" t="s">
        <v>125</v>
      </c>
      <c r="B167" s="75">
        <v>116074</v>
      </c>
      <c r="C167" s="75" t="s">
        <v>126</v>
      </c>
      <c r="D167" s="75" t="s">
        <v>52</v>
      </c>
      <c r="F167" s="75">
        <v>5</v>
      </c>
      <c r="G167" s="75">
        <v>39211</v>
      </c>
      <c r="H167" s="75">
        <v>154440</v>
      </c>
      <c r="I167" s="74">
        <v>23</v>
      </c>
      <c r="J167" s="92">
        <v>43154</v>
      </c>
      <c r="K167" s="75" t="s">
        <v>676</v>
      </c>
      <c r="L167" s="75">
        <v>12.5</v>
      </c>
      <c r="M167" s="75">
        <v>2.5</v>
      </c>
      <c r="N167" s="75">
        <v>15</v>
      </c>
      <c r="O167" s="75">
        <v>0</v>
      </c>
      <c r="P167" s="75">
        <v>0</v>
      </c>
      <c r="Q167" s="92">
        <v>43154</v>
      </c>
      <c r="R167" s="75" t="s">
        <v>677</v>
      </c>
      <c r="S167" s="75" t="s">
        <v>678</v>
      </c>
      <c r="U167" s="75" t="s">
        <v>679</v>
      </c>
      <c r="X167" s="75">
        <v>14220</v>
      </c>
      <c r="Y167" s="75" t="s">
        <v>680</v>
      </c>
      <c r="Z167" s="92">
        <v>43154</v>
      </c>
      <c r="AA167" s="75" t="s">
        <v>132</v>
      </c>
      <c r="AB167" s="92">
        <v>43154</v>
      </c>
      <c r="AC167" s="75">
        <v>0</v>
      </c>
      <c r="AF167" s="92">
        <v>43154</v>
      </c>
      <c r="AG167" s="75">
        <v>0</v>
      </c>
      <c r="AH167" s="75">
        <v>85920</v>
      </c>
      <c r="AI167" s="75" t="b">
        <v>1</v>
      </c>
      <c r="AJ167" s="75">
        <v>0</v>
      </c>
      <c r="AK167" s="75" t="s">
        <v>678</v>
      </c>
    </row>
    <row r="168" spans="1:37" x14ac:dyDescent="0.2">
      <c r="A168" s="75" t="s">
        <v>125</v>
      </c>
      <c r="B168" s="75">
        <v>116120</v>
      </c>
      <c r="C168" s="75" t="s">
        <v>126</v>
      </c>
      <c r="D168" s="75" t="s">
        <v>52</v>
      </c>
      <c r="F168" s="75">
        <v>5</v>
      </c>
      <c r="G168" s="75">
        <v>52846</v>
      </c>
      <c r="H168" s="75">
        <v>154486</v>
      </c>
      <c r="I168" s="74">
        <v>24</v>
      </c>
      <c r="J168" s="92">
        <v>43155</v>
      </c>
      <c r="K168" s="75" t="s">
        <v>681</v>
      </c>
      <c r="L168" s="75">
        <v>49.72</v>
      </c>
      <c r="M168" s="75">
        <v>10</v>
      </c>
      <c r="N168" s="75">
        <v>60</v>
      </c>
      <c r="O168" s="75">
        <v>0</v>
      </c>
      <c r="P168" s="75">
        <v>0</v>
      </c>
      <c r="Q168" s="92">
        <v>43155</v>
      </c>
      <c r="R168" s="75" t="s">
        <v>682</v>
      </c>
      <c r="S168" s="75" t="s">
        <v>683</v>
      </c>
      <c r="U168" s="75" t="s">
        <v>684</v>
      </c>
      <c r="X168" s="75">
        <v>14120</v>
      </c>
      <c r="Y168" s="75" t="s">
        <v>362</v>
      </c>
      <c r="Z168" s="92">
        <v>43155</v>
      </c>
      <c r="AA168" s="75" t="s">
        <v>132</v>
      </c>
      <c r="AB168" s="92">
        <v>43155</v>
      </c>
      <c r="AC168" s="75">
        <v>0</v>
      </c>
      <c r="AF168" s="92">
        <v>43155</v>
      </c>
      <c r="AG168" s="75">
        <v>0</v>
      </c>
      <c r="AH168" s="75">
        <v>111349</v>
      </c>
      <c r="AI168" s="75" t="b">
        <v>1</v>
      </c>
      <c r="AJ168" s="75">
        <v>0</v>
      </c>
      <c r="AK168" s="75" t="s">
        <v>683</v>
      </c>
    </row>
    <row r="169" spans="1:37" x14ac:dyDescent="0.2">
      <c r="A169" s="75" t="s">
        <v>125</v>
      </c>
      <c r="B169" s="75">
        <v>115515</v>
      </c>
      <c r="C169" s="75" t="s">
        <v>126</v>
      </c>
      <c r="D169" s="75" t="s">
        <v>52</v>
      </c>
      <c r="F169" s="75">
        <v>5</v>
      </c>
      <c r="G169" s="75">
        <v>50968</v>
      </c>
      <c r="H169" s="75">
        <v>153881</v>
      </c>
      <c r="I169" s="74">
        <v>5</v>
      </c>
      <c r="J169" s="92">
        <v>43136</v>
      </c>
      <c r="K169" s="75" t="s">
        <v>685</v>
      </c>
      <c r="L169" s="75">
        <v>49.72</v>
      </c>
      <c r="M169" s="75">
        <v>10</v>
      </c>
      <c r="N169" s="75">
        <v>60</v>
      </c>
      <c r="O169" s="75">
        <v>0</v>
      </c>
      <c r="P169" s="75">
        <v>0</v>
      </c>
      <c r="Q169" s="92">
        <v>43136</v>
      </c>
      <c r="R169" s="75" t="s">
        <v>686</v>
      </c>
      <c r="S169" s="75" t="s">
        <v>687</v>
      </c>
      <c r="U169" s="75" t="s">
        <v>688</v>
      </c>
      <c r="X169" s="75">
        <v>14000</v>
      </c>
      <c r="Y169" s="75" t="s">
        <v>186</v>
      </c>
      <c r="Z169" s="92">
        <v>43136</v>
      </c>
      <c r="AA169" s="75" t="s">
        <v>132</v>
      </c>
      <c r="AB169" s="92">
        <v>43136</v>
      </c>
      <c r="AC169" s="75">
        <v>0</v>
      </c>
      <c r="AF169" s="92">
        <v>43136</v>
      </c>
      <c r="AG169" s="75">
        <v>0</v>
      </c>
      <c r="AH169" s="75">
        <v>113646</v>
      </c>
      <c r="AI169" s="75" t="b">
        <v>1</v>
      </c>
      <c r="AJ169" s="75">
        <v>0</v>
      </c>
      <c r="AK169" s="75" t="s">
        <v>687</v>
      </c>
    </row>
    <row r="170" spans="1:37" x14ac:dyDescent="0.2">
      <c r="A170" s="75" t="s">
        <v>125</v>
      </c>
      <c r="B170" s="75">
        <v>115701</v>
      </c>
      <c r="C170" s="75" t="s">
        <v>126</v>
      </c>
      <c r="D170" s="75" t="s">
        <v>52</v>
      </c>
      <c r="F170" s="75">
        <v>5</v>
      </c>
      <c r="G170" s="75">
        <v>52724</v>
      </c>
      <c r="H170" s="75">
        <v>154067</v>
      </c>
      <c r="I170" s="74">
        <v>10</v>
      </c>
      <c r="J170" s="92">
        <v>43141</v>
      </c>
      <c r="K170" s="75" t="s">
        <v>689</v>
      </c>
      <c r="L170" s="75">
        <v>49.72</v>
      </c>
      <c r="M170" s="75">
        <v>10</v>
      </c>
      <c r="N170" s="75">
        <v>60</v>
      </c>
      <c r="O170" s="75">
        <v>0</v>
      </c>
      <c r="P170" s="75">
        <v>0</v>
      </c>
      <c r="Q170" s="92">
        <v>43141</v>
      </c>
      <c r="R170" s="75" t="s">
        <v>690</v>
      </c>
      <c r="S170" s="75" t="s">
        <v>691</v>
      </c>
      <c r="U170" s="75" t="s">
        <v>692</v>
      </c>
      <c r="X170" s="75">
        <v>14270</v>
      </c>
      <c r="Y170" s="75" t="s">
        <v>693</v>
      </c>
      <c r="Z170" s="92">
        <v>43141</v>
      </c>
      <c r="AA170" s="75" t="s">
        <v>132</v>
      </c>
      <c r="AB170" s="92">
        <v>43141</v>
      </c>
      <c r="AC170" s="75">
        <v>0</v>
      </c>
      <c r="AF170" s="92">
        <v>43141</v>
      </c>
      <c r="AG170" s="75">
        <v>0</v>
      </c>
      <c r="AH170" s="75">
        <v>104613</v>
      </c>
      <c r="AI170" s="75" t="b">
        <v>1</v>
      </c>
      <c r="AJ170" s="75">
        <v>0</v>
      </c>
      <c r="AK170" s="75" t="s">
        <v>691</v>
      </c>
    </row>
    <row r="171" spans="1:37" x14ac:dyDescent="0.2">
      <c r="A171" s="75" t="s">
        <v>125</v>
      </c>
      <c r="B171" s="75">
        <v>115430</v>
      </c>
      <c r="C171" s="75" t="s">
        <v>126</v>
      </c>
      <c r="D171" s="75" t="s">
        <v>52</v>
      </c>
      <c r="F171" s="75">
        <v>5</v>
      </c>
      <c r="G171" s="75">
        <v>57</v>
      </c>
      <c r="H171" s="75">
        <v>153796</v>
      </c>
      <c r="I171" s="74">
        <v>1</v>
      </c>
      <c r="J171" s="92">
        <v>43132</v>
      </c>
      <c r="K171" s="75" t="s">
        <v>694</v>
      </c>
      <c r="L171" s="75">
        <v>8.33</v>
      </c>
      <c r="M171" s="75">
        <v>1.67</v>
      </c>
      <c r="N171" s="75">
        <v>10</v>
      </c>
      <c r="O171" s="75">
        <v>10</v>
      </c>
      <c r="P171" s="75">
        <v>0</v>
      </c>
      <c r="R171" s="75" t="s">
        <v>695</v>
      </c>
      <c r="S171" s="75" t="s">
        <v>696</v>
      </c>
      <c r="U171" s="75" t="s">
        <v>697</v>
      </c>
      <c r="V171" s="75" t="s">
        <v>698</v>
      </c>
      <c r="X171" s="75">
        <v>14200</v>
      </c>
      <c r="Y171" s="75" t="s">
        <v>699</v>
      </c>
      <c r="Z171" s="92">
        <v>43190</v>
      </c>
      <c r="AA171" s="75" t="s">
        <v>475</v>
      </c>
      <c r="AB171" s="92">
        <v>43147</v>
      </c>
      <c r="AC171" s="75">
        <v>0</v>
      </c>
      <c r="AF171" s="92">
        <v>43132</v>
      </c>
      <c r="AG171" s="75">
        <v>0</v>
      </c>
      <c r="AH171" s="75">
        <v>84307</v>
      </c>
      <c r="AI171" s="75" t="b">
        <v>1</v>
      </c>
      <c r="AJ171" s="75">
        <v>56</v>
      </c>
      <c r="AK171" s="75" t="s">
        <v>696</v>
      </c>
    </row>
    <row r="172" spans="1:37" x14ac:dyDescent="0.2">
      <c r="A172" s="75" t="s">
        <v>125</v>
      </c>
      <c r="B172" s="75">
        <v>115471</v>
      </c>
      <c r="C172" s="75" t="s">
        <v>126</v>
      </c>
      <c r="D172" s="75" t="s">
        <v>52</v>
      </c>
      <c r="F172" s="75">
        <v>5</v>
      </c>
      <c r="G172" s="75">
        <v>57</v>
      </c>
      <c r="H172" s="75">
        <v>153837</v>
      </c>
      <c r="I172" s="74">
        <v>2</v>
      </c>
      <c r="J172" s="92">
        <v>43133</v>
      </c>
      <c r="K172" s="75" t="s">
        <v>700</v>
      </c>
      <c r="L172" s="75">
        <v>41.38</v>
      </c>
      <c r="M172" s="75">
        <v>8.34</v>
      </c>
      <c r="N172" s="75">
        <v>50</v>
      </c>
      <c r="O172" s="75">
        <v>50</v>
      </c>
      <c r="P172" s="75">
        <v>0</v>
      </c>
      <c r="R172" s="75" t="s">
        <v>695</v>
      </c>
      <c r="S172" s="75" t="s">
        <v>696</v>
      </c>
      <c r="U172" s="75" t="s">
        <v>697</v>
      </c>
      <c r="V172" s="75" t="s">
        <v>698</v>
      </c>
      <c r="X172" s="75">
        <v>14200</v>
      </c>
      <c r="Y172" s="75" t="s">
        <v>699</v>
      </c>
      <c r="Z172" s="92">
        <v>43190</v>
      </c>
      <c r="AA172" s="75" t="s">
        <v>475</v>
      </c>
      <c r="AB172" s="92">
        <v>43148</v>
      </c>
      <c r="AC172" s="75">
        <v>0</v>
      </c>
      <c r="AF172" s="92">
        <v>43133</v>
      </c>
      <c r="AG172" s="75">
        <v>0</v>
      </c>
      <c r="AH172" s="75">
        <v>110814</v>
      </c>
      <c r="AI172" s="75" t="b">
        <v>1</v>
      </c>
      <c r="AJ172" s="75">
        <v>56</v>
      </c>
      <c r="AK172" s="75" t="s">
        <v>696</v>
      </c>
    </row>
    <row r="173" spans="1:37" x14ac:dyDescent="0.2">
      <c r="A173" s="75" t="s">
        <v>125</v>
      </c>
      <c r="B173" s="75">
        <v>115475</v>
      </c>
      <c r="C173" s="75" t="s">
        <v>126</v>
      </c>
      <c r="D173" s="75" t="s">
        <v>52</v>
      </c>
      <c r="F173" s="75">
        <v>5</v>
      </c>
      <c r="G173" s="75">
        <v>57</v>
      </c>
      <c r="H173" s="75">
        <v>153841</v>
      </c>
      <c r="I173" s="74">
        <v>2</v>
      </c>
      <c r="J173" s="92">
        <v>43133</v>
      </c>
      <c r="K173" s="75" t="s">
        <v>701</v>
      </c>
      <c r="L173" s="75">
        <v>41.38</v>
      </c>
      <c r="M173" s="75">
        <v>8.34</v>
      </c>
      <c r="N173" s="75">
        <v>50</v>
      </c>
      <c r="O173" s="75">
        <v>50</v>
      </c>
      <c r="P173" s="75">
        <v>0</v>
      </c>
      <c r="R173" s="75" t="s">
        <v>695</v>
      </c>
      <c r="S173" s="75" t="s">
        <v>696</v>
      </c>
      <c r="U173" s="75" t="s">
        <v>697</v>
      </c>
      <c r="V173" s="75" t="s">
        <v>698</v>
      </c>
      <c r="X173" s="75">
        <v>14200</v>
      </c>
      <c r="Y173" s="75" t="s">
        <v>699</v>
      </c>
      <c r="Z173" s="92">
        <v>43190</v>
      </c>
      <c r="AA173" s="75" t="s">
        <v>475</v>
      </c>
      <c r="AB173" s="92">
        <v>43148</v>
      </c>
      <c r="AC173" s="75">
        <v>0</v>
      </c>
      <c r="AF173" s="92">
        <v>43133</v>
      </c>
      <c r="AG173" s="75">
        <v>0</v>
      </c>
      <c r="AH173" s="75">
        <v>121211</v>
      </c>
      <c r="AI173" s="75" t="b">
        <v>1</v>
      </c>
      <c r="AJ173" s="75">
        <v>56</v>
      </c>
      <c r="AK173" s="75" t="s">
        <v>696</v>
      </c>
    </row>
    <row r="174" spans="1:37" x14ac:dyDescent="0.2">
      <c r="A174" s="75" t="s">
        <v>125</v>
      </c>
      <c r="B174" s="75">
        <v>115488</v>
      </c>
      <c r="C174" s="75" t="s">
        <v>126</v>
      </c>
      <c r="D174" s="75" t="s">
        <v>52</v>
      </c>
      <c r="F174" s="75">
        <v>5</v>
      </c>
      <c r="G174" s="75">
        <v>57</v>
      </c>
      <c r="H174" s="75">
        <v>153854</v>
      </c>
      <c r="I174" s="74">
        <v>2</v>
      </c>
      <c r="J174" s="92">
        <v>43133</v>
      </c>
      <c r="K174" s="75" t="s">
        <v>702</v>
      </c>
      <c r="L174" s="75">
        <v>41.38</v>
      </c>
      <c r="M174" s="75">
        <v>8.34</v>
      </c>
      <c r="N174" s="75">
        <v>50</v>
      </c>
      <c r="O174" s="75">
        <v>50</v>
      </c>
      <c r="P174" s="75">
        <v>0</v>
      </c>
      <c r="R174" s="75" t="s">
        <v>695</v>
      </c>
      <c r="S174" s="75" t="s">
        <v>696</v>
      </c>
      <c r="U174" s="75" t="s">
        <v>697</v>
      </c>
      <c r="V174" s="75" t="s">
        <v>698</v>
      </c>
      <c r="X174" s="75">
        <v>14200</v>
      </c>
      <c r="Y174" s="75" t="s">
        <v>699</v>
      </c>
      <c r="Z174" s="92">
        <v>43190</v>
      </c>
      <c r="AA174" s="75" t="s">
        <v>475</v>
      </c>
      <c r="AB174" s="92">
        <v>43148</v>
      </c>
      <c r="AC174" s="75">
        <v>0</v>
      </c>
      <c r="AF174" s="92">
        <v>43133</v>
      </c>
      <c r="AG174" s="75">
        <v>0</v>
      </c>
      <c r="AH174" s="75">
        <v>170932</v>
      </c>
      <c r="AI174" s="75" t="b">
        <v>1</v>
      </c>
      <c r="AJ174" s="75">
        <v>56</v>
      </c>
      <c r="AK174" s="75" t="s">
        <v>696</v>
      </c>
    </row>
    <row r="175" spans="1:37" x14ac:dyDescent="0.2">
      <c r="A175" s="75" t="s">
        <v>125</v>
      </c>
      <c r="B175" s="75">
        <v>115514</v>
      </c>
      <c r="C175" s="75" t="s">
        <v>126</v>
      </c>
      <c r="D175" s="75" t="s">
        <v>52</v>
      </c>
      <c r="F175" s="75">
        <v>5</v>
      </c>
      <c r="G175" s="75">
        <v>57</v>
      </c>
      <c r="H175" s="75">
        <v>153880</v>
      </c>
      <c r="I175" s="74">
        <v>5</v>
      </c>
      <c r="J175" s="92">
        <v>43136</v>
      </c>
      <c r="K175" s="75" t="s">
        <v>703</v>
      </c>
      <c r="L175" s="75">
        <v>41.38</v>
      </c>
      <c r="M175" s="75">
        <v>8.34</v>
      </c>
      <c r="N175" s="75">
        <v>50</v>
      </c>
      <c r="O175" s="75">
        <v>50</v>
      </c>
      <c r="P175" s="75">
        <v>0</v>
      </c>
      <c r="R175" s="75" t="s">
        <v>695</v>
      </c>
      <c r="S175" s="75" t="s">
        <v>696</v>
      </c>
      <c r="U175" s="75" t="s">
        <v>697</v>
      </c>
      <c r="V175" s="75" t="s">
        <v>698</v>
      </c>
      <c r="X175" s="75">
        <v>14200</v>
      </c>
      <c r="Y175" s="75" t="s">
        <v>699</v>
      </c>
      <c r="Z175" s="92">
        <v>43190</v>
      </c>
      <c r="AA175" s="75" t="s">
        <v>475</v>
      </c>
      <c r="AB175" s="92">
        <v>43151</v>
      </c>
      <c r="AC175" s="75">
        <v>0</v>
      </c>
      <c r="AF175" s="92">
        <v>43136</v>
      </c>
      <c r="AG175" s="75">
        <v>0</v>
      </c>
      <c r="AH175" s="75">
        <v>113001</v>
      </c>
      <c r="AI175" s="75" t="b">
        <v>1</v>
      </c>
      <c r="AJ175" s="75">
        <v>56</v>
      </c>
      <c r="AK175" s="75" t="s">
        <v>696</v>
      </c>
    </row>
    <row r="176" spans="1:37" x14ac:dyDescent="0.2">
      <c r="A176" s="75" t="s">
        <v>125</v>
      </c>
      <c r="B176" s="75">
        <v>115655</v>
      </c>
      <c r="C176" s="75" t="s">
        <v>126</v>
      </c>
      <c r="D176" s="75" t="s">
        <v>52</v>
      </c>
      <c r="F176" s="75">
        <v>5</v>
      </c>
      <c r="G176" s="75">
        <v>57</v>
      </c>
      <c r="H176" s="75">
        <v>154021</v>
      </c>
      <c r="I176" s="74">
        <v>8</v>
      </c>
      <c r="J176" s="92">
        <v>43139</v>
      </c>
      <c r="K176" s="75" t="s">
        <v>704</v>
      </c>
      <c r="L176" s="75">
        <v>41.38</v>
      </c>
      <c r="M176" s="75">
        <v>8.34</v>
      </c>
      <c r="N176" s="75">
        <v>50</v>
      </c>
      <c r="O176" s="75">
        <v>50</v>
      </c>
      <c r="P176" s="75">
        <v>0</v>
      </c>
      <c r="R176" s="75" t="s">
        <v>695</v>
      </c>
      <c r="S176" s="75" t="s">
        <v>696</v>
      </c>
      <c r="U176" s="75" t="s">
        <v>697</v>
      </c>
      <c r="V176" s="75" t="s">
        <v>698</v>
      </c>
      <c r="X176" s="75">
        <v>14200</v>
      </c>
      <c r="Y176" s="75" t="s">
        <v>699</v>
      </c>
      <c r="Z176" s="92">
        <v>43190</v>
      </c>
      <c r="AA176" s="75" t="s">
        <v>475</v>
      </c>
      <c r="AB176" s="92">
        <v>43154</v>
      </c>
      <c r="AC176" s="75">
        <v>0</v>
      </c>
      <c r="AF176" s="92">
        <v>43139</v>
      </c>
      <c r="AG176" s="75">
        <v>0</v>
      </c>
      <c r="AH176" s="75">
        <v>174403</v>
      </c>
      <c r="AI176" s="75" t="b">
        <v>1</v>
      </c>
      <c r="AJ176" s="75">
        <v>56</v>
      </c>
      <c r="AK176" s="75" t="s">
        <v>696</v>
      </c>
    </row>
    <row r="177" spans="1:37" x14ac:dyDescent="0.2">
      <c r="A177" s="75" t="s">
        <v>125</v>
      </c>
      <c r="B177" s="75">
        <v>115660</v>
      </c>
      <c r="C177" s="75" t="s">
        <v>126</v>
      </c>
      <c r="D177" s="75" t="s">
        <v>52</v>
      </c>
      <c r="F177" s="75">
        <v>5</v>
      </c>
      <c r="G177" s="75">
        <v>57</v>
      </c>
      <c r="H177" s="75">
        <v>154026</v>
      </c>
      <c r="I177" s="74">
        <v>9</v>
      </c>
      <c r="J177" s="92">
        <v>43140</v>
      </c>
      <c r="K177" s="75" t="s">
        <v>705</v>
      </c>
      <c r="L177" s="75">
        <v>41.38</v>
      </c>
      <c r="M177" s="75">
        <v>8.34</v>
      </c>
      <c r="N177" s="75">
        <v>50</v>
      </c>
      <c r="O177" s="75">
        <v>50</v>
      </c>
      <c r="P177" s="75">
        <v>0</v>
      </c>
      <c r="R177" s="75" t="s">
        <v>695</v>
      </c>
      <c r="S177" s="75" t="s">
        <v>696</v>
      </c>
      <c r="U177" s="75" t="s">
        <v>697</v>
      </c>
      <c r="V177" s="75" t="s">
        <v>698</v>
      </c>
      <c r="X177" s="75">
        <v>14200</v>
      </c>
      <c r="Y177" s="75" t="s">
        <v>699</v>
      </c>
      <c r="Z177" s="92">
        <v>43190</v>
      </c>
      <c r="AA177" s="75" t="s">
        <v>475</v>
      </c>
      <c r="AB177" s="92">
        <v>43155</v>
      </c>
      <c r="AC177" s="75">
        <v>0</v>
      </c>
      <c r="AF177" s="92">
        <v>43140</v>
      </c>
      <c r="AG177" s="75">
        <v>0</v>
      </c>
      <c r="AH177" s="75">
        <v>101920</v>
      </c>
      <c r="AI177" s="75" t="b">
        <v>1</v>
      </c>
      <c r="AJ177" s="75">
        <v>56</v>
      </c>
      <c r="AK177" s="75" t="s">
        <v>696</v>
      </c>
    </row>
    <row r="178" spans="1:37" x14ac:dyDescent="0.2">
      <c r="A178" s="75" t="s">
        <v>125</v>
      </c>
      <c r="B178" s="75">
        <v>115673</v>
      </c>
      <c r="C178" s="75" t="s">
        <v>126</v>
      </c>
      <c r="D178" s="75" t="s">
        <v>52</v>
      </c>
      <c r="F178" s="75">
        <v>5</v>
      </c>
      <c r="G178" s="75">
        <v>57</v>
      </c>
      <c r="H178" s="75">
        <v>154039</v>
      </c>
      <c r="I178" s="74">
        <v>9</v>
      </c>
      <c r="J178" s="92">
        <v>43140</v>
      </c>
      <c r="K178" s="75" t="s">
        <v>706</v>
      </c>
      <c r="L178" s="75">
        <v>41.38</v>
      </c>
      <c r="M178" s="75">
        <v>8.34</v>
      </c>
      <c r="N178" s="75">
        <v>50</v>
      </c>
      <c r="O178" s="75">
        <v>50</v>
      </c>
      <c r="P178" s="75">
        <v>0</v>
      </c>
      <c r="R178" s="75" t="s">
        <v>695</v>
      </c>
      <c r="S178" s="75" t="s">
        <v>696</v>
      </c>
      <c r="U178" s="75" t="s">
        <v>697</v>
      </c>
      <c r="V178" s="75" t="s">
        <v>698</v>
      </c>
      <c r="X178" s="75">
        <v>14200</v>
      </c>
      <c r="Y178" s="75" t="s">
        <v>699</v>
      </c>
      <c r="Z178" s="92">
        <v>43190</v>
      </c>
      <c r="AA178" s="75" t="s">
        <v>475</v>
      </c>
      <c r="AB178" s="92">
        <v>43155</v>
      </c>
      <c r="AC178" s="75">
        <v>0</v>
      </c>
      <c r="AF178" s="92">
        <v>43140</v>
      </c>
      <c r="AG178" s="75">
        <v>0</v>
      </c>
      <c r="AH178" s="75">
        <v>122854</v>
      </c>
      <c r="AI178" s="75" t="b">
        <v>1</v>
      </c>
      <c r="AJ178" s="75">
        <v>56</v>
      </c>
      <c r="AK178" s="75" t="s">
        <v>696</v>
      </c>
    </row>
    <row r="179" spans="1:37" x14ac:dyDescent="0.2">
      <c r="A179" s="75" t="s">
        <v>125</v>
      </c>
      <c r="B179" s="75">
        <v>115681</v>
      </c>
      <c r="C179" s="75" t="s">
        <v>126</v>
      </c>
      <c r="D179" s="75" t="s">
        <v>52</v>
      </c>
      <c r="F179" s="75">
        <v>5</v>
      </c>
      <c r="G179" s="75">
        <v>57</v>
      </c>
      <c r="H179" s="75">
        <v>154047</v>
      </c>
      <c r="I179" s="74">
        <v>9</v>
      </c>
      <c r="J179" s="92">
        <v>43140</v>
      </c>
      <c r="K179" s="75" t="s">
        <v>707</v>
      </c>
      <c r="L179" s="75">
        <v>41.38</v>
      </c>
      <c r="M179" s="75">
        <v>8.34</v>
      </c>
      <c r="N179" s="75">
        <v>50</v>
      </c>
      <c r="O179" s="75">
        <v>50</v>
      </c>
      <c r="P179" s="75">
        <v>0</v>
      </c>
      <c r="R179" s="75" t="s">
        <v>695</v>
      </c>
      <c r="S179" s="75" t="s">
        <v>696</v>
      </c>
      <c r="U179" s="75" t="s">
        <v>697</v>
      </c>
      <c r="V179" s="75" t="s">
        <v>698</v>
      </c>
      <c r="X179" s="75">
        <v>14200</v>
      </c>
      <c r="Y179" s="75" t="s">
        <v>699</v>
      </c>
      <c r="Z179" s="92">
        <v>43190</v>
      </c>
      <c r="AA179" s="75" t="s">
        <v>475</v>
      </c>
      <c r="AB179" s="92">
        <v>43155</v>
      </c>
      <c r="AC179" s="75">
        <v>0</v>
      </c>
      <c r="AF179" s="92">
        <v>43140</v>
      </c>
      <c r="AG179" s="75">
        <v>0</v>
      </c>
      <c r="AH179" s="75">
        <v>152400</v>
      </c>
      <c r="AI179" s="75" t="b">
        <v>1</v>
      </c>
      <c r="AJ179" s="75">
        <v>56</v>
      </c>
      <c r="AK179" s="75" t="s">
        <v>696</v>
      </c>
    </row>
    <row r="180" spans="1:37" x14ac:dyDescent="0.2">
      <c r="A180" s="75" t="s">
        <v>125</v>
      </c>
      <c r="B180" s="75">
        <v>115682</v>
      </c>
      <c r="C180" s="75" t="s">
        <v>126</v>
      </c>
      <c r="D180" s="75" t="s">
        <v>52</v>
      </c>
      <c r="F180" s="75">
        <v>5</v>
      </c>
      <c r="G180" s="75">
        <v>57</v>
      </c>
      <c r="H180" s="75">
        <v>154048</v>
      </c>
      <c r="I180" s="74">
        <v>9</v>
      </c>
      <c r="J180" s="92">
        <v>43140</v>
      </c>
      <c r="K180" s="75" t="s">
        <v>708</v>
      </c>
      <c r="L180" s="75">
        <v>41.38</v>
      </c>
      <c r="M180" s="75">
        <v>8.34</v>
      </c>
      <c r="N180" s="75">
        <v>50</v>
      </c>
      <c r="O180" s="75">
        <v>50</v>
      </c>
      <c r="P180" s="75">
        <v>0</v>
      </c>
      <c r="R180" s="75" t="s">
        <v>695</v>
      </c>
      <c r="S180" s="75" t="s">
        <v>696</v>
      </c>
      <c r="U180" s="75" t="s">
        <v>697</v>
      </c>
      <c r="V180" s="75" t="s">
        <v>698</v>
      </c>
      <c r="X180" s="75">
        <v>14200</v>
      </c>
      <c r="Y180" s="75" t="s">
        <v>699</v>
      </c>
      <c r="Z180" s="92">
        <v>43190</v>
      </c>
      <c r="AA180" s="75" t="s">
        <v>475</v>
      </c>
      <c r="AB180" s="92">
        <v>43155</v>
      </c>
      <c r="AC180" s="75">
        <v>0</v>
      </c>
      <c r="AF180" s="92">
        <v>43140</v>
      </c>
      <c r="AG180" s="75">
        <v>0</v>
      </c>
      <c r="AH180" s="75">
        <v>152759</v>
      </c>
      <c r="AI180" s="75" t="b">
        <v>1</v>
      </c>
      <c r="AJ180" s="75">
        <v>56</v>
      </c>
      <c r="AK180" s="75" t="s">
        <v>696</v>
      </c>
    </row>
    <row r="181" spans="1:37" x14ac:dyDescent="0.2">
      <c r="A181" s="75" t="s">
        <v>125</v>
      </c>
      <c r="B181" s="75">
        <v>115689</v>
      </c>
      <c r="C181" s="75" t="s">
        <v>126</v>
      </c>
      <c r="D181" s="75" t="s">
        <v>52</v>
      </c>
      <c r="F181" s="75">
        <v>5</v>
      </c>
      <c r="G181" s="75">
        <v>57</v>
      </c>
      <c r="H181" s="75">
        <v>154055</v>
      </c>
      <c r="I181" s="74">
        <v>9</v>
      </c>
      <c r="J181" s="92">
        <v>43140</v>
      </c>
      <c r="K181" s="75" t="s">
        <v>709</v>
      </c>
      <c r="L181" s="75">
        <v>8.33</v>
      </c>
      <c r="M181" s="75">
        <v>1.67</v>
      </c>
      <c r="N181" s="75">
        <v>10</v>
      </c>
      <c r="O181" s="75">
        <v>10</v>
      </c>
      <c r="P181" s="75">
        <v>0</v>
      </c>
      <c r="R181" s="75" t="s">
        <v>695</v>
      </c>
      <c r="S181" s="75" t="s">
        <v>696</v>
      </c>
      <c r="U181" s="75" t="s">
        <v>697</v>
      </c>
      <c r="V181" s="75" t="s">
        <v>698</v>
      </c>
      <c r="X181" s="75">
        <v>14200</v>
      </c>
      <c r="Y181" s="75" t="s">
        <v>699</v>
      </c>
      <c r="Z181" s="92">
        <v>43190</v>
      </c>
      <c r="AA181" s="75" t="s">
        <v>475</v>
      </c>
      <c r="AB181" s="92">
        <v>43155</v>
      </c>
      <c r="AC181" s="75">
        <v>0</v>
      </c>
      <c r="AF181" s="92">
        <v>43140</v>
      </c>
      <c r="AG181" s="75">
        <v>0</v>
      </c>
      <c r="AH181" s="75">
        <v>163737</v>
      </c>
      <c r="AI181" s="75" t="b">
        <v>1</v>
      </c>
      <c r="AJ181" s="75">
        <v>56</v>
      </c>
      <c r="AK181" s="75" t="s">
        <v>696</v>
      </c>
    </row>
    <row r="182" spans="1:37" x14ac:dyDescent="0.2">
      <c r="A182" s="75" t="s">
        <v>125</v>
      </c>
      <c r="B182" s="75">
        <v>115691</v>
      </c>
      <c r="C182" s="75" t="s">
        <v>126</v>
      </c>
      <c r="D182" s="75" t="s">
        <v>52</v>
      </c>
      <c r="F182" s="75">
        <v>5</v>
      </c>
      <c r="G182" s="75">
        <v>57</v>
      </c>
      <c r="H182" s="75">
        <v>154057</v>
      </c>
      <c r="I182" s="74">
        <v>9</v>
      </c>
      <c r="J182" s="92">
        <v>43140</v>
      </c>
      <c r="K182" s="75" t="s">
        <v>710</v>
      </c>
      <c r="L182" s="75">
        <v>8.33</v>
      </c>
      <c r="M182" s="75">
        <v>1.67</v>
      </c>
      <c r="N182" s="75">
        <v>10</v>
      </c>
      <c r="O182" s="75">
        <v>10</v>
      </c>
      <c r="P182" s="75">
        <v>0</v>
      </c>
      <c r="R182" s="75" t="s">
        <v>695</v>
      </c>
      <c r="S182" s="75" t="s">
        <v>696</v>
      </c>
      <c r="U182" s="75" t="s">
        <v>697</v>
      </c>
      <c r="V182" s="75" t="s">
        <v>698</v>
      </c>
      <c r="X182" s="75">
        <v>14200</v>
      </c>
      <c r="Y182" s="75" t="s">
        <v>699</v>
      </c>
      <c r="Z182" s="92">
        <v>43190</v>
      </c>
      <c r="AA182" s="75" t="s">
        <v>475</v>
      </c>
      <c r="AB182" s="92">
        <v>43155</v>
      </c>
      <c r="AC182" s="75">
        <v>0</v>
      </c>
      <c r="AF182" s="92">
        <v>43140</v>
      </c>
      <c r="AG182" s="75">
        <v>0</v>
      </c>
      <c r="AH182" s="75">
        <v>170415</v>
      </c>
      <c r="AI182" s="75" t="b">
        <v>1</v>
      </c>
      <c r="AJ182" s="75">
        <v>56</v>
      </c>
      <c r="AK182" s="75" t="s">
        <v>696</v>
      </c>
    </row>
    <row r="183" spans="1:37" x14ac:dyDescent="0.2">
      <c r="A183" s="75" t="s">
        <v>125</v>
      </c>
      <c r="B183" s="75">
        <v>115716</v>
      </c>
      <c r="C183" s="75" t="s">
        <v>126</v>
      </c>
      <c r="D183" s="75" t="s">
        <v>52</v>
      </c>
      <c r="F183" s="75">
        <v>5</v>
      </c>
      <c r="G183" s="75">
        <v>57</v>
      </c>
      <c r="H183" s="75">
        <v>154082</v>
      </c>
      <c r="I183" s="74">
        <v>12</v>
      </c>
      <c r="J183" s="92">
        <v>43143</v>
      </c>
      <c r="K183" s="75" t="s">
        <v>711</v>
      </c>
      <c r="L183" s="75">
        <v>16.670000000000002</v>
      </c>
      <c r="M183" s="75">
        <v>3.33</v>
      </c>
      <c r="N183" s="75">
        <v>20</v>
      </c>
      <c r="O183" s="75">
        <v>20</v>
      </c>
      <c r="P183" s="75">
        <v>0</v>
      </c>
      <c r="R183" s="75" t="s">
        <v>695</v>
      </c>
      <c r="S183" s="75" t="s">
        <v>696</v>
      </c>
      <c r="U183" s="75" t="s">
        <v>697</v>
      </c>
      <c r="V183" s="75" t="s">
        <v>698</v>
      </c>
      <c r="X183" s="75">
        <v>14200</v>
      </c>
      <c r="Y183" s="75" t="s">
        <v>699</v>
      </c>
      <c r="Z183" s="92">
        <v>43190</v>
      </c>
      <c r="AA183" s="75" t="s">
        <v>475</v>
      </c>
      <c r="AB183" s="92">
        <v>43158</v>
      </c>
      <c r="AC183" s="75">
        <v>0</v>
      </c>
      <c r="AF183" s="92">
        <v>43143</v>
      </c>
      <c r="AG183" s="75">
        <v>0</v>
      </c>
      <c r="AH183" s="75">
        <v>115524</v>
      </c>
      <c r="AI183" s="75" t="b">
        <v>1</v>
      </c>
      <c r="AJ183" s="75">
        <v>56</v>
      </c>
      <c r="AK183" s="75" t="s">
        <v>696</v>
      </c>
    </row>
    <row r="184" spans="1:37" x14ac:dyDescent="0.2">
      <c r="A184" s="75" t="s">
        <v>125</v>
      </c>
      <c r="B184" s="75">
        <v>115745</v>
      </c>
      <c r="C184" s="75" t="s">
        <v>126</v>
      </c>
      <c r="D184" s="75" t="s">
        <v>52</v>
      </c>
      <c r="F184" s="75">
        <v>5</v>
      </c>
      <c r="G184" s="75">
        <v>57</v>
      </c>
      <c r="H184" s="75">
        <v>154111</v>
      </c>
      <c r="I184" s="74">
        <v>13</v>
      </c>
      <c r="J184" s="92">
        <v>43144</v>
      </c>
      <c r="K184" s="75" t="s">
        <v>712</v>
      </c>
      <c r="L184" s="75">
        <v>41.38</v>
      </c>
      <c r="M184" s="75">
        <v>8.34</v>
      </c>
      <c r="N184" s="75">
        <v>50</v>
      </c>
      <c r="O184" s="75">
        <v>50</v>
      </c>
      <c r="P184" s="75">
        <v>0</v>
      </c>
      <c r="R184" s="75" t="s">
        <v>695</v>
      </c>
      <c r="S184" s="75" t="s">
        <v>696</v>
      </c>
      <c r="U184" s="75" t="s">
        <v>697</v>
      </c>
      <c r="V184" s="75" t="s">
        <v>698</v>
      </c>
      <c r="X184" s="75">
        <v>14200</v>
      </c>
      <c r="Y184" s="75" t="s">
        <v>699</v>
      </c>
      <c r="Z184" s="92">
        <v>43190</v>
      </c>
      <c r="AA184" s="75" t="s">
        <v>475</v>
      </c>
      <c r="AB184" s="92">
        <v>43159</v>
      </c>
      <c r="AC184" s="75">
        <v>0</v>
      </c>
      <c r="AF184" s="92">
        <v>43144</v>
      </c>
      <c r="AG184" s="75">
        <v>0</v>
      </c>
      <c r="AH184" s="75">
        <v>104922</v>
      </c>
      <c r="AI184" s="75" t="b">
        <v>1</v>
      </c>
      <c r="AJ184" s="75">
        <v>56</v>
      </c>
      <c r="AK184" s="75" t="s">
        <v>696</v>
      </c>
    </row>
    <row r="185" spans="1:37" x14ac:dyDescent="0.2">
      <c r="A185" s="75" t="s">
        <v>125</v>
      </c>
      <c r="B185" s="75">
        <v>115761</v>
      </c>
      <c r="C185" s="75" t="s">
        <v>126</v>
      </c>
      <c r="D185" s="75" t="s">
        <v>52</v>
      </c>
      <c r="F185" s="75">
        <v>5</v>
      </c>
      <c r="G185" s="75">
        <v>57</v>
      </c>
      <c r="H185" s="75">
        <v>154127</v>
      </c>
      <c r="I185" s="74">
        <v>13</v>
      </c>
      <c r="J185" s="92">
        <v>43144</v>
      </c>
      <c r="K185" s="75" t="s">
        <v>713</v>
      </c>
      <c r="L185" s="75">
        <v>41.38</v>
      </c>
      <c r="M185" s="75">
        <v>8.34</v>
      </c>
      <c r="N185" s="75">
        <v>50</v>
      </c>
      <c r="O185" s="75">
        <v>50</v>
      </c>
      <c r="P185" s="75">
        <v>0</v>
      </c>
      <c r="R185" s="75" t="s">
        <v>695</v>
      </c>
      <c r="S185" s="75" t="s">
        <v>696</v>
      </c>
      <c r="U185" s="75" t="s">
        <v>697</v>
      </c>
      <c r="V185" s="75" t="s">
        <v>698</v>
      </c>
      <c r="X185" s="75">
        <v>14200</v>
      </c>
      <c r="Y185" s="75" t="s">
        <v>699</v>
      </c>
      <c r="Z185" s="92">
        <v>43190</v>
      </c>
      <c r="AA185" s="75" t="s">
        <v>475</v>
      </c>
      <c r="AB185" s="92">
        <v>43159</v>
      </c>
      <c r="AC185" s="75">
        <v>0</v>
      </c>
      <c r="AF185" s="92">
        <v>43144</v>
      </c>
      <c r="AG185" s="75">
        <v>0</v>
      </c>
      <c r="AH185" s="75">
        <v>151522</v>
      </c>
      <c r="AI185" s="75" t="b">
        <v>1</v>
      </c>
      <c r="AJ185" s="75">
        <v>56</v>
      </c>
      <c r="AK185" s="75" t="s">
        <v>696</v>
      </c>
    </row>
    <row r="186" spans="1:37" x14ac:dyDescent="0.2">
      <c r="A186" s="75" t="s">
        <v>125</v>
      </c>
      <c r="B186" s="75">
        <v>115767</v>
      </c>
      <c r="C186" s="75" t="s">
        <v>126</v>
      </c>
      <c r="D186" s="75" t="s">
        <v>52</v>
      </c>
      <c r="F186" s="75">
        <v>5</v>
      </c>
      <c r="G186" s="75">
        <v>57</v>
      </c>
      <c r="H186" s="75">
        <v>154133</v>
      </c>
      <c r="I186" s="74">
        <v>13</v>
      </c>
      <c r="J186" s="92">
        <v>43144</v>
      </c>
      <c r="K186" s="75" t="s">
        <v>714</v>
      </c>
      <c r="L186" s="75">
        <v>41.38</v>
      </c>
      <c r="M186" s="75">
        <v>8.34</v>
      </c>
      <c r="N186" s="75">
        <v>50</v>
      </c>
      <c r="O186" s="75">
        <v>50</v>
      </c>
      <c r="P186" s="75">
        <v>0</v>
      </c>
      <c r="R186" s="75" t="s">
        <v>695</v>
      </c>
      <c r="S186" s="75" t="s">
        <v>696</v>
      </c>
      <c r="U186" s="75" t="s">
        <v>697</v>
      </c>
      <c r="V186" s="75" t="s">
        <v>698</v>
      </c>
      <c r="X186" s="75">
        <v>14200</v>
      </c>
      <c r="Y186" s="75" t="s">
        <v>699</v>
      </c>
      <c r="Z186" s="92">
        <v>43190</v>
      </c>
      <c r="AA186" s="75" t="s">
        <v>475</v>
      </c>
      <c r="AB186" s="92">
        <v>43159</v>
      </c>
      <c r="AC186" s="75">
        <v>0</v>
      </c>
      <c r="AF186" s="92">
        <v>43144</v>
      </c>
      <c r="AG186" s="75">
        <v>0</v>
      </c>
      <c r="AH186" s="75">
        <v>161712</v>
      </c>
      <c r="AI186" s="75" t="b">
        <v>1</v>
      </c>
      <c r="AJ186" s="75">
        <v>56</v>
      </c>
      <c r="AK186" s="75" t="s">
        <v>696</v>
      </c>
    </row>
    <row r="187" spans="1:37" x14ac:dyDescent="0.2">
      <c r="A187" s="75" t="s">
        <v>125</v>
      </c>
      <c r="B187" s="75">
        <v>115773</v>
      </c>
      <c r="C187" s="75" t="s">
        <v>126</v>
      </c>
      <c r="D187" s="75" t="s">
        <v>52</v>
      </c>
      <c r="F187" s="75">
        <v>5</v>
      </c>
      <c r="G187" s="75">
        <v>57</v>
      </c>
      <c r="H187" s="75">
        <v>154139</v>
      </c>
      <c r="I187" s="74">
        <v>13</v>
      </c>
      <c r="J187" s="92">
        <v>43144</v>
      </c>
      <c r="K187" s="75" t="s">
        <v>715</v>
      </c>
      <c r="L187" s="75">
        <v>41.38</v>
      </c>
      <c r="M187" s="75">
        <v>8.34</v>
      </c>
      <c r="N187" s="75">
        <v>50</v>
      </c>
      <c r="O187" s="75">
        <v>50</v>
      </c>
      <c r="P187" s="75">
        <v>0</v>
      </c>
      <c r="R187" s="75" t="s">
        <v>695</v>
      </c>
      <c r="S187" s="75" t="s">
        <v>696</v>
      </c>
      <c r="U187" s="75" t="s">
        <v>697</v>
      </c>
      <c r="V187" s="75" t="s">
        <v>698</v>
      </c>
      <c r="X187" s="75">
        <v>14200</v>
      </c>
      <c r="Y187" s="75" t="s">
        <v>699</v>
      </c>
      <c r="Z187" s="92">
        <v>43190</v>
      </c>
      <c r="AA187" s="75" t="s">
        <v>475</v>
      </c>
      <c r="AB187" s="92">
        <v>43159</v>
      </c>
      <c r="AC187" s="75">
        <v>0</v>
      </c>
      <c r="AF187" s="92">
        <v>43144</v>
      </c>
      <c r="AG187" s="75">
        <v>0</v>
      </c>
      <c r="AH187" s="75">
        <v>171742</v>
      </c>
      <c r="AI187" s="75" t="b">
        <v>1</v>
      </c>
      <c r="AJ187" s="75">
        <v>56</v>
      </c>
      <c r="AK187" s="75" t="s">
        <v>696</v>
      </c>
    </row>
    <row r="188" spans="1:37" x14ac:dyDescent="0.2">
      <c r="A188" s="75" t="s">
        <v>125</v>
      </c>
      <c r="B188" s="75">
        <v>115854</v>
      </c>
      <c r="C188" s="75" t="s">
        <v>126</v>
      </c>
      <c r="D188" s="75" t="s">
        <v>52</v>
      </c>
      <c r="F188" s="75">
        <v>5</v>
      </c>
      <c r="G188" s="75">
        <v>57</v>
      </c>
      <c r="H188" s="75">
        <v>154220</v>
      </c>
      <c r="I188" s="74">
        <v>15</v>
      </c>
      <c r="J188" s="92">
        <v>43146</v>
      </c>
      <c r="K188" s="75" t="s">
        <v>716</v>
      </c>
      <c r="L188" s="75">
        <v>41.38</v>
      </c>
      <c r="M188" s="75">
        <v>8.34</v>
      </c>
      <c r="N188" s="75">
        <v>50</v>
      </c>
      <c r="O188" s="75">
        <v>50</v>
      </c>
      <c r="P188" s="75">
        <v>0</v>
      </c>
      <c r="R188" s="75" t="s">
        <v>695</v>
      </c>
      <c r="S188" s="75" t="s">
        <v>696</v>
      </c>
      <c r="U188" s="75" t="s">
        <v>697</v>
      </c>
      <c r="V188" s="75" t="s">
        <v>698</v>
      </c>
      <c r="X188" s="75">
        <v>14200</v>
      </c>
      <c r="Y188" s="75" t="s">
        <v>699</v>
      </c>
      <c r="Z188" s="92">
        <v>43190</v>
      </c>
      <c r="AA188" s="75" t="s">
        <v>475</v>
      </c>
      <c r="AB188" s="92">
        <v>43161</v>
      </c>
      <c r="AC188" s="75">
        <v>0</v>
      </c>
      <c r="AF188" s="92">
        <v>43146</v>
      </c>
      <c r="AG188" s="75">
        <v>0</v>
      </c>
      <c r="AH188" s="75">
        <v>175028</v>
      </c>
      <c r="AI188" s="75" t="b">
        <v>1</v>
      </c>
      <c r="AJ188" s="75">
        <v>56</v>
      </c>
      <c r="AK188" s="75" t="s">
        <v>696</v>
      </c>
    </row>
    <row r="189" spans="1:37" x14ac:dyDescent="0.2">
      <c r="A189" s="75" t="s">
        <v>125</v>
      </c>
      <c r="B189" s="75">
        <v>115857</v>
      </c>
      <c r="C189" s="75" t="s">
        <v>126</v>
      </c>
      <c r="D189" s="75" t="s">
        <v>52</v>
      </c>
      <c r="F189" s="75">
        <v>5</v>
      </c>
      <c r="G189" s="75">
        <v>57</v>
      </c>
      <c r="H189" s="75">
        <v>154223</v>
      </c>
      <c r="I189" s="74">
        <v>15</v>
      </c>
      <c r="J189" s="92">
        <v>43146</v>
      </c>
      <c r="K189" s="75" t="s">
        <v>717</v>
      </c>
      <c r="L189" s="75">
        <v>12.5</v>
      </c>
      <c r="M189" s="75">
        <v>2.5</v>
      </c>
      <c r="N189" s="75">
        <v>15</v>
      </c>
      <c r="O189" s="75">
        <v>15</v>
      </c>
      <c r="P189" s="75">
        <v>0</v>
      </c>
      <c r="R189" s="75" t="s">
        <v>695</v>
      </c>
      <c r="S189" s="75" t="s">
        <v>696</v>
      </c>
      <c r="U189" s="75" t="s">
        <v>697</v>
      </c>
      <c r="V189" s="75" t="s">
        <v>698</v>
      </c>
      <c r="X189" s="75">
        <v>14200</v>
      </c>
      <c r="Y189" s="75" t="s">
        <v>699</v>
      </c>
      <c r="Z189" s="92">
        <v>43190</v>
      </c>
      <c r="AA189" s="75" t="s">
        <v>475</v>
      </c>
      <c r="AB189" s="92">
        <v>43161</v>
      </c>
      <c r="AC189" s="75">
        <v>0</v>
      </c>
      <c r="AF189" s="92">
        <v>43146</v>
      </c>
      <c r="AG189" s="75">
        <v>0</v>
      </c>
      <c r="AH189" s="75">
        <v>180006</v>
      </c>
      <c r="AI189" s="75" t="b">
        <v>1</v>
      </c>
      <c r="AJ189" s="75">
        <v>56</v>
      </c>
      <c r="AK189" s="75" t="s">
        <v>696</v>
      </c>
    </row>
    <row r="190" spans="1:37" x14ac:dyDescent="0.2">
      <c r="A190" s="75" t="s">
        <v>125</v>
      </c>
      <c r="B190" s="75">
        <v>115911</v>
      </c>
      <c r="C190" s="75" t="s">
        <v>126</v>
      </c>
      <c r="D190" s="75" t="s">
        <v>52</v>
      </c>
      <c r="F190" s="75">
        <v>5</v>
      </c>
      <c r="G190" s="75">
        <v>57</v>
      </c>
      <c r="H190" s="75">
        <v>154277</v>
      </c>
      <c r="I190" s="74">
        <v>19</v>
      </c>
      <c r="J190" s="92">
        <v>43150</v>
      </c>
      <c r="K190" s="75" t="s">
        <v>718</v>
      </c>
      <c r="L190" s="75">
        <v>41.38</v>
      </c>
      <c r="M190" s="75">
        <v>8.34</v>
      </c>
      <c r="N190" s="75">
        <v>50</v>
      </c>
      <c r="O190" s="75">
        <v>50</v>
      </c>
      <c r="P190" s="75">
        <v>0</v>
      </c>
      <c r="R190" s="75" t="s">
        <v>695</v>
      </c>
      <c r="S190" s="75" t="s">
        <v>696</v>
      </c>
      <c r="U190" s="75" t="s">
        <v>697</v>
      </c>
      <c r="V190" s="75" t="s">
        <v>698</v>
      </c>
      <c r="X190" s="75">
        <v>14200</v>
      </c>
      <c r="Y190" s="75" t="s">
        <v>699</v>
      </c>
      <c r="Z190" s="92">
        <v>43190</v>
      </c>
      <c r="AA190" s="75" t="s">
        <v>475</v>
      </c>
      <c r="AB190" s="92">
        <v>43165</v>
      </c>
      <c r="AC190" s="75">
        <v>0</v>
      </c>
      <c r="AF190" s="92">
        <v>43150</v>
      </c>
      <c r="AG190" s="75">
        <v>0</v>
      </c>
      <c r="AH190" s="75">
        <v>110958</v>
      </c>
      <c r="AI190" s="75" t="b">
        <v>1</v>
      </c>
      <c r="AJ190" s="75">
        <v>56</v>
      </c>
      <c r="AK190" s="75" t="s">
        <v>696</v>
      </c>
    </row>
    <row r="191" spans="1:37" x14ac:dyDescent="0.2">
      <c r="A191" s="75" t="s">
        <v>125</v>
      </c>
      <c r="B191" s="75">
        <v>115915</v>
      </c>
      <c r="C191" s="75" t="s">
        <v>126</v>
      </c>
      <c r="D191" s="75" t="s">
        <v>52</v>
      </c>
      <c r="F191" s="75">
        <v>5</v>
      </c>
      <c r="G191" s="75">
        <v>57</v>
      </c>
      <c r="H191" s="75">
        <v>154281</v>
      </c>
      <c r="I191" s="74">
        <v>19</v>
      </c>
      <c r="J191" s="92">
        <v>43150</v>
      </c>
      <c r="K191" s="75" t="s">
        <v>719</v>
      </c>
      <c r="L191" s="75">
        <v>41.38</v>
      </c>
      <c r="M191" s="75">
        <v>8.34</v>
      </c>
      <c r="N191" s="75">
        <v>50</v>
      </c>
      <c r="O191" s="75">
        <v>50</v>
      </c>
      <c r="P191" s="75">
        <v>0</v>
      </c>
      <c r="R191" s="75" t="s">
        <v>695</v>
      </c>
      <c r="S191" s="75" t="s">
        <v>696</v>
      </c>
      <c r="U191" s="75" t="s">
        <v>697</v>
      </c>
      <c r="V191" s="75" t="s">
        <v>698</v>
      </c>
      <c r="X191" s="75">
        <v>14200</v>
      </c>
      <c r="Y191" s="75" t="s">
        <v>699</v>
      </c>
      <c r="Z191" s="92">
        <v>43190</v>
      </c>
      <c r="AA191" s="75" t="s">
        <v>475</v>
      </c>
      <c r="AB191" s="92">
        <v>43165</v>
      </c>
      <c r="AC191" s="75">
        <v>0</v>
      </c>
      <c r="AF191" s="92">
        <v>43150</v>
      </c>
      <c r="AG191" s="75">
        <v>0</v>
      </c>
      <c r="AH191" s="75">
        <v>120134</v>
      </c>
      <c r="AI191" s="75" t="b">
        <v>1</v>
      </c>
      <c r="AJ191" s="75">
        <v>56</v>
      </c>
      <c r="AK191" s="75" t="s">
        <v>696</v>
      </c>
    </row>
    <row r="192" spans="1:37" x14ac:dyDescent="0.2">
      <c r="A192" s="75" t="s">
        <v>125</v>
      </c>
      <c r="B192" s="75">
        <v>115923</v>
      </c>
      <c r="C192" s="75" t="s">
        <v>126</v>
      </c>
      <c r="D192" s="75" t="s">
        <v>52</v>
      </c>
      <c r="F192" s="75">
        <v>5</v>
      </c>
      <c r="G192" s="75">
        <v>57</v>
      </c>
      <c r="H192" s="75">
        <v>154289</v>
      </c>
      <c r="I192" s="74">
        <v>19</v>
      </c>
      <c r="J192" s="92">
        <v>43150</v>
      </c>
      <c r="K192" s="75" t="s">
        <v>720</v>
      </c>
      <c r="L192" s="75">
        <v>16.670000000000002</v>
      </c>
      <c r="M192" s="75">
        <v>3.33</v>
      </c>
      <c r="N192" s="75">
        <v>20</v>
      </c>
      <c r="O192" s="75">
        <v>20</v>
      </c>
      <c r="P192" s="75">
        <v>0</v>
      </c>
      <c r="R192" s="75" t="s">
        <v>695</v>
      </c>
      <c r="S192" s="75" t="s">
        <v>696</v>
      </c>
      <c r="U192" s="75" t="s">
        <v>697</v>
      </c>
      <c r="V192" s="75" t="s">
        <v>698</v>
      </c>
      <c r="X192" s="75">
        <v>14200</v>
      </c>
      <c r="Y192" s="75" t="s">
        <v>699</v>
      </c>
      <c r="Z192" s="92">
        <v>43190</v>
      </c>
      <c r="AA192" s="75" t="s">
        <v>475</v>
      </c>
      <c r="AB192" s="92">
        <v>43165</v>
      </c>
      <c r="AC192" s="75">
        <v>0</v>
      </c>
      <c r="AF192" s="92">
        <v>43150</v>
      </c>
      <c r="AG192" s="75">
        <v>0</v>
      </c>
      <c r="AH192" s="75">
        <v>150445</v>
      </c>
      <c r="AI192" s="75" t="b">
        <v>1</v>
      </c>
      <c r="AJ192" s="75">
        <v>56</v>
      </c>
      <c r="AK192" s="75" t="s">
        <v>696</v>
      </c>
    </row>
    <row r="193" spans="1:37" x14ac:dyDescent="0.2">
      <c r="A193" s="75" t="s">
        <v>125</v>
      </c>
      <c r="B193" s="75">
        <v>115932</v>
      </c>
      <c r="C193" s="75" t="s">
        <v>126</v>
      </c>
      <c r="D193" s="75" t="s">
        <v>52</v>
      </c>
      <c r="F193" s="75">
        <v>5</v>
      </c>
      <c r="G193" s="75">
        <v>57</v>
      </c>
      <c r="H193" s="75">
        <v>154298</v>
      </c>
      <c r="I193" s="74">
        <v>19</v>
      </c>
      <c r="J193" s="92">
        <v>43150</v>
      </c>
      <c r="K193" s="75" t="s">
        <v>721</v>
      </c>
      <c r="L193" s="75">
        <v>16.670000000000002</v>
      </c>
      <c r="M193" s="75">
        <v>3.33</v>
      </c>
      <c r="N193" s="75">
        <v>20</v>
      </c>
      <c r="O193" s="75">
        <v>20</v>
      </c>
      <c r="P193" s="75">
        <v>0</v>
      </c>
      <c r="R193" s="75" t="s">
        <v>695</v>
      </c>
      <c r="S193" s="75" t="s">
        <v>696</v>
      </c>
      <c r="U193" s="75" t="s">
        <v>697</v>
      </c>
      <c r="V193" s="75" t="s">
        <v>698</v>
      </c>
      <c r="X193" s="75">
        <v>14200</v>
      </c>
      <c r="Y193" s="75" t="s">
        <v>699</v>
      </c>
      <c r="Z193" s="92">
        <v>43190</v>
      </c>
      <c r="AA193" s="75" t="s">
        <v>475</v>
      </c>
      <c r="AB193" s="92">
        <v>43165</v>
      </c>
      <c r="AC193" s="75">
        <v>0</v>
      </c>
      <c r="AF193" s="92">
        <v>43150</v>
      </c>
      <c r="AG193" s="75">
        <v>0</v>
      </c>
      <c r="AH193" s="75">
        <v>171111</v>
      </c>
      <c r="AI193" s="75" t="b">
        <v>1</v>
      </c>
      <c r="AJ193" s="75">
        <v>56</v>
      </c>
      <c r="AK193" s="75" t="s">
        <v>696</v>
      </c>
    </row>
    <row r="194" spans="1:37" x14ac:dyDescent="0.2">
      <c r="A194" s="75" t="s">
        <v>125</v>
      </c>
      <c r="B194" s="75">
        <v>115966</v>
      </c>
      <c r="C194" s="75" t="s">
        <v>126</v>
      </c>
      <c r="D194" s="75" t="s">
        <v>52</v>
      </c>
      <c r="F194" s="75">
        <v>5</v>
      </c>
      <c r="G194" s="75">
        <v>57</v>
      </c>
      <c r="H194" s="75">
        <v>154332</v>
      </c>
      <c r="I194" s="74">
        <v>20</v>
      </c>
      <c r="J194" s="92">
        <v>43151</v>
      </c>
      <c r="K194" s="75" t="s">
        <v>722</v>
      </c>
      <c r="L194" s="75">
        <v>41.38</v>
      </c>
      <c r="M194" s="75">
        <v>8.34</v>
      </c>
      <c r="N194" s="75">
        <v>50</v>
      </c>
      <c r="O194" s="75">
        <v>50</v>
      </c>
      <c r="P194" s="75">
        <v>0</v>
      </c>
      <c r="R194" s="75" t="s">
        <v>695</v>
      </c>
      <c r="S194" s="75" t="s">
        <v>696</v>
      </c>
      <c r="U194" s="75" t="s">
        <v>697</v>
      </c>
      <c r="V194" s="75" t="s">
        <v>698</v>
      </c>
      <c r="X194" s="75">
        <v>14200</v>
      </c>
      <c r="Y194" s="75" t="s">
        <v>699</v>
      </c>
      <c r="Z194" s="92">
        <v>43190</v>
      </c>
      <c r="AA194" s="75" t="s">
        <v>475</v>
      </c>
      <c r="AB194" s="92">
        <v>43166</v>
      </c>
      <c r="AC194" s="75">
        <v>0</v>
      </c>
      <c r="AF194" s="92">
        <v>43151</v>
      </c>
      <c r="AG194" s="75">
        <v>0</v>
      </c>
      <c r="AH194" s="75">
        <v>150323</v>
      </c>
      <c r="AI194" s="75" t="b">
        <v>1</v>
      </c>
      <c r="AJ194" s="75">
        <v>56</v>
      </c>
      <c r="AK194" s="75" t="s">
        <v>696</v>
      </c>
    </row>
    <row r="195" spans="1:37" x14ac:dyDescent="0.2">
      <c r="A195" s="75" t="s">
        <v>125</v>
      </c>
      <c r="B195" s="75">
        <v>115967</v>
      </c>
      <c r="C195" s="75" t="s">
        <v>126</v>
      </c>
      <c r="D195" s="75" t="s">
        <v>52</v>
      </c>
      <c r="F195" s="75">
        <v>5</v>
      </c>
      <c r="G195" s="75">
        <v>57</v>
      </c>
      <c r="H195" s="75">
        <v>154333</v>
      </c>
      <c r="I195" s="74">
        <v>20</v>
      </c>
      <c r="J195" s="92">
        <v>43151</v>
      </c>
      <c r="K195" s="75" t="s">
        <v>723</v>
      </c>
      <c r="L195" s="75">
        <v>12.5</v>
      </c>
      <c r="M195" s="75">
        <v>2.5</v>
      </c>
      <c r="N195" s="75">
        <v>15</v>
      </c>
      <c r="O195" s="75">
        <v>15</v>
      </c>
      <c r="P195" s="75">
        <v>0</v>
      </c>
      <c r="R195" s="75" t="s">
        <v>695</v>
      </c>
      <c r="S195" s="75" t="s">
        <v>696</v>
      </c>
      <c r="U195" s="75" t="s">
        <v>697</v>
      </c>
      <c r="V195" s="75" t="s">
        <v>698</v>
      </c>
      <c r="X195" s="75">
        <v>14200</v>
      </c>
      <c r="Y195" s="75" t="s">
        <v>699</v>
      </c>
      <c r="Z195" s="92">
        <v>43190</v>
      </c>
      <c r="AA195" s="75" t="s">
        <v>475</v>
      </c>
      <c r="AB195" s="92">
        <v>43166</v>
      </c>
      <c r="AC195" s="75">
        <v>0</v>
      </c>
      <c r="AF195" s="92">
        <v>43151</v>
      </c>
      <c r="AG195" s="75">
        <v>0</v>
      </c>
      <c r="AH195" s="75">
        <v>150627</v>
      </c>
      <c r="AI195" s="75" t="b">
        <v>1</v>
      </c>
      <c r="AJ195" s="75">
        <v>56</v>
      </c>
      <c r="AK195" s="75" t="s">
        <v>696</v>
      </c>
    </row>
    <row r="196" spans="1:37" x14ac:dyDescent="0.2">
      <c r="A196" s="75" t="s">
        <v>125</v>
      </c>
      <c r="B196" s="75">
        <v>115989</v>
      </c>
      <c r="C196" s="75" t="s">
        <v>126</v>
      </c>
      <c r="D196" s="75" t="s">
        <v>52</v>
      </c>
      <c r="F196" s="75">
        <v>5</v>
      </c>
      <c r="G196" s="75">
        <v>57</v>
      </c>
      <c r="H196" s="75">
        <v>154355</v>
      </c>
      <c r="I196" s="74">
        <v>21</v>
      </c>
      <c r="J196" s="92">
        <v>43152</v>
      </c>
      <c r="K196" s="75" t="s">
        <v>724</v>
      </c>
      <c r="L196" s="75">
        <v>41.38</v>
      </c>
      <c r="M196" s="75">
        <v>8.34</v>
      </c>
      <c r="N196" s="75">
        <v>50</v>
      </c>
      <c r="O196" s="75">
        <v>50</v>
      </c>
      <c r="P196" s="75">
        <v>0</v>
      </c>
      <c r="R196" s="75" t="s">
        <v>695</v>
      </c>
      <c r="S196" s="75" t="s">
        <v>696</v>
      </c>
      <c r="U196" s="75" t="s">
        <v>697</v>
      </c>
      <c r="V196" s="75" t="s">
        <v>698</v>
      </c>
      <c r="X196" s="75">
        <v>14200</v>
      </c>
      <c r="Y196" s="75" t="s">
        <v>699</v>
      </c>
      <c r="Z196" s="92">
        <v>43190</v>
      </c>
      <c r="AA196" s="75" t="s">
        <v>475</v>
      </c>
      <c r="AB196" s="92">
        <v>43167</v>
      </c>
      <c r="AC196" s="75">
        <v>0</v>
      </c>
      <c r="AF196" s="92">
        <v>43152</v>
      </c>
      <c r="AG196" s="75">
        <v>0</v>
      </c>
      <c r="AH196" s="75">
        <v>95630</v>
      </c>
      <c r="AI196" s="75" t="b">
        <v>1</v>
      </c>
      <c r="AJ196" s="75">
        <v>56</v>
      </c>
      <c r="AK196" s="75" t="s">
        <v>696</v>
      </c>
    </row>
    <row r="197" spans="1:37" x14ac:dyDescent="0.2">
      <c r="A197" s="75" t="s">
        <v>125</v>
      </c>
      <c r="B197" s="75">
        <v>116053</v>
      </c>
      <c r="C197" s="75" t="s">
        <v>126</v>
      </c>
      <c r="D197" s="75" t="s">
        <v>52</v>
      </c>
      <c r="F197" s="75">
        <v>5</v>
      </c>
      <c r="G197" s="75">
        <v>57</v>
      </c>
      <c r="H197" s="75">
        <v>154419</v>
      </c>
      <c r="I197" s="74">
        <v>22</v>
      </c>
      <c r="J197" s="92">
        <v>43153</v>
      </c>
      <c r="K197" s="75" t="s">
        <v>725</v>
      </c>
      <c r="L197" s="75">
        <v>41.38</v>
      </c>
      <c r="M197" s="75">
        <v>8.34</v>
      </c>
      <c r="N197" s="75">
        <v>50</v>
      </c>
      <c r="O197" s="75">
        <v>50</v>
      </c>
      <c r="P197" s="75">
        <v>0</v>
      </c>
      <c r="R197" s="75" t="s">
        <v>695</v>
      </c>
      <c r="S197" s="75" t="s">
        <v>696</v>
      </c>
      <c r="U197" s="75" t="s">
        <v>697</v>
      </c>
      <c r="V197" s="75" t="s">
        <v>698</v>
      </c>
      <c r="X197" s="75">
        <v>14200</v>
      </c>
      <c r="Y197" s="75" t="s">
        <v>699</v>
      </c>
      <c r="Z197" s="92">
        <v>43190</v>
      </c>
      <c r="AA197" s="75" t="s">
        <v>475</v>
      </c>
      <c r="AB197" s="92">
        <v>43168</v>
      </c>
      <c r="AC197" s="75">
        <v>0</v>
      </c>
      <c r="AF197" s="92">
        <v>43153</v>
      </c>
      <c r="AG197" s="75">
        <v>0</v>
      </c>
      <c r="AH197" s="75">
        <v>123641</v>
      </c>
      <c r="AI197" s="75" t="b">
        <v>1</v>
      </c>
      <c r="AJ197" s="75">
        <v>56</v>
      </c>
      <c r="AK197" s="75" t="s">
        <v>696</v>
      </c>
    </row>
    <row r="198" spans="1:37" x14ac:dyDescent="0.2">
      <c r="A198" s="75" t="s">
        <v>125</v>
      </c>
      <c r="B198" s="75">
        <v>116069</v>
      </c>
      <c r="C198" s="75" t="s">
        <v>126</v>
      </c>
      <c r="D198" s="75" t="s">
        <v>52</v>
      </c>
      <c r="F198" s="75">
        <v>5</v>
      </c>
      <c r="G198" s="75">
        <v>57</v>
      </c>
      <c r="H198" s="75">
        <v>154435</v>
      </c>
      <c r="I198" s="74">
        <v>22</v>
      </c>
      <c r="J198" s="92">
        <v>43153</v>
      </c>
      <c r="K198" s="75" t="s">
        <v>726</v>
      </c>
      <c r="L198" s="75">
        <v>41.38</v>
      </c>
      <c r="M198" s="75">
        <v>8.34</v>
      </c>
      <c r="N198" s="75">
        <v>50</v>
      </c>
      <c r="O198" s="75">
        <v>50</v>
      </c>
      <c r="P198" s="75">
        <v>0</v>
      </c>
      <c r="R198" s="75" t="s">
        <v>695</v>
      </c>
      <c r="S198" s="75" t="s">
        <v>696</v>
      </c>
      <c r="U198" s="75" t="s">
        <v>697</v>
      </c>
      <c r="V198" s="75" t="s">
        <v>698</v>
      </c>
      <c r="X198" s="75">
        <v>14200</v>
      </c>
      <c r="Y198" s="75" t="s">
        <v>699</v>
      </c>
      <c r="Z198" s="92">
        <v>43190</v>
      </c>
      <c r="AA198" s="75" t="s">
        <v>475</v>
      </c>
      <c r="AB198" s="92">
        <v>43168</v>
      </c>
      <c r="AC198" s="75">
        <v>0</v>
      </c>
      <c r="AF198" s="92">
        <v>43153</v>
      </c>
      <c r="AG198" s="75">
        <v>0</v>
      </c>
      <c r="AH198" s="75">
        <v>172142</v>
      </c>
      <c r="AI198" s="75" t="b">
        <v>1</v>
      </c>
      <c r="AJ198" s="75">
        <v>56</v>
      </c>
      <c r="AK198" s="75" t="s">
        <v>696</v>
      </c>
    </row>
    <row r="199" spans="1:37" x14ac:dyDescent="0.2">
      <c r="A199" s="75" t="s">
        <v>125</v>
      </c>
      <c r="B199" s="75">
        <v>116098</v>
      </c>
      <c r="C199" s="75" t="s">
        <v>126</v>
      </c>
      <c r="D199" s="75" t="s">
        <v>52</v>
      </c>
      <c r="F199" s="75">
        <v>5</v>
      </c>
      <c r="G199" s="75">
        <v>57</v>
      </c>
      <c r="H199" s="75">
        <v>154464</v>
      </c>
      <c r="I199" s="74">
        <v>23</v>
      </c>
      <c r="J199" s="92">
        <v>43154</v>
      </c>
      <c r="K199" s="75" t="s">
        <v>727</v>
      </c>
      <c r="L199" s="75">
        <v>12.5</v>
      </c>
      <c r="M199" s="75">
        <v>2.5</v>
      </c>
      <c r="N199" s="75">
        <v>15</v>
      </c>
      <c r="O199" s="75">
        <v>15</v>
      </c>
      <c r="P199" s="75">
        <v>0</v>
      </c>
      <c r="R199" s="75" t="s">
        <v>695</v>
      </c>
      <c r="S199" s="75" t="s">
        <v>696</v>
      </c>
      <c r="U199" s="75" t="s">
        <v>697</v>
      </c>
      <c r="V199" s="75" t="s">
        <v>698</v>
      </c>
      <c r="X199" s="75">
        <v>14200</v>
      </c>
      <c r="Y199" s="75" t="s">
        <v>699</v>
      </c>
      <c r="Z199" s="92">
        <v>43190</v>
      </c>
      <c r="AA199" s="75" t="s">
        <v>475</v>
      </c>
      <c r="AB199" s="92">
        <v>43169</v>
      </c>
      <c r="AC199" s="75">
        <v>0</v>
      </c>
      <c r="AF199" s="92">
        <v>43154</v>
      </c>
      <c r="AG199" s="75">
        <v>0</v>
      </c>
      <c r="AH199" s="75">
        <v>143524</v>
      </c>
      <c r="AI199" s="75" t="b">
        <v>1</v>
      </c>
      <c r="AJ199" s="75">
        <v>56</v>
      </c>
      <c r="AK199" s="75" t="s">
        <v>696</v>
      </c>
    </row>
    <row r="200" spans="1:37" x14ac:dyDescent="0.2">
      <c r="A200" s="75" t="s">
        <v>125</v>
      </c>
      <c r="B200" s="75">
        <v>116164</v>
      </c>
      <c r="C200" s="75" t="s">
        <v>126</v>
      </c>
      <c r="D200" s="75" t="s">
        <v>52</v>
      </c>
      <c r="F200" s="75">
        <v>5</v>
      </c>
      <c r="G200" s="75">
        <v>57</v>
      </c>
      <c r="H200" s="75">
        <v>154530</v>
      </c>
      <c r="I200" s="74">
        <v>27</v>
      </c>
      <c r="J200" s="92">
        <v>43158</v>
      </c>
      <c r="K200" s="75" t="s">
        <v>728</v>
      </c>
      <c r="L200" s="75">
        <v>41.38</v>
      </c>
      <c r="M200" s="75">
        <v>8.34</v>
      </c>
      <c r="N200" s="75">
        <v>50</v>
      </c>
      <c r="O200" s="75">
        <v>50</v>
      </c>
      <c r="P200" s="75">
        <v>0</v>
      </c>
      <c r="R200" s="75" t="s">
        <v>695</v>
      </c>
      <c r="S200" s="75" t="s">
        <v>696</v>
      </c>
      <c r="U200" s="75" t="s">
        <v>697</v>
      </c>
      <c r="V200" s="75" t="s">
        <v>698</v>
      </c>
      <c r="X200" s="75">
        <v>14200</v>
      </c>
      <c r="Y200" s="75" t="s">
        <v>699</v>
      </c>
      <c r="Z200" s="92">
        <v>43190</v>
      </c>
      <c r="AA200" s="75" t="s">
        <v>475</v>
      </c>
      <c r="AB200" s="92">
        <v>43173</v>
      </c>
      <c r="AC200" s="75">
        <v>0</v>
      </c>
      <c r="AF200" s="92">
        <v>43158</v>
      </c>
      <c r="AG200" s="75">
        <v>0</v>
      </c>
      <c r="AH200" s="75">
        <v>100926</v>
      </c>
      <c r="AI200" s="75" t="b">
        <v>1</v>
      </c>
      <c r="AJ200" s="75">
        <v>56</v>
      </c>
      <c r="AK200" s="75" t="s">
        <v>696</v>
      </c>
    </row>
    <row r="201" spans="1:37" x14ac:dyDescent="0.2">
      <c r="A201" s="75" t="s">
        <v>125</v>
      </c>
      <c r="B201" s="75">
        <v>116201</v>
      </c>
      <c r="C201" s="75" t="s">
        <v>126</v>
      </c>
      <c r="D201" s="75" t="s">
        <v>52</v>
      </c>
      <c r="F201" s="75">
        <v>5</v>
      </c>
      <c r="G201" s="75">
        <v>57</v>
      </c>
      <c r="H201" s="75">
        <v>154567</v>
      </c>
      <c r="I201" s="74">
        <v>28</v>
      </c>
      <c r="J201" s="92">
        <v>43159</v>
      </c>
      <c r="K201" s="75" t="s">
        <v>729</v>
      </c>
      <c r="L201" s="75">
        <v>41.38</v>
      </c>
      <c r="M201" s="75">
        <v>8.34</v>
      </c>
      <c r="N201" s="75">
        <v>50</v>
      </c>
      <c r="O201" s="75">
        <v>50</v>
      </c>
      <c r="P201" s="75">
        <v>0</v>
      </c>
      <c r="R201" s="75" t="s">
        <v>695</v>
      </c>
      <c r="S201" s="75" t="s">
        <v>696</v>
      </c>
      <c r="U201" s="75" t="s">
        <v>697</v>
      </c>
      <c r="V201" s="75" t="s">
        <v>698</v>
      </c>
      <c r="X201" s="75">
        <v>14200</v>
      </c>
      <c r="Y201" s="75" t="s">
        <v>699</v>
      </c>
      <c r="Z201" s="92">
        <v>43190</v>
      </c>
      <c r="AA201" s="75" t="s">
        <v>475</v>
      </c>
      <c r="AB201" s="92">
        <v>43174</v>
      </c>
      <c r="AC201" s="75">
        <v>0</v>
      </c>
      <c r="AF201" s="92">
        <v>43159</v>
      </c>
      <c r="AG201" s="75">
        <v>0</v>
      </c>
      <c r="AH201" s="75">
        <v>102813</v>
      </c>
      <c r="AI201" s="75" t="b">
        <v>1</v>
      </c>
      <c r="AJ201" s="75">
        <v>56</v>
      </c>
      <c r="AK201" s="75" t="s">
        <v>696</v>
      </c>
    </row>
    <row r="202" spans="1:37" x14ac:dyDescent="0.2">
      <c r="A202" s="75" t="s">
        <v>125</v>
      </c>
      <c r="B202" s="75">
        <v>116213</v>
      </c>
      <c r="C202" s="75" t="s">
        <v>126</v>
      </c>
      <c r="D202" s="75" t="s">
        <v>52</v>
      </c>
      <c r="F202" s="75">
        <v>5</v>
      </c>
      <c r="G202" s="75">
        <v>57</v>
      </c>
      <c r="H202" s="75">
        <v>154579</v>
      </c>
      <c r="I202" s="74">
        <v>28</v>
      </c>
      <c r="J202" s="92">
        <v>43159</v>
      </c>
      <c r="K202" s="75" t="s">
        <v>730</v>
      </c>
      <c r="L202" s="75">
        <v>16.670000000000002</v>
      </c>
      <c r="M202" s="75">
        <v>3.33</v>
      </c>
      <c r="N202" s="75">
        <v>20</v>
      </c>
      <c r="O202" s="75">
        <v>20</v>
      </c>
      <c r="P202" s="75">
        <v>0</v>
      </c>
      <c r="R202" s="75" t="s">
        <v>695</v>
      </c>
      <c r="S202" s="75" t="s">
        <v>696</v>
      </c>
      <c r="U202" s="75" t="s">
        <v>697</v>
      </c>
      <c r="V202" s="75" t="s">
        <v>698</v>
      </c>
      <c r="X202" s="75">
        <v>14200</v>
      </c>
      <c r="Y202" s="75" t="s">
        <v>699</v>
      </c>
      <c r="Z202" s="92">
        <v>43190</v>
      </c>
      <c r="AA202" s="75" t="s">
        <v>475</v>
      </c>
      <c r="AB202" s="92">
        <v>43174</v>
      </c>
      <c r="AC202" s="75">
        <v>0</v>
      </c>
      <c r="AF202" s="92">
        <v>43159</v>
      </c>
      <c r="AG202" s="75">
        <v>0</v>
      </c>
      <c r="AH202" s="75">
        <v>133245</v>
      </c>
      <c r="AI202" s="75" t="b">
        <v>1</v>
      </c>
      <c r="AJ202" s="75">
        <v>56</v>
      </c>
      <c r="AK202" s="75" t="s">
        <v>696</v>
      </c>
    </row>
    <row r="203" spans="1:37" x14ac:dyDescent="0.2">
      <c r="A203" s="75" t="s">
        <v>125</v>
      </c>
      <c r="B203" s="75">
        <v>115561</v>
      </c>
      <c r="C203" s="75" t="s">
        <v>126</v>
      </c>
      <c r="D203" s="75" t="s">
        <v>52</v>
      </c>
      <c r="F203" s="75">
        <v>5</v>
      </c>
      <c r="G203" s="75">
        <v>8</v>
      </c>
      <c r="H203" s="75">
        <v>153927</v>
      </c>
      <c r="I203" s="74">
        <v>6</v>
      </c>
      <c r="J203" s="92">
        <v>43137</v>
      </c>
      <c r="K203" s="75" t="s">
        <v>731</v>
      </c>
      <c r="L203" s="75">
        <v>16.670000000000002</v>
      </c>
      <c r="M203" s="75">
        <v>3.33</v>
      </c>
      <c r="N203" s="75">
        <v>20</v>
      </c>
      <c r="O203" s="75">
        <v>20</v>
      </c>
      <c r="P203" s="75">
        <v>0</v>
      </c>
      <c r="R203" s="75" t="s">
        <v>732</v>
      </c>
      <c r="S203" s="75" t="s">
        <v>733</v>
      </c>
      <c r="U203" s="75" t="s">
        <v>734</v>
      </c>
      <c r="X203" s="75">
        <v>14200</v>
      </c>
      <c r="Y203" s="75" t="s">
        <v>699</v>
      </c>
      <c r="Z203" s="92">
        <v>43159</v>
      </c>
      <c r="AA203" s="75" t="s">
        <v>458</v>
      </c>
      <c r="AB203" s="92">
        <v>43137</v>
      </c>
      <c r="AC203" s="75">
        <v>0</v>
      </c>
      <c r="AF203" s="92">
        <v>43137</v>
      </c>
      <c r="AG203" s="75">
        <v>0</v>
      </c>
      <c r="AH203" s="75">
        <v>150625</v>
      </c>
      <c r="AI203" s="75" t="b">
        <v>1</v>
      </c>
      <c r="AJ203" s="75">
        <v>7</v>
      </c>
      <c r="AK203" s="75" t="s">
        <v>733</v>
      </c>
    </row>
    <row r="204" spans="1:37" x14ac:dyDescent="0.2">
      <c r="A204" s="75" t="s">
        <v>125</v>
      </c>
      <c r="B204" s="75">
        <v>115724</v>
      </c>
      <c r="C204" s="75" t="s">
        <v>126</v>
      </c>
      <c r="D204" s="75" t="s">
        <v>52</v>
      </c>
      <c r="F204" s="75">
        <v>5</v>
      </c>
      <c r="G204" s="75">
        <v>8</v>
      </c>
      <c r="H204" s="75">
        <v>154090</v>
      </c>
      <c r="I204" s="74">
        <v>12</v>
      </c>
      <c r="J204" s="92">
        <v>43143</v>
      </c>
      <c r="K204" s="75" t="s">
        <v>735</v>
      </c>
      <c r="L204" s="75">
        <v>8.33</v>
      </c>
      <c r="M204" s="75">
        <v>1.67</v>
      </c>
      <c r="N204" s="75">
        <v>10</v>
      </c>
      <c r="O204" s="75">
        <v>10</v>
      </c>
      <c r="P204" s="75">
        <v>0</v>
      </c>
      <c r="R204" s="75" t="s">
        <v>732</v>
      </c>
      <c r="S204" s="75" t="s">
        <v>733</v>
      </c>
      <c r="U204" s="75" t="s">
        <v>734</v>
      </c>
      <c r="X204" s="75">
        <v>14200</v>
      </c>
      <c r="Y204" s="75" t="s">
        <v>699</v>
      </c>
      <c r="Z204" s="92">
        <v>43159</v>
      </c>
      <c r="AA204" s="75" t="s">
        <v>458</v>
      </c>
      <c r="AB204" s="92">
        <v>43143</v>
      </c>
      <c r="AC204" s="75">
        <v>0</v>
      </c>
      <c r="AF204" s="92">
        <v>43143</v>
      </c>
      <c r="AG204" s="75">
        <v>0</v>
      </c>
      <c r="AH204" s="75">
        <v>150335</v>
      </c>
      <c r="AI204" s="75" t="b">
        <v>1</v>
      </c>
      <c r="AJ204" s="75">
        <v>7</v>
      </c>
      <c r="AK204" s="75" t="s">
        <v>733</v>
      </c>
    </row>
    <row r="205" spans="1:37" x14ac:dyDescent="0.2">
      <c r="A205" s="75" t="s">
        <v>125</v>
      </c>
      <c r="B205" s="75">
        <v>115927</v>
      </c>
      <c r="C205" s="75" t="s">
        <v>126</v>
      </c>
      <c r="D205" s="75" t="s">
        <v>52</v>
      </c>
      <c r="F205" s="75">
        <v>5</v>
      </c>
      <c r="G205" s="75">
        <v>8</v>
      </c>
      <c r="H205" s="75">
        <v>154293</v>
      </c>
      <c r="I205" s="74">
        <v>19</v>
      </c>
      <c r="J205" s="92">
        <v>43150</v>
      </c>
      <c r="K205" s="75" t="s">
        <v>736</v>
      </c>
      <c r="L205" s="75">
        <v>25</v>
      </c>
      <c r="M205" s="75">
        <v>5</v>
      </c>
      <c r="N205" s="75">
        <v>30</v>
      </c>
      <c r="O205" s="75">
        <v>30</v>
      </c>
      <c r="P205" s="75">
        <v>0</v>
      </c>
      <c r="R205" s="75" t="s">
        <v>732</v>
      </c>
      <c r="S205" s="75" t="s">
        <v>733</v>
      </c>
      <c r="U205" s="75" t="s">
        <v>734</v>
      </c>
      <c r="X205" s="75">
        <v>14200</v>
      </c>
      <c r="Y205" s="75" t="s">
        <v>699</v>
      </c>
      <c r="Z205" s="92">
        <v>43159</v>
      </c>
      <c r="AA205" s="75" t="s">
        <v>458</v>
      </c>
      <c r="AB205" s="92">
        <v>43150</v>
      </c>
      <c r="AC205" s="75">
        <v>0</v>
      </c>
      <c r="AF205" s="92">
        <v>43150</v>
      </c>
      <c r="AG205" s="75">
        <v>0</v>
      </c>
      <c r="AH205" s="75">
        <v>160352</v>
      </c>
      <c r="AI205" s="75" t="b">
        <v>1</v>
      </c>
      <c r="AJ205" s="75">
        <v>7</v>
      </c>
      <c r="AK205" s="75" t="s">
        <v>733</v>
      </c>
    </row>
    <row r="206" spans="1:37" x14ac:dyDescent="0.2">
      <c r="A206" s="75" t="s">
        <v>125</v>
      </c>
      <c r="B206" s="75">
        <v>116111</v>
      </c>
      <c r="C206" s="75" t="s">
        <v>126</v>
      </c>
      <c r="D206" s="75" t="s">
        <v>52</v>
      </c>
      <c r="F206" s="75">
        <v>5</v>
      </c>
      <c r="G206" s="75">
        <v>8</v>
      </c>
      <c r="H206" s="75">
        <v>154477</v>
      </c>
      <c r="I206" s="74">
        <v>23</v>
      </c>
      <c r="J206" s="92">
        <v>43154</v>
      </c>
      <c r="K206" s="75" t="s">
        <v>737</v>
      </c>
      <c r="L206" s="75">
        <v>41.38</v>
      </c>
      <c r="M206" s="75">
        <v>8.34</v>
      </c>
      <c r="N206" s="75">
        <v>50</v>
      </c>
      <c r="O206" s="75">
        <v>50</v>
      </c>
      <c r="P206" s="75">
        <v>0</v>
      </c>
      <c r="R206" s="75" t="s">
        <v>732</v>
      </c>
      <c r="S206" s="75" t="s">
        <v>733</v>
      </c>
      <c r="U206" s="75" t="s">
        <v>734</v>
      </c>
      <c r="X206" s="75">
        <v>14200</v>
      </c>
      <c r="Y206" s="75" t="s">
        <v>699</v>
      </c>
      <c r="Z206" s="92">
        <v>43159</v>
      </c>
      <c r="AA206" s="75" t="s">
        <v>458</v>
      </c>
      <c r="AB206" s="92">
        <v>43154</v>
      </c>
      <c r="AC206" s="75">
        <v>0</v>
      </c>
      <c r="AF206" s="92">
        <v>43154</v>
      </c>
      <c r="AG206" s="75">
        <v>0</v>
      </c>
      <c r="AH206" s="75">
        <v>172241</v>
      </c>
      <c r="AI206" s="75" t="b">
        <v>1</v>
      </c>
      <c r="AJ206" s="75">
        <v>7</v>
      </c>
      <c r="AK206" s="75" t="s">
        <v>733</v>
      </c>
    </row>
    <row r="207" spans="1:37" x14ac:dyDescent="0.2">
      <c r="A207" s="75" t="s">
        <v>125</v>
      </c>
      <c r="B207" s="75">
        <v>116205</v>
      </c>
      <c r="C207" s="75" t="s">
        <v>126</v>
      </c>
      <c r="D207" s="75" t="s">
        <v>52</v>
      </c>
      <c r="F207" s="75">
        <v>5</v>
      </c>
      <c r="G207" s="75">
        <v>52868</v>
      </c>
      <c r="H207" s="75">
        <v>154571</v>
      </c>
      <c r="I207" s="74">
        <v>28</v>
      </c>
      <c r="J207" s="92">
        <v>43159</v>
      </c>
      <c r="K207" s="75" t="s">
        <v>738</v>
      </c>
      <c r="L207" s="75">
        <v>53.88</v>
      </c>
      <c r="M207" s="75">
        <v>10.84</v>
      </c>
      <c r="N207" s="75">
        <v>65</v>
      </c>
      <c r="O207" s="75">
        <v>65</v>
      </c>
      <c r="P207" s="75">
        <v>0</v>
      </c>
      <c r="R207" s="75" t="s">
        <v>739</v>
      </c>
      <c r="S207" s="75" t="s">
        <v>740</v>
      </c>
      <c r="U207" s="75" t="s">
        <v>741</v>
      </c>
      <c r="X207" s="75">
        <v>14480</v>
      </c>
      <c r="Y207" s="75" t="s">
        <v>742</v>
      </c>
      <c r="Z207" s="92">
        <v>43159</v>
      </c>
      <c r="AA207" s="75" t="s">
        <v>132</v>
      </c>
      <c r="AB207" s="92">
        <v>43159</v>
      </c>
      <c r="AC207" s="75">
        <v>0</v>
      </c>
      <c r="AF207" s="92">
        <v>43159</v>
      </c>
      <c r="AG207" s="75">
        <v>0</v>
      </c>
      <c r="AH207" s="75">
        <v>110924</v>
      </c>
      <c r="AI207" s="75" t="b">
        <v>1</v>
      </c>
      <c r="AJ207" s="75">
        <v>0</v>
      </c>
      <c r="AK207" s="75" t="s">
        <v>740</v>
      </c>
    </row>
    <row r="208" spans="1:37" x14ac:dyDescent="0.2">
      <c r="A208" s="75" t="s">
        <v>125</v>
      </c>
      <c r="B208" s="75">
        <v>116006</v>
      </c>
      <c r="C208" s="75" t="s">
        <v>126</v>
      </c>
      <c r="D208" s="75" t="s">
        <v>52</v>
      </c>
      <c r="F208" s="75">
        <v>5</v>
      </c>
      <c r="G208" s="75">
        <v>39958</v>
      </c>
      <c r="H208" s="75">
        <v>154372</v>
      </c>
      <c r="I208" s="74">
        <v>21</v>
      </c>
      <c r="J208" s="92">
        <v>43152</v>
      </c>
      <c r="K208" s="75" t="s">
        <v>743</v>
      </c>
      <c r="L208" s="75">
        <v>49.72</v>
      </c>
      <c r="M208" s="75">
        <v>10</v>
      </c>
      <c r="N208" s="75">
        <v>60</v>
      </c>
      <c r="O208" s="75">
        <v>0</v>
      </c>
      <c r="P208" s="75">
        <v>0</v>
      </c>
      <c r="Q208" s="92">
        <v>43152</v>
      </c>
      <c r="R208" s="75" t="s">
        <v>744</v>
      </c>
      <c r="S208" s="75" t="s">
        <v>745</v>
      </c>
      <c r="U208" s="75" t="s">
        <v>746</v>
      </c>
      <c r="X208" s="75">
        <v>14610</v>
      </c>
      <c r="Y208" s="75" t="s">
        <v>747</v>
      </c>
      <c r="Z208" s="92">
        <v>43152</v>
      </c>
      <c r="AA208" s="75" t="s">
        <v>132</v>
      </c>
      <c r="AB208" s="92">
        <v>43152</v>
      </c>
      <c r="AC208" s="75">
        <v>0</v>
      </c>
      <c r="AF208" s="92">
        <v>43152</v>
      </c>
      <c r="AG208" s="75">
        <v>0</v>
      </c>
      <c r="AH208" s="75">
        <v>121320</v>
      </c>
      <c r="AI208" s="75" t="b">
        <v>1</v>
      </c>
      <c r="AJ208" s="75">
        <v>0</v>
      </c>
      <c r="AK208" s="75" t="s">
        <v>745</v>
      </c>
    </row>
    <row r="209" spans="1:37" x14ac:dyDescent="0.2">
      <c r="A209" s="75" t="s">
        <v>125</v>
      </c>
      <c r="B209" s="75">
        <v>115508</v>
      </c>
      <c r="C209" s="75" t="s">
        <v>126</v>
      </c>
      <c r="D209" s="75" t="s">
        <v>52</v>
      </c>
      <c r="F209" s="75">
        <v>5</v>
      </c>
      <c r="G209" s="75">
        <v>21241</v>
      </c>
      <c r="H209" s="75">
        <v>153874</v>
      </c>
      <c r="I209" s="74">
        <v>5</v>
      </c>
      <c r="J209" s="92">
        <v>43136</v>
      </c>
      <c r="K209" s="75" t="s">
        <v>748</v>
      </c>
      <c r="L209" s="75">
        <v>49.72</v>
      </c>
      <c r="M209" s="75">
        <v>10</v>
      </c>
      <c r="N209" s="75">
        <v>60</v>
      </c>
      <c r="O209" s="75">
        <v>0</v>
      </c>
      <c r="P209" s="75">
        <v>0</v>
      </c>
      <c r="Q209" s="92">
        <v>43136</v>
      </c>
      <c r="R209" s="75" t="s">
        <v>749</v>
      </c>
      <c r="S209" s="75" t="s">
        <v>750</v>
      </c>
      <c r="U209" s="75" t="s">
        <v>751</v>
      </c>
      <c r="X209" s="75">
        <v>14780</v>
      </c>
      <c r="Y209" s="75" t="s">
        <v>437</v>
      </c>
      <c r="Z209" s="92">
        <v>43136</v>
      </c>
      <c r="AA209" s="75" t="s">
        <v>132</v>
      </c>
      <c r="AB209" s="92">
        <v>43136</v>
      </c>
      <c r="AC209" s="75">
        <v>0</v>
      </c>
      <c r="AF209" s="92">
        <v>43136</v>
      </c>
      <c r="AG209" s="75">
        <v>0</v>
      </c>
      <c r="AH209" s="75">
        <v>100816</v>
      </c>
      <c r="AI209" s="75" t="b">
        <v>1</v>
      </c>
      <c r="AJ209" s="75">
        <v>0</v>
      </c>
      <c r="AK209" s="75" t="s">
        <v>750</v>
      </c>
    </row>
    <row r="210" spans="1:37" x14ac:dyDescent="0.2">
      <c r="A210" s="75" t="s">
        <v>125</v>
      </c>
      <c r="B210" s="75">
        <v>115969</v>
      </c>
      <c r="C210" s="75" t="s">
        <v>126</v>
      </c>
      <c r="D210" s="75" t="s">
        <v>52</v>
      </c>
      <c r="F210" s="75">
        <v>5</v>
      </c>
      <c r="G210" s="75">
        <v>23517</v>
      </c>
      <c r="H210" s="75">
        <v>154335</v>
      </c>
      <c r="I210" s="74">
        <v>20</v>
      </c>
      <c r="J210" s="92">
        <v>43151</v>
      </c>
      <c r="K210" s="75" t="s">
        <v>752</v>
      </c>
      <c r="L210" s="75">
        <v>45.55</v>
      </c>
      <c r="M210" s="75">
        <v>9.17</v>
      </c>
      <c r="N210" s="75">
        <v>55</v>
      </c>
      <c r="O210" s="75">
        <v>0</v>
      </c>
      <c r="P210" s="75">
        <v>0</v>
      </c>
      <c r="Q210" s="92">
        <v>43151</v>
      </c>
      <c r="R210" s="75" t="s">
        <v>753</v>
      </c>
      <c r="S210" s="75" t="s">
        <v>754</v>
      </c>
      <c r="U210" s="75" t="s">
        <v>755</v>
      </c>
      <c r="X210" s="75">
        <v>14111</v>
      </c>
      <c r="Y210" s="75" t="s">
        <v>756</v>
      </c>
      <c r="Z210" s="92">
        <v>43151</v>
      </c>
      <c r="AA210" s="75" t="s">
        <v>132</v>
      </c>
      <c r="AB210" s="92">
        <v>43151</v>
      </c>
      <c r="AC210" s="75">
        <v>0</v>
      </c>
      <c r="AF210" s="92">
        <v>43151</v>
      </c>
      <c r="AG210" s="75">
        <v>0</v>
      </c>
      <c r="AH210" s="75">
        <v>150934</v>
      </c>
      <c r="AI210" s="75" t="b">
        <v>1</v>
      </c>
      <c r="AJ210" s="75">
        <v>0</v>
      </c>
      <c r="AK210" s="75" t="s">
        <v>754</v>
      </c>
    </row>
    <row r="211" spans="1:37" x14ac:dyDescent="0.2">
      <c r="A211" s="75" t="s">
        <v>125</v>
      </c>
      <c r="B211" s="75">
        <v>115581</v>
      </c>
      <c r="C211" s="75" t="s">
        <v>126</v>
      </c>
      <c r="D211" s="75" t="s">
        <v>52</v>
      </c>
      <c r="E211" s="75">
        <v>115587</v>
      </c>
      <c r="F211" s="75">
        <v>5</v>
      </c>
      <c r="G211" s="75">
        <v>18364</v>
      </c>
      <c r="H211" s="75">
        <v>153947</v>
      </c>
      <c r="I211" s="74">
        <v>7</v>
      </c>
      <c r="J211" s="92">
        <v>43138</v>
      </c>
      <c r="K211" s="75" t="s">
        <v>757</v>
      </c>
      <c r="L211" s="75">
        <v>45.55</v>
      </c>
      <c r="M211" s="75">
        <v>9.17</v>
      </c>
      <c r="N211" s="75">
        <v>55</v>
      </c>
      <c r="O211" s="75">
        <v>55</v>
      </c>
      <c r="P211" s="75">
        <v>-55</v>
      </c>
      <c r="Q211" s="92">
        <v>43138</v>
      </c>
      <c r="R211" s="75" t="s">
        <v>758</v>
      </c>
      <c r="S211" s="75" t="s">
        <v>759</v>
      </c>
      <c r="U211" s="75" t="s">
        <v>760</v>
      </c>
      <c r="X211" s="75">
        <v>14740</v>
      </c>
      <c r="Y211" s="75" t="s">
        <v>761</v>
      </c>
      <c r="Z211" s="92">
        <v>43138</v>
      </c>
      <c r="AA211" s="75" t="s">
        <v>132</v>
      </c>
      <c r="AB211" s="92">
        <v>43138</v>
      </c>
      <c r="AC211" s="75">
        <v>0</v>
      </c>
      <c r="AF211" s="92">
        <v>43138</v>
      </c>
      <c r="AG211" s="75">
        <v>0</v>
      </c>
      <c r="AH211" s="75">
        <v>112513</v>
      </c>
      <c r="AI211" s="75" t="b">
        <v>1</v>
      </c>
      <c r="AJ211" s="75">
        <v>0</v>
      </c>
      <c r="AK211" s="75" t="s">
        <v>759</v>
      </c>
    </row>
    <row r="212" spans="1:37" x14ac:dyDescent="0.2">
      <c r="A212" s="75" t="s">
        <v>125</v>
      </c>
      <c r="B212" s="75">
        <v>115587</v>
      </c>
      <c r="C212" s="75" t="s">
        <v>206</v>
      </c>
      <c r="D212" s="75" t="s">
        <v>52</v>
      </c>
      <c r="E212" s="75">
        <v>115581</v>
      </c>
      <c r="F212" s="75">
        <v>5</v>
      </c>
      <c r="G212" s="75">
        <v>18364</v>
      </c>
      <c r="H212" s="75">
        <v>153953</v>
      </c>
      <c r="I212" s="74">
        <v>7</v>
      </c>
      <c r="J212" s="92">
        <v>43138</v>
      </c>
      <c r="K212" s="75" t="s">
        <v>762</v>
      </c>
      <c r="L212" s="75">
        <v>-45.55</v>
      </c>
      <c r="M212" s="75">
        <v>-9.17</v>
      </c>
      <c r="N212" s="75">
        <v>-55</v>
      </c>
      <c r="O212" s="75">
        <v>-55</v>
      </c>
      <c r="P212" s="75">
        <v>0</v>
      </c>
      <c r="Q212" s="92">
        <v>43138</v>
      </c>
      <c r="R212" s="75" t="s">
        <v>758</v>
      </c>
      <c r="S212" s="75" t="s">
        <v>759</v>
      </c>
      <c r="U212" s="75" t="s">
        <v>760</v>
      </c>
      <c r="X212" s="75">
        <v>14740</v>
      </c>
      <c r="Y212" s="75" t="s">
        <v>761</v>
      </c>
      <c r="Z212" s="92">
        <v>43138</v>
      </c>
      <c r="AA212" s="75" t="s">
        <v>208</v>
      </c>
      <c r="AC212" s="75">
        <v>0</v>
      </c>
      <c r="AF212" s="92">
        <v>43138</v>
      </c>
      <c r="AG212" s="75">
        <v>0</v>
      </c>
      <c r="AH212" s="75">
        <v>112513</v>
      </c>
      <c r="AI212" s="75" t="b">
        <v>1</v>
      </c>
      <c r="AJ212" s="75">
        <v>0</v>
      </c>
      <c r="AK212" s="75" t="s">
        <v>759</v>
      </c>
    </row>
    <row r="213" spans="1:37" x14ac:dyDescent="0.2">
      <c r="A213" s="75" t="s">
        <v>125</v>
      </c>
      <c r="B213" s="75">
        <v>115588</v>
      </c>
      <c r="C213" s="75" t="s">
        <v>126</v>
      </c>
      <c r="D213" s="75" t="s">
        <v>52</v>
      </c>
      <c r="F213" s="75">
        <v>5</v>
      </c>
      <c r="G213" s="75">
        <v>18364</v>
      </c>
      <c r="H213" s="75">
        <v>153954</v>
      </c>
      <c r="I213" s="74">
        <v>7</v>
      </c>
      <c r="J213" s="92">
        <v>43138</v>
      </c>
      <c r="K213" s="75" t="s">
        <v>763</v>
      </c>
      <c r="L213" s="75">
        <v>41.38</v>
      </c>
      <c r="M213" s="75">
        <v>8.34</v>
      </c>
      <c r="N213" s="75">
        <v>50</v>
      </c>
      <c r="O213" s="75">
        <v>0</v>
      </c>
      <c r="P213" s="75">
        <v>0</v>
      </c>
      <c r="Q213" s="92">
        <v>43138</v>
      </c>
      <c r="R213" s="75" t="s">
        <v>758</v>
      </c>
      <c r="S213" s="75" t="s">
        <v>759</v>
      </c>
      <c r="U213" s="75" t="s">
        <v>760</v>
      </c>
      <c r="X213" s="75">
        <v>14740</v>
      </c>
      <c r="Y213" s="75" t="s">
        <v>761</v>
      </c>
      <c r="Z213" s="92">
        <v>43138</v>
      </c>
      <c r="AA213" s="75" t="s">
        <v>132</v>
      </c>
      <c r="AB213" s="92">
        <v>43138</v>
      </c>
      <c r="AC213" s="75">
        <v>0</v>
      </c>
      <c r="AF213" s="92">
        <v>43138</v>
      </c>
      <c r="AG213" s="75">
        <v>0</v>
      </c>
      <c r="AH213" s="75">
        <v>115628</v>
      </c>
      <c r="AI213" s="75" t="b">
        <v>1</v>
      </c>
      <c r="AJ213" s="75">
        <v>0</v>
      </c>
      <c r="AK213" s="75" t="s">
        <v>759</v>
      </c>
    </row>
    <row r="214" spans="1:37" x14ac:dyDescent="0.2">
      <c r="A214" s="75" t="s">
        <v>125</v>
      </c>
      <c r="B214" s="75">
        <v>115858</v>
      </c>
      <c r="C214" s="75" t="s">
        <v>126</v>
      </c>
      <c r="D214" s="75" t="s">
        <v>52</v>
      </c>
      <c r="F214" s="75">
        <v>5</v>
      </c>
      <c r="G214" s="75">
        <v>18364</v>
      </c>
      <c r="H214" s="75">
        <v>154224</v>
      </c>
      <c r="I214" s="74">
        <v>15</v>
      </c>
      <c r="J214" s="92">
        <v>43146</v>
      </c>
      <c r="K214" s="75" t="s">
        <v>764</v>
      </c>
      <c r="L214" s="75">
        <v>12.5</v>
      </c>
      <c r="M214" s="75">
        <v>2.5</v>
      </c>
      <c r="N214" s="75">
        <v>15</v>
      </c>
      <c r="O214" s="75">
        <v>0</v>
      </c>
      <c r="P214" s="75">
        <v>0</v>
      </c>
      <c r="Q214" s="92">
        <v>43146</v>
      </c>
      <c r="R214" s="75" t="s">
        <v>758</v>
      </c>
      <c r="S214" s="75" t="s">
        <v>759</v>
      </c>
      <c r="U214" s="75" t="s">
        <v>760</v>
      </c>
      <c r="X214" s="75">
        <v>14740</v>
      </c>
      <c r="Y214" s="75" t="s">
        <v>761</v>
      </c>
      <c r="Z214" s="92">
        <v>43146</v>
      </c>
      <c r="AA214" s="75" t="s">
        <v>132</v>
      </c>
      <c r="AB214" s="92">
        <v>43146</v>
      </c>
      <c r="AC214" s="75">
        <v>0</v>
      </c>
      <c r="AF214" s="92">
        <v>43146</v>
      </c>
      <c r="AG214" s="75">
        <v>0</v>
      </c>
      <c r="AH214" s="75">
        <v>180754</v>
      </c>
      <c r="AI214" s="75" t="b">
        <v>1</v>
      </c>
      <c r="AJ214" s="75">
        <v>0</v>
      </c>
      <c r="AK214" s="75" t="s">
        <v>759</v>
      </c>
    </row>
    <row r="215" spans="1:37" x14ac:dyDescent="0.2">
      <c r="A215" s="75" t="s">
        <v>125</v>
      </c>
      <c r="B215" s="75">
        <v>115723</v>
      </c>
      <c r="C215" s="75" t="s">
        <v>126</v>
      </c>
      <c r="D215" s="75" t="s">
        <v>52</v>
      </c>
      <c r="F215" s="75">
        <v>5</v>
      </c>
      <c r="G215" s="75">
        <v>45846</v>
      </c>
      <c r="H215" s="75">
        <v>154089</v>
      </c>
      <c r="I215" s="74">
        <v>12</v>
      </c>
      <c r="J215" s="92">
        <v>43143</v>
      </c>
      <c r="K215" s="75" t="s">
        <v>765</v>
      </c>
      <c r="L215" s="75">
        <v>41.38</v>
      </c>
      <c r="M215" s="75">
        <v>8.34</v>
      </c>
      <c r="N215" s="75">
        <v>50</v>
      </c>
      <c r="O215" s="75">
        <v>0</v>
      </c>
      <c r="P215" s="75">
        <v>0</v>
      </c>
      <c r="Q215" s="92">
        <v>43143</v>
      </c>
      <c r="R215" s="75" t="s">
        <v>766</v>
      </c>
      <c r="S215" s="75" t="s">
        <v>767</v>
      </c>
      <c r="U215" s="75" t="s">
        <v>768</v>
      </c>
      <c r="X215" s="75">
        <v>14220</v>
      </c>
      <c r="Y215" s="75" t="s">
        <v>769</v>
      </c>
      <c r="Z215" s="92">
        <v>43143</v>
      </c>
      <c r="AA215" s="75" t="s">
        <v>132</v>
      </c>
      <c r="AB215" s="92">
        <v>43143</v>
      </c>
      <c r="AC215" s="75">
        <v>0</v>
      </c>
      <c r="AF215" s="92">
        <v>43143</v>
      </c>
      <c r="AG215" s="75">
        <v>0</v>
      </c>
      <c r="AH215" s="75">
        <v>145345</v>
      </c>
      <c r="AI215" s="75" t="b">
        <v>1</v>
      </c>
      <c r="AJ215" s="75">
        <v>0</v>
      </c>
      <c r="AK215" s="75" t="s">
        <v>767</v>
      </c>
    </row>
    <row r="216" spans="1:37" x14ac:dyDescent="0.2">
      <c r="A216" s="75" t="s">
        <v>125</v>
      </c>
      <c r="B216" s="75">
        <v>115436</v>
      </c>
      <c r="C216" s="75" t="s">
        <v>126</v>
      </c>
      <c r="D216" s="75" t="s">
        <v>52</v>
      </c>
      <c r="F216" s="75">
        <v>5</v>
      </c>
      <c r="G216" s="75">
        <v>10763</v>
      </c>
      <c r="H216" s="75">
        <v>153802</v>
      </c>
      <c r="I216" s="74">
        <v>1</v>
      </c>
      <c r="J216" s="92">
        <v>43132</v>
      </c>
      <c r="K216" s="75" t="s">
        <v>770</v>
      </c>
      <c r="L216" s="75">
        <v>53.88</v>
      </c>
      <c r="M216" s="75">
        <v>10.84</v>
      </c>
      <c r="N216" s="75">
        <v>65</v>
      </c>
      <c r="O216" s="75">
        <v>0</v>
      </c>
      <c r="P216" s="75">
        <v>0</v>
      </c>
      <c r="Q216" s="92">
        <v>43132</v>
      </c>
      <c r="R216" s="75" t="s">
        <v>771</v>
      </c>
      <c r="S216" s="75" t="s">
        <v>772</v>
      </c>
      <c r="U216" s="75" t="s">
        <v>773</v>
      </c>
      <c r="X216" s="75">
        <v>14200</v>
      </c>
      <c r="Y216" s="75" t="s">
        <v>159</v>
      </c>
      <c r="Z216" s="92">
        <v>43132</v>
      </c>
      <c r="AA216" s="75" t="s">
        <v>132</v>
      </c>
      <c r="AB216" s="92">
        <v>43132</v>
      </c>
      <c r="AC216" s="75">
        <v>0</v>
      </c>
      <c r="AF216" s="92">
        <v>43132</v>
      </c>
      <c r="AG216" s="75">
        <v>0</v>
      </c>
      <c r="AH216" s="75">
        <v>100700</v>
      </c>
      <c r="AI216" s="75" t="b">
        <v>1</v>
      </c>
      <c r="AJ216" s="75">
        <v>0</v>
      </c>
      <c r="AK216" s="75" t="s">
        <v>772</v>
      </c>
    </row>
    <row r="217" spans="1:37" x14ac:dyDescent="0.2">
      <c r="A217" s="75" t="s">
        <v>125</v>
      </c>
      <c r="B217" s="75">
        <v>115477</v>
      </c>
      <c r="C217" s="75" t="s">
        <v>126</v>
      </c>
      <c r="D217" s="75" t="s">
        <v>52</v>
      </c>
      <c r="F217" s="75">
        <v>5</v>
      </c>
      <c r="G217" s="75">
        <v>10763</v>
      </c>
      <c r="H217" s="75">
        <v>153843</v>
      </c>
      <c r="I217" s="74">
        <v>2</v>
      </c>
      <c r="J217" s="92">
        <v>43133</v>
      </c>
      <c r="K217" s="75" t="s">
        <v>774</v>
      </c>
      <c r="L217" s="75">
        <v>8.33</v>
      </c>
      <c r="M217" s="75">
        <v>1.67</v>
      </c>
      <c r="N217" s="75">
        <v>10</v>
      </c>
      <c r="O217" s="75">
        <v>0</v>
      </c>
      <c r="P217" s="75">
        <v>0</v>
      </c>
      <c r="Q217" s="92">
        <v>43133</v>
      </c>
      <c r="R217" s="75" t="s">
        <v>771</v>
      </c>
      <c r="S217" s="75" t="s">
        <v>772</v>
      </c>
      <c r="U217" s="75" t="s">
        <v>773</v>
      </c>
      <c r="X217" s="75">
        <v>14200</v>
      </c>
      <c r="Y217" s="75" t="s">
        <v>159</v>
      </c>
      <c r="Z217" s="92">
        <v>43133</v>
      </c>
      <c r="AA217" s="75" t="s">
        <v>132</v>
      </c>
      <c r="AB217" s="92">
        <v>43133</v>
      </c>
      <c r="AC217" s="75">
        <v>0</v>
      </c>
      <c r="AF217" s="92">
        <v>43133</v>
      </c>
      <c r="AG217" s="75">
        <v>0</v>
      </c>
      <c r="AH217" s="75">
        <v>141228</v>
      </c>
      <c r="AI217" s="75" t="b">
        <v>1</v>
      </c>
      <c r="AJ217" s="75">
        <v>0</v>
      </c>
      <c r="AK217" s="75" t="s">
        <v>772</v>
      </c>
    </row>
    <row r="218" spans="1:37" x14ac:dyDescent="0.2">
      <c r="A218" s="75" t="s">
        <v>125</v>
      </c>
      <c r="B218" s="75">
        <v>115463</v>
      </c>
      <c r="C218" s="75" t="s">
        <v>126</v>
      </c>
      <c r="D218" s="75" t="s">
        <v>52</v>
      </c>
      <c r="F218" s="75">
        <v>5</v>
      </c>
      <c r="G218" s="75">
        <v>46903</v>
      </c>
      <c r="H218" s="75">
        <v>153829</v>
      </c>
      <c r="I218" s="74">
        <v>1</v>
      </c>
      <c r="J218" s="92">
        <v>43132</v>
      </c>
      <c r="K218" s="75" t="s">
        <v>775</v>
      </c>
      <c r="L218" s="75">
        <v>49.72</v>
      </c>
      <c r="M218" s="75">
        <v>10</v>
      </c>
      <c r="N218" s="75">
        <v>60</v>
      </c>
      <c r="O218" s="75">
        <v>0</v>
      </c>
      <c r="P218" s="75">
        <v>0</v>
      </c>
      <c r="Q218" s="92">
        <v>43132</v>
      </c>
      <c r="R218" s="75" t="s">
        <v>776</v>
      </c>
      <c r="S218" s="75" t="s">
        <v>777</v>
      </c>
      <c r="U218" s="75" t="s">
        <v>778</v>
      </c>
      <c r="X218" s="75">
        <v>14320</v>
      </c>
      <c r="Y218" s="75" t="s">
        <v>779</v>
      </c>
      <c r="Z218" s="92">
        <v>43132</v>
      </c>
      <c r="AA218" s="75" t="s">
        <v>132</v>
      </c>
      <c r="AB218" s="92">
        <v>43132</v>
      </c>
      <c r="AC218" s="75">
        <v>0</v>
      </c>
      <c r="AF218" s="92">
        <v>43132</v>
      </c>
      <c r="AG218" s="75">
        <v>0</v>
      </c>
      <c r="AH218" s="75">
        <v>180433</v>
      </c>
      <c r="AI218" s="75" t="b">
        <v>1</v>
      </c>
      <c r="AJ218" s="75">
        <v>0</v>
      </c>
      <c r="AK218" s="75" t="s">
        <v>777</v>
      </c>
    </row>
    <row r="219" spans="1:37" x14ac:dyDescent="0.2">
      <c r="A219" s="75" t="s">
        <v>125</v>
      </c>
      <c r="B219" s="75">
        <v>116142</v>
      </c>
      <c r="C219" s="75" t="s">
        <v>126</v>
      </c>
      <c r="D219" s="75" t="s">
        <v>52</v>
      </c>
      <c r="F219" s="75">
        <v>5</v>
      </c>
      <c r="G219" s="75">
        <v>52850</v>
      </c>
      <c r="H219" s="75">
        <v>154508</v>
      </c>
      <c r="I219" s="74">
        <v>26</v>
      </c>
      <c r="J219" s="92">
        <v>43157</v>
      </c>
      <c r="K219" s="75" t="s">
        <v>780</v>
      </c>
      <c r="L219" s="75">
        <v>53.88</v>
      </c>
      <c r="M219" s="75">
        <v>10.84</v>
      </c>
      <c r="N219" s="75">
        <v>65</v>
      </c>
      <c r="O219" s="75">
        <v>0</v>
      </c>
      <c r="P219" s="75">
        <v>0</v>
      </c>
      <c r="Q219" s="92">
        <v>43157</v>
      </c>
      <c r="R219" s="75" t="s">
        <v>781</v>
      </c>
      <c r="S219" s="75" t="s">
        <v>782</v>
      </c>
      <c r="U219" s="75" t="s">
        <v>783</v>
      </c>
      <c r="X219" s="75">
        <v>14460</v>
      </c>
      <c r="Y219" s="75" t="s">
        <v>148</v>
      </c>
      <c r="Z219" s="92">
        <v>43157</v>
      </c>
      <c r="AA219" s="75" t="s">
        <v>132</v>
      </c>
      <c r="AB219" s="92">
        <v>43157</v>
      </c>
      <c r="AC219" s="75">
        <v>0</v>
      </c>
      <c r="AF219" s="92">
        <v>43157</v>
      </c>
      <c r="AG219" s="75">
        <v>0</v>
      </c>
      <c r="AH219" s="75">
        <v>145313</v>
      </c>
      <c r="AI219" s="75" t="b">
        <v>1</v>
      </c>
      <c r="AJ219" s="75">
        <v>0</v>
      </c>
      <c r="AK219" s="75" t="s">
        <v>782</v>
      </c>
    </row>
    <row r="220" spans="1:37" x14ac:dyDescent="0.2">
      <c r="A220" s="75" t="s">
        <v>125</v>
      </c>
      <c r="B220" s="75">
        <v>116075</v>
      </c>
      <c r="C220" s="75" t="s">
        <v>126</v>
      </c>
      <c r="D220" s="75" t="s">
        <v>52</v>
      </c>
      <c r="F220" s="75">
        <v>5</v>
      </c>
      <c r="G220" s="75">
        <v>47430</v>
      </c>
      <c r="H220" s="75">
        <v>154441</v>
      </c>
      <c r="I220" s="74">
        <v>23</v>
      </c>
      <c r="J220" s="92">
        <v>43154</v>
      </c>
      <c r="K220" s="75" t="s">
        <v>784</v>
      </c>
      <c r="L220" s="75">
        <v>53.88</v>
      </c>
      <c r="M220" s="75">
        <v>10.84</v>
      </c>
      <c r="N220" s="75">
        <v>65</v>
      </c>
      <c r="O220" s="75">
        <v>0</v>
      </c>
      <c r="P220" s="75">
        <v>0</v>
      </c>
      <c r="Q220" s="92">
        <v>43154</v>
      </c>
      <c r="R220" s="75" t="s">
        <v>785</v>
      </c>
      <c r="S220" s="75" t="s">
        <v>786</v>
      </c>
      <c r="U220" s="75" t="s">
        <v>787</v>
      </c>
      <c r="X220" s="75">
        <v>14320</v>
      </c>
      <c r="Y220" s="75" t="s">
        <v>788</v>
      </c>
      <c r="Z220" s="92">
        <v>43154</v>
      </c>
      <c r="AA220" s="75" t="s">
        <v>132</v>
      </c>
      <c r="AB220" s="92">
        <v>43154</v>
      </c>
      <c r="AC220" s="75">
        <v>0</v>
      </c>
      <c r="AF220" s="92">
        <v>43154</v>
      </c>
      <c r="AG220" s="75">
        <v>0</v>
      </c>
      <c r="AH220" s="75">
        <v>90323</v>
      </c>
      <c r="AI220" s="75" t="b">
        <v>1</v>
      </c>
      <c r="AJ220" s="75">
        <v>0</v>
      </c>
      <c r="AK220" s="75" t="s">
        <v>786</v>
      </c>
    </row>
    <row r="221" spans="1:37" x14ac:dyDescent="0.2">
      <c r="A221" s="75" t="s">
        <v>125</v>
      </c>
      <c r="B221" s="75">
        <v>116116</v>
      </c>
      <c r="C221" s="75" t="s">
        <v>126</v>
      </c>
      <c r="D221" s="75" t="s">
        <v>52</v>
      </c>
      <c r="F221" s="75">
        <v>5</v>
      </c>
      <c r="G221" s="75">
        <v>42679</v>
      </c>
      <c r="H221" s="75">
        <v>154482</v>
      </c>
      <c r="I221" s="74">
        <v>24</v>
      </c>
      <c r="J221" s="92">
        <v>43155</v>
      </c>
      <c r="K221" s="75" t="s">
        <v>789</v>
      </c>
      <c r="L221" s="75">
        <v>12.5</v>
      </c>
      <c r="M221" s="75">
        <v>2.5</v>
      </c>
      <c r="N221" s="75">
        <v>15</v>
      </c>
      <c r="O221" s="75">
        <v>0</v>
      </c>
      <c r="P221" s="75">
        <v>0</v>
      </c>
      <c r="Q221" s="92">
        <v>43155</v>
      </c>
      <c r="R221" s="75" t="s">
        <v>785</v>
      </c>
      <c r="S221" s="75" t="s">
        <v>790</v>
      </c>
      <c r="U221" s="75" t="s">
        <v>791</v>
      </c>
      <c r="X221" s="75">
        <v>14280</v>
      </c>
      <c r="Y221" s="75" t="s">
        <v>137</v>
      </c>
      <c r="Z221" s="92">
        <v>43155</v>
      </c>
      <c r="AA221" s="75" t="s">
        <v>132</v>
      </c>
      <c r="AB221" s="92">
        <v>43155</v>
      </c>
      <c r="AC221" s="75">
        <v>0</v>
      </c>
      <c r="AF221" s="92">
        <v>43155</v>
      </c>
      <c r="AG221" s="75">
        <v>0</v>
      </c>
      <c r="AH221" s="75">
        <v>94615</v>
      </c>
      <c r="AI221" s="75" t="b">
        <v>1</v>
      </c>
      <c r="AJ221" s="75">
        <v>0</v>
      </c>
      <c r="AK221" s="75" t="s">
        <v>792</v>
      </c>
    </row>
    <row r="222" spans="1:37" x14ac:dyDescent="0.2">
      <c r="A222" s="75" t="s">
        <v>125</v>
      </c>
      <c r="B222" s="75">
        <v>116140</v>
      </c>
      <c r="C222" s="75" t="s">
        <v>126</v>
      </c>
      <c r="D222" s="75" t="s">
        <v>52</v>
      </c>
      <c r="F222" s="75">
        <v>5</v>
      </c>
      <c r="G222" s="75">
        <v>30296</v>
      </c>
      <c r="H222" s="75">
        <v>154506</v>
      </c>
      <c r="I222" s="74">
        <v>26</v>
      </c>
      <c r="J222" s="92">
        <v>43157</v>
      </c>
      <c r="K222" s="75" t="s">
        <v>793</v>
      </c>
      <c r="L222" s="75">
        <v>49.72</v>
      </c>
      <c r="M222" s="75">
        <v>10</v>
      </c>
      <c r="N222" s="75">
        <v>60</v>
      </c>
      <c r="O222" s="75">
        <v>0</v>
      </c>
      <c r="P222" s="75">
        <v>0</v>
      </c>
      <c r="Q222" s="92">
        <v>43157</v>
      </c>
      <c r="R222" s="75" t="s">
        <v>794</v>
      </c>
      <c r="S222" s="75" t="s">
        <v>795</v>
      </c>
      <c r="U222" s="75" t="s">
        <v>796</v>
      </c>
      <c r="X222" s="75">
        <v>14310</v>
      </c>
      <c r="Y222" s="75" t="s">
        <v>797</v>
      </c>
      <c r="Z222" s="92">
        <v>43157</v>
      </c>
      <c r="AA222" s="75" t="s">
        <v>132</v>
      </c>
      <c r="AB222" s="92">
        <v>43157</v>
      </c>
      <c r="AC222" s="75">
        <v>0</v>
      </c>
      <c r="AF222" s="92">
        <v>43157</v>
      </c>
      <c r="AG222" s="75">
        <v>0</v>
      </c>
      <c r="AH222" s="75">
        <v>141714</v>
      </c>
      <c r="AI222" s="75" t="b">
        <v>1</v>
      </c>
      <c r="AJ222" s="75">
        <v>0</v>
      </c>
      <c r="AK222" s="75" t="s">
        <v>795</v>
      </c>
    </row>
    <row r="223" spans="1:37" x14ac:dyDescent="0.2">
      <c r="A223" s="75" t="s">
        <v>125</v>
      </c>
      <c r="B223" s="75">
        <v>115892</v>
      </c>
      <c r="C223" s="75" t="s">
        <v>126</v>
      </c>
      <c r="D223" s="75" t="s">
        <v>52</v>
      </c>
      <c r="F223" s="75">
        <v>5</v>
      </c>
      <c r="G223" s="75">
        <v>13652</v>
      </c>
      <c r="H223" s="75">
        <v>154258</v>
      </c>
      <c r="I223" s="74">
        <v>16</v>
      </c>
      <c r="J223" s="92">
        <v>43147</v>
      </c>
      <c r="K223" s="75" t="s">
        <v>798</v>
      </c>
      <c r="L223" s="75">
        <v>49.72</v>
      </c>
      <c r="M223" s="75">
        <v>10</v>
      </c>
      <c r="N223" s="75">
        <v>60</v>
      </c>
      <c r="O223" s="75">
        <v>0</v>
      </c>
      <c r="P223" s="75">
        <v>0</v>
      </c>
      <c r="Q223" s="92">
        <v>43147</v>
      </c>
      <c r="R223" s="75" t="s">
        <v>799</v>
      </c>
      <c r="S223" s="75" t="s">
        <v>800</v>
      </c>
      <c r="U223" s="75" t="s">
        <v>801</v>
      </c>
      <c r="X223" s="75">
        <v>14390</v>
      </c>
      <c r="Y223" s="75" t="s">
        <v>802</v>
      </c>
      <c r="Z223" s="92">
        <v>43147</v>
      </c>
      <c r="AA223" s="75" t="s">
        <v>132</v>
      </c>
      <c r="AB223" s="92">
        <v>43147</v>
      </c>
      <c r="AC223" s="75">
        <v>0</v>
      </c>
      <c r="AF223" s="92">
        <v>43147</v>
      </c>
      <c r="AG223" s="75">
        <v>0</v>
      </c>
      <c r="AH223" s="75">
        <v>180754</v>
      </c>
      <c r="AI223" s="75" t="b">
        <v>1</v>
      </c>
      <c r="AJ223" s="75">
        <v>0</v>
      </c>
      <c r="AK223" s="75" t="s">
        <v>800</v>
      </c>
    </row>
    <row r="224" spans="1:37" x14ac:dyDescent="0.2">
      <c r="A224" s="75" t="s">
        <v>125</v>
      </c>
      <c r="B224" s="75">
        <v>115941</v>
      </c>
      <c r="C224" s="75" t="s">
        <v>126</v>
      </c>
      <c r="D224" s="75" t="s">
        <v>52</v>
      </c>
      <c r="F224" s="75">
        <v>5</v>
      </c>
      <c r="G224" s="75">
        <v>52792</v>
      </c>
      <c r="H224" s="75">
        <v>154307</v>
      </c>
      <c r="I224" s="74">
        <v>20</v>
      </c>
      <c r="J224" s="92">
        <v>43151</v>
      </c>
      <c r="K224" s="75" t="s">
        <v>803</v>
      </c>
      <c r="L224" s="75">
        <v>49.72</v>
      </c>
      <c r="M224" s="75">
        <v>10</v>
      </c>
      <c r="N224" s="75">
        <v>60</v>
      </c>
      <c r="O224" s="75">
        <v>0</v>
      </c>
      <c r="P224" s="75">
        <v>0</v>
      </c>
      <c r="Q224" s="92">
        <v>43151</v>
      </c>
      <c r="R224" s="75" t="s">
        <v>804</v>
      </c>
      <c r="S224" s="75" t="s">
        <v>805</v>
      </c>
      <c r="U224" s="75" t="s">
        <v>806</v>
      </c>
      <c r="X224" s="75">
        <v>14000</v>
      </c>
      <c r="Y224" s="75" t="s">
        <v>186</v>
      </c>
      <c r="Z224" s="92">
        <v>43151</v>
      </c>
      <c r="AA224" s="75" t="s">
        <v>132</v>
      </c>
      <c r="AB224" s="92">
        <v>43151</v>
      </c>
      <c r="AC224" s="75">
        <v>0</v>
      </c>
      <c r="AF224" s="92">
        <v>43151</v>
      </c>
      <c r="AG224" s="75">
        <v>0</v>
      </c>
      <c r="AH224" s="75">
        <v>94649</v>
      </c>
      <c r="AI224" s="75" t="b">
        <v>1</v>
      </c>
      <c r="AJ224" s="75">
        <v>0</v>
      </c>
      <c r="AK224" s="75" t="s">
        <v>805</v>
      </c>
    </row>
    <row r="225" spans="1:37" x14ac:dyDescent="0.2">
      <c r="A225" s="75" t="s">
        <v>125</v>
      </c>
      <c r="B225" s="75">
        <v>116128</v>
      </c>
      <c r="C225" s="75" t="s">
        <v>126</v>
      </c>
      <c r="D225" s="75" t="s">
        <v>52</v>
      </c>
      <c r="F225" s="75">
        <v>5</v>
      </c>
      <c r="G225" s="75">
        <v>52792</v>
      </c>
      <c r="H225" s="75">
        <v>154494</v>
      </c>
      <c r="I225" s="74">
        <v>26</v>
      </c>
      <c r="J225" s="92">
        <v>43157</v>
      </c>
      <c r="K225" s="75" t="s">
        <v>807</v>
      </c>
      <c r="L225" s="75">
        <v>12.5</v>
      </c>
      <c r="M225" s="75">
        <v>2.5</v>
      </c>
      <c r="N225" s="75">
        <v>15</v>
      </c>
      <c r="O225" s="75">
        <v>0</v>
      </c>
      <c r="P225" s="75">
        <v>0</v>
      </c>
      <c r="Q225" s="92">
        <v>43157</v>
      </c>
      <c r="R225" s="75" t="s">
        <v>804</v>
      </c>
      <c r="S225" s="75" t="s">
        <v>805</v>
      </c>
      <c r="U225" s="75" t="s">
        <v>806</v>
      </c>
      <c r="X225" s="75">
        <v>14000</v>
      </c>
      <c r="Y225" s="75" t="s">
        <v>186</v>
      </c>
      <c r="Z225" s="92">
        <v>43157</v>
      </c>
      <c r="AA225" s="75" t="s">
        <v>132</v>
      </c>
      <c r="AB225" s="92">
        <v>43157</v>
      </c>
      <c r="AC225" s="75">
        <v>0</v>
      </c>
      <c r="AF225" s="92">
        <v>43157</v>
      </c>
      <c r="AG225" s="75">
        <v>0</v>
      </c>
      <c r="AH225" s="75">
        <v>101054</v>
      </c>
      <c r="AI225" s="75" t="b">
        <v>1</v>
      </c>
      <c r="AJ225" s="75">
        <v>0</v>
      </c>
      <c r="AK225" s="75" t="s">
        <v>805</v>
      </c>
    </row>
    <row r="226" spans="1:37" x14ac:dyDescent="0.2">
      <c r="A226" s="75" t="s">
        <v>125</v>
      </c>
      <c r="B226" s="75">
        <v>115544</v>
      </c>
      <c r="C226" s="75" t="s">
        <v>126</v>
      </c>
      <c r="D226" s="75" t="s">
        <v>52</v>
      </c>
      <c r="F226" s="75">
        <v>5</v>
      </c>
      <c r="G226" s="75">
        <v>49341</v>
      </c>
      <c r="H226" s="75">
        <v>153910</v>
      </c>
      <c r="I226" s="74">
        <v>6</v>
      </c>
      <c r="J226" s="92">
        <v>43137</v>
      </c>
      <c r="K226" s="75" t="s">
        <v>808</v>
      </c>
      <c r="L226" s="75">
        <v>12.5</v>
      </c>
      <c r="M226" s="75">
        <v>2.5</v>
      </c>
      <c r="N226" s="75">
        <v>15</v>
      </c>
      <c r="O226" s="75">
        <v>0</v>
      </c>
      <c r="P226" s="75">
        <v>0</v>
      </c>
      <c r="Q226" s="92">
        <v>43137</v>
      </c>
      <c r="R226" s="75" t="s">
        <v>809</v>
      </c>
      <c r="S226" s="75" t="s">
        <v>810</v>
      </c>
      <c r="U226" s="75" t="s">
        <v>811</v>
      </c>
      <c r="X226" s="75">
        <v>14460</v>
      </c>
      <c r="Y226" s="75" t="s">
        <v>148</v>
      </c>
      <c r="Z226" s="92">
        <v>43137</v>
      </c>
      <c r="AA226" s="75" t="s">
        <v>132</v>
      </c>
      <c r="AB226" s="92">
        <v>43137</v>
      </c>
      <c r="AC226" s="75">
        <v>0</v>
      </c>
      <c r="AF226" s="92">
        <v>43137</v>
      </c>
      <c r="AG226" s="75">
        <v>0</v>
      </c>
      <c r="AH226" s="75">
        <v>101610</v>
      </c>
      <c r="AI226" s="75" t="b">
        <v>1</v>
      </c>
      <c r="AJ226" s="75">
        <v>0</v>
      </c>
      <c r="AK226" s="75" t="s">
        <v>810</v>
      </c>
    </row>
    <row r="227" spans="1:37" x14ac:dyDescent="0.2">
      <c r="A227" s="75" t="s">
        <v>125</v>
      </c>
      <c r="B227" s="75">
        <v>115831</v>
      </c>
      <c r="C227" s="75" t="s">
        <v>126</v>
      </c>
      <c r="D227" s="75" t="s">
        <v>52</v>
      </c>
      <c r="F227" s="75">
        <v>5</v>
      </c>
      <c r="G227" s="75">
        <v>861</v>
      </c>
      <c r="H227" s="75">
        <v>154197</v>
      </c>
      <c r="I227" s="74">
        <v>15</v>
      </c>
      <c r="J227" s="92">
        <v>43146</v>
      </c>
      <c r="K227" s="75" t="s">
        <v>812</v>
      </c>
      <c r="L227" s="75">
        <v>49.72</v>
      </c>
      <c r="M227" s="75">
        <v>10</v>
      </c>
      <c r="N227" s="75">
        <v>60</v>
      </c>
      <c r="O227" s="75">
        <v>0</v>
      </c>
      <c r="P227" s="75">
        <v>0</v>
      </c>
      <c r="Q227" s="92">
        <v>43146</v>
      </c>
      <c r="R227" s="75" t="s">
        <v>809</v>
      </c>
      <c r="S227" s="75" t="s">
        <v>813</v>
      </c>
      <c r="U227" s="75" t="s">
        <v>814</v>
      </c>
      <c r="X227" s="75">
        <v>14150</v>
      </c>
      <c r="Y227" s="75" t="s">
        <v>526</v>
      </c>
      <c r="Z227" s="92">
        <v>43146</v>
      </c>
      <c r="AA227" s="75" t="s">
        <v>132</v>
      </c>
      <c r="AB227" s="92">
        <v>43146</v>
      </c>
      <c r="AC227" s="75">
        <v>0</v>
      </c>
      <c r="AF227" s="92">
        <v>43146</v>
      </c>
      <c r="AG227" s="75">
        <v>0</v>
      </c>
      <c r="AH227" s="75">
        <v>112716</v>
      </c>
      <c r="AI227" s="75" t="b">
        <v>1</v>
      </c>
      <c r="AJ227" s="75">
        <v>0</v>
      </c>
      <c r="AK227" s="75" t="s">
        <v>813</v>
      </c>
    </row>
    <row r="228" spans="1:37" x14ac:dyDescent="0.2">
      <c r="A228" s="75" t="s">
        <v>125</v>
      </c>
      <c r="B228" s="75">
        <v>115787</v>
      </c>
      <c r="C228" s="75" t="s">
        <v>126</v>
      </c>
      <c r="D228" s="75" t="s">
        <v>52</v>
      </c>
      <c r="F228" s="75">
        <v>5</v>
      </c>
      <c r="G228" s="75">
        <v>46878</v>
      </c>
      <c r="H228" s="75">
        <v>154153</v>
      </c>
      <c r="I228" s="74">
        <v>14</v>
      </c>
      <c r="J228" s="92">
        <v>43145</v>
      </c>
      <c r="K228" s="75" t="s">
        <v>815</v>
      </c>
      <c r="L228" s="75">
        <v>53.88</v>
      </c>
      <c r="M228" s="75">
        <v>10.84</v>
      </c>
      <c r="N228" s="75">
        <v>65</v>
      </c>
      <c r="O228" s="75">
        <v>0</v>
      </c>
      <c r="P228" s="75">
        <v>0</v>
      </c>
      <c r="Q228" s="92">
        <v>43145</v>
      </c>
      <c r="R228" s="75" t="s">
        <v>816</v>
      </c>
      <c r="S228" s="75" t="s">
        <v>817</v>
      </c>
      <c r="U228" s="75" t="s">
        <v>818</v>
      </c>
      <c r="X228" s="75">
        <v>14112</v>
      </c>
      <c r="Y228" s="75" t="s">
        <v>819</v>
      </c>
      <c r="Z228" s="92">
        <v>43145</v>
      </c>
      <c r="AA228" s="75" t="s">
        <v>132</v>
      </c>
      <c r="AB228" s="92">
        <v>43145</v>
      </c>
      <c r="AC228" s="75">
        <v>0</v>
      </c>
      <c r="AF228" s="92">
        <v>43145</v>
      </c>
      <c r="AG228" s="75">
        <v>0</v>
      </c>
      <c r="AH228" s="75">
        <v>102700</v>
      </c>
      <c r="AI228" s="75" t="b">
        <v>1</v>
      </c>
      <c r="AJ228" s="75">
        <v>0</v>
      </c>
      <c r="AK228" s="75" t="s">
        <v>817</v>
      </c>
    </row>
    <row r="229" spans="1:37" x14ac:dyDescent="0.2">
      <c r="A229" s="75" t="s">
        <v>125</v>
      </c>
      <c r="B229" s="75">
        <v>115462</v>
      </c>
      <c r="C229" s="75" t="s">
        <v>126</v>
      </c>
      <c r="D229" s="75" t="s">
        <v>52</v>
      </c>
      <c r="F229" s="75">
        <v>5</v>
      </c>
      <c r="G229" s="75">
        <v>16</v>
      </c>
      <c r="H229" s="75">
        <v>153828</v>
      </c>
      <c r="I229" s="74">
        <v>1</v>
      </c>
      <c r="J229" s="92">
        <v>43132</v>
      </c>
      <c r="K229" s="75" t="s">
        <v>820</v>
      </c>
      <c r="L229" s="75">
        <v>41.38</v>
      </c>
      <c r="M229" s="75">
        <v>8.34</v>
      </c>
      <c r="N229" s="75">
        <v>50</v>
      </c>
      <c r="O229" s="75">
        <v>50</v>
      </c>
      <c r="P229" s="75">
        <v>0</v>
      </c>
      <c r="R229" s="75" t="s">
        <v>821</v>
      </c>
      <c r="S229" s="75" t="s">
        <v>822</v>
      </c>
      <c r="U229" s="75" t="s">
        <v>823</v>
      </c>
      <c r="V229" s="75" t="s">
        <v>824</v>
      </c>
      <c r="X229" s="75">
        <v>14200</v>
      </c>
      <c r="Y229" s="75" t="s">
        <v>159</v>
      </c>
      <c r="Z229" s="92">
        <v>43190</v>
      </c>
      <c r="AA229" s="75" t="s">
        <v>475</v>
      </c>
      <c r="AB229" s="92">
        <v>43147</v>
      </c>
      <c r="AC229" s="75">
        <v>0</v>
      </c>
      <c r="AF229" s="92">
        <v>43132</v>
      </c>
      <c r="AG229" s="75">
        <v>0</v>
      </c>
      <c r="AH229" s="75">
        <v>172725</v>
      </c>
      <c r="AI229" s="75" t="b">
        <v>1</v>
      </c>
      <c r="AJ229" s="75">
        <v>15</v>
      </c>
      <c r="AK229" s="75" t="s">
        <v>822</v>
      </c>
    </row>
    <row r="230" spans="1:37" x14ac:dyDescent="0.2">
      <c r="A230" s="75" t="s">
        <v>125</v>
      </c>
      <c r="B230" s="75">
        <v>115510</v>
      </c>
      <c r="C230" s="75" t="s">
        <v>126</v>
      </c>
      <c r="D230" s="75" t="s">
        <v>52</v>
      </c>
      <c r="F230" s="75">
        <v>5</v>
      </c>
      <c r="G230" s="75">
        <v>16</v>
      </c>
      <c r="H230" s="75">
        <v>153876</v>
      </c>
      <c r="I230" s="74">
        <v>5</v>
      </c>
      <c r="J230" s="92">
        <v>43136</v>
      </c>
      <c r="K230" s="75" t="s">
        <v>825</v>
      </c>
      <c r="L230" s="75">
        <v>25</v>
      </c>
      <c r="M230" s="75">
        <v>5</v>
      </c>
      <c r="N230" s="75">
        <v>30</v>
      </c>
      <c r="O230" s="75">
        <v>30</v>
      </c>
      <c r="P230" s="75">
        <v>0</v>
      </c>
      <c r="R230" s="75" t="s">
        <v>821</v>
      </c>
      <c r="S230" s="75" t="s">
        <v>822</v>
      </c>
      <c r="U230" s="75" t="s">
        <v>823</v>
      </c>
      <c r="V230" s="75" t="s">
        <v>824</v>
      </c>
      <c r="X230" s="75">
        <v>14200</v>
      </c>
      <c r="Y230" s="75" t="s">
        <v>159</v>
      </c>
      <c r="Z230" s="92">
        <v>43190</v>
      </c>
      <c r="AA230" s="75" t="s">
        <v>475</v>
      </c>
      <c r="AB230" s="92">
        <v>43151</v>
      </c>
      <c r="AC230" s="75">
        <v>0</v>
      </c>
      <c r="AF230" s="92">
        <v>43136</v>
      </c>
      <c r="AG230" s="75">
        <v>0</v>
      </c>
      <c r="AH230" s="75">
        <v>104121</v>
      </c>
      <c r="AI230" s="75" t="b">
        <v>1</v>
      </c>
      <c r="AJ230" s="75">
        <v>15</v>
      </c>
      <c r="AK230" s="75" t="s">
        <v>822</v>
      </c>
    </row>
    <row r="231" spans="1:37" x14ac:dyDescent="0.2">
      <c r="A231" s="75" t="s">
        <v>125</v>
      </c>
      <c r="B231" s="75">
        <v>115520</v>
      </c>
      <c r="C231" s="75" t="s">
        <v>126</v>
      </c>
      <c r="D231" s="75" t="s">
        <v>52</v>
      </c>
      <c r="F231" s="75">
        <v>5</v>
      </c>
      <c r="G231" s="75">
        <v>16</v>
      </c>
      <c r="H231" s="75">
        <v>153886</v>
      </c>
      <c r="I231" s="74">
        <v>5</v>
      </c>
      <c r="J231" s="92">
        <v>43136</v>
      </c>
      <c r="K231" s="75" t="s">
        <v>826</v>
      </c>
      <c r="L231" s="75">
        <v>25</v>
      </c>
      <c r="M231" s="75">
        <v>5</v>
      </c>
      <c r="N231" s="75">
        <v>30</v>
      </c>
      <c r="O231" s="75">
        <v>30</v>
      </c>
      <c r="P231" s="75">
        <v>0</v>
      </c>
      <c r="R231" s="75" t="s">
        <v>821</v>
      </c>
      <c r="S231" s="75" t="s">
        <v>822</v>
      </c>
      <c r="U231" s="75" t="s">
        <v>823</v>
      </c>
      <c r="V231" s="75" t="s">
        <v>824</v>
      </c>
      <c r="X231" s="75">
        <v>14200</v>
      </c>
      <c r="Y231" s="75" t="s">
        <v>159</v>
      </c>
      <c r="Z231" s="92">
        <v>43190</v>
      </c>
      <c r="AA231" s="75" t="s">
        <v>475</v>
      </c>
      <c r="AB231" s="92">
        <v>43151</v>
      </c>
      <c r="AC231" s="75">
        <v>0</v>
      </c>
      <c r="AF231" s="92">
        <v>43136</v>
      </c>
      <c r="AG231" s="75">
        <v>0</v>
      </c>
      <c r="AH231" s="75">
        <v>140233</v>
      </c>
      <c r="AI231" s="75" t="b">
        <v>1</v>
      </c>
      <c r="AJ231" s="75">
        <v>15</v>
      </c>
      <c r="AK231" s="75" t="s">
        <v>822</v>
      </c>
    </row>
    <row r="232" spans="1:37" x14ac:dyDescent="0.2">
      <c r="A232" s="75" t="s">
        <v>125</v>
      </c>
      <c r="B232" s="75">
        <v>115593</v>
      </c>
      <c r="C232" s="75" t="s">
        <v>126</v>
      </c>
      <c r="D232" s="75" t="s">
        <v>52</v>
      </c>
      <c r="F232" s="75">
        <v>5</v>
      </c>
      <c r="G232" s="75">
        <v>16</v>
      </c>
      <c r="H232" s="75">
        <v>153959</v>
      </c>
      <c r="I232" s="74">
        <v>7</v>
      </c>
      <c r="J232" s="92">
        <v>43138</v>
      </c>
      <c r="K232" s="75" t="s">
        <v>827</v>
      </c>
      <c r="L232" s="75">
        <v>25</v>
      </c>
      <c r="M232" s="75">
        <v>5</v>
      </c>
      <c r="N232" s="75">
        <v>30</v>
      </c>
      <c r="O232" s="75">
        <v>30</v>
      </c>
      <c r="P232" s="75">
        <v>0</v>
      </c>
      <c r="R232" s="75" t="s">
        <v>821</v>
      </c>
      <c r="S232" s="75" t="s">
        <v>822</v>
      </c>
      <c r="U232" s="75" t="s">
        <v>823</v>
      </c>
      <c r="V232" s="75" t="s">
        <v>824</v>
      </c>
      <c r="X232" s="75">
        <v>14200</v>
      </c>
      <c r="Y232" s="75" t="s">
        <v>159</v>
      </c>
      <c r="Z232" s="92">
        <v>43190</v>
      </c>
      <c r="AA232" s="75" t="s">
        <v>475</v>
      </c>
      <c r="AB232" s="92">
        <v>43153</v>
      </c>
      <c r="AC232" s="75">
        <v>0</v>
      </c>
      <c r="AF232" s="92">
        <v>43138</v>
      </c>
      <c r="AG232" s="75">
        <v>0</v>
      </c>
      <c r="AH232" s="75">
        <v>124514</v>
      </c>
      <c r="AI232" s="75" t="b">
        <v>1</v>
      </c>
      <c r="AJ232" s="75">
        <v>15</v>
      </c>
      <c r="AK232" s="75" t="s">
        <v>822</v>
      </c>
    </row>
    <row r="233" spans="1:37" x14ac:dyDescent="0.2">
      <c r="A233" s="75" t="s">
        <v>125</v>
      </c>
      <c r="B233" s="75">
        <v>115652</v>
      </c>
      <c r="C233" s="75" t="s">
        <v>126</v>
      </c>
      <c r="D233" s="75" t="s">
        <v>52</v>
      </c>
      <c r="F233" s="75">
        <v>5</v>
      </c>
      <c r="G233" s="75">
        <v>16</v>
      </c>
      <c r="H233" s="75">
        <v>154018</v>
      </c>
      <c r="I233" s="74">
        <v>8</v>
      </c>
      <c r="J233" s="92">
        <v>43139</v>
      </c>
      <c r="K233" s="75" t="s">
        <v>828</v>
      </c>
      <c r="L233" s="75">
        <v>8.33</v>
      </c>
      <c r="M233" s="75">
        <v>1.67</v>
      </c>
      <c r="N233" s="75">
        <v>10</v>
      </c>
      <c r="O233" s="75">
        <v>10</v>
      </c>
      <c r="P233" s="75">
        <v>0</v>
      </c>
      <c r="R233" s="75" t="s">
        <v>821</v>
      </c>
      <c r="S233" s="75" t="s">
        <v>822</v>
      </c>
      <c r="U233" s="75" t="s">
        <v>823</v>
      </c>
      <c r="V233" s="75" t="s">
        <v>824</v>
      </c>
      <c r="X233" s="75">
        <v>14200</v>
      </c>
      <c r="Y233" s="75" t="s">
        <v>159</v>
      </c>
      <c r="Z233" s="92">
        <v>43190</v>
      </c>
      <c r="AA233" s="75" t="s">
        <v>475</v>
      </c>
      <c r="AB233" s="92">
        <v>43154</v>
      </c>
      <c r="AC233" s="75">
        <v>0</v>
      </c>
      <c r="AF233" s="92">
        <v>43139</v>
      </c>
      <c r="AG233" s="75">
        <v>0</v>
      </c>
      <c r="AH233" s="75">
        <v>164528</v>
      </c>
      <c r="AI233" s="75" t="b">
        <v>1</v>
      </c>
      <c r="AJ233" s="75">
        <v>15</v>
      </c>
      <c r="AK233" s="75" t="s">
        <v>822</v>
      </c>
    </row>
    <row r="234" spans="1:37" x14ac:dyDescent="0.2">
      <c r="A234" s="75" t="s">
        <v>125</v>
      </c>
      <c r="B234" s="75">
        <v>115719</v>
      </c>
      <c r="C234" s="75" t="s">
        <v>126</v>
      </c>
      <c r="D234" s="75" t="s">
        <v>52</v>
      </c>
      <c r="F234" s="75">
        <v>5</v>
      </c>
      <c r="G234" s="75">
        <v>16</v>
      </c>
      <c r="H234" s="75">
        <v>154085</v>
      </c>
      <c r="I234" s="74">
        <v>12</v>
      </c>
      <c r="J234" s="92">
        <v>43143</v>
      </c>
      <c r="K234" s="75" t="s">
        <v>829</v>
      </c>
      <c r="L234" s="75">
        <v>25</v>
      </c>
      <c r="M234" s="75">
        <v>5</v>
      </c>
      <c r="N234" s="75">
        <v>30</v>
      </c>
      <c r="O234" s="75">
        <v>30</v>
      </c>
      <c r="P234" s="75">
        <v>0</v>
      </c>
      <c r="R234" s="75" t="s">
        <v>821</v>
      </c>
      <c r="S234" s="75" t="s">
        <v>822</v>
      </c>
      <c r="U234" s="75" t="s">
        <v>823</v>
      </c>
      <c r="V234" s="75" t="s">
        <v>824</v>
      </c>
      <c r="X234" s="75">
        <v>14200</v>
      </c>
      <c r="Y234" s="75" t="s">
        <v>159</v>
      </c>
      <c r="Z234" s="92">
        <v>43190</v>
      </c>
      <c r="AA234" s="75" t="s">
        <v>475</v>
      </c>
      <c r="AB234" s="92">
        <v>43158</v>
      </c>
      <c r="AC234" s="75">
        <v>0</v>
      </c>
      <c r="AF234" s="92">
        <v>43143</v>
      </c>
      <c r="AG234" s="75">
        <v>0</v>
      </c>
      <c r="AH234" s="75">
        <v>135821</v>
      </c>
      <c r="AI234" s="75" t="b">
        <v>1</v>
      </c>
      <c r="AJ234" s="75">
        <v>15</v>
      </c>
      <c r="AK234" s="75" t="s">
        <v>822</v>
      </c>
    </row>
    <row r="235" spans="1:37" x14ac:dyDescent="0.2">
      <c r="A235" s="75" t="s">
        <v>125</v>
      </c>
      <c r="B235" s="75">
        <v>115730</v>
      </c>
      <c r="C235" s="75" t="s">
        <v>126</v>
      </c>
      <c r="D235" s="75" t="s">
        <v>52</v>
      </c>
      <c r="F235" s="75">
        <v>5</v>
      </c>
      <c r="G235" s="75">
        <v>16</v>
      </c>
      <c r="H235" s="75">
        <v>154096</v>
      </c>
      <c r="I235" s="74">
        <v>12</v>
      </c>
      <c r="J235" s="92">
        <v>43143</v>
      </c>
      <c r="K235" s="75" t="s">
        <v>830</v>
      </c>
      <c r="L235" s="75">
        <v>41.38</v>
      </c>
      <c r="M235" s="75">
        <v>8.34</v>
      </c>
      <c r="N235" s="75">
        <v>50</v>
      </c>
      <c r="O235" s="75">
        <v>50</v>
      </c>
      <c r="P235" s="75">
        <v>0</v>
      </c>
      <c r="R235" s="75" t="s">
        <v>821</v>
      </c>
      <c r="S235" s="75" t="s">
        <v>822</v>
      </c>
      <c r="U235" s="75" t="s">
        <v>823</v>
      </c>
      <c r="V235" s="75" t="s">
        <v>824</v>
      </c>
      <c r="X235" s="75">
        <v>14200</v>
      </c>
      <c r="Y235" s="75" t="s">
        <v>159</v>
      </c>
      <c r="Z235" s="92">
        <v>43190</v>
      </c>
      <c r="AA235" s="75" t="s">
        <v>475</v>
      </c>
      <c r="AB235" s="92">
        <v>43158</v>
      </c>
      <c r="AC235" s="75">
        <v>0</v>
      </c>
      <c r="AF235" s="92">
        <v>43143</v>
      </c>
      <c r="AG235" s="75">
        <v>0</v>
      </c>
      <c r="AH235" s="75">
        <v>161155</v>
      </c>
      <c r="AI235" s="75" t="b">
        <v>1</v>
      </c>
      <c r="AJ235" s="75">
        <v>15</v>
      </c>
      <c r="AK235" s="75" t="s">
        <v>822</v>
      </c>
    </row>
    <row r="236" spans="1:37" x14ac:dyDescent="0.2">
      <c r="A236" s="75" t="s">
        <v>125</v>
      </c>
      <c r="B236" s="75">
        <v>115733</v>
      </c>
      <c r="C236" s="75" t="s">
        <v>126</v>
      </c>
      <c r="D236" s="75" t="s">
        <v>52</v>
      </c>
      <c r="F236" s="75">
        <v>5</v>
      </c>
      <c r="G236" s="75">
        <v>16</v>
      </c>
      <c r="H236" s="75">
        <v>154099</v>
      </c>
      <c r="I236" s="74">
        <v>12</v>
      </c>
      <c r="J236" s="92">
        <v>43143</v>
      </c>
      <c r="K236" s="75" t="s">
        <v>831</v>
      </c>
      <c r="L236" s="75">
        <v>25</v>
      </c>
      <c r="M236" s="75">
        <v>5</v>
      </c>
      <c r="N236" s="75">
        <v>30</v>
      </c>
      <c r="O236" s="75">
        <v>30</v>
      </c>
      <c r="P236" s="75">
        <v>0</v>
      </c>
      <c r="R236" s="75" t="s">
        <v>821</v>
      </c>
      <c r="S236" s="75" t="s">
        <v>822</v>
      </c>
      <c r="U236" s="75" t="s">
        <v>823</v>
      </c>
      <c r="V236" s="75" t="s">
        <v>824</v>
      </c>
      <c r="X236" s="75">
        <v>14200</v>
      </c>
      <c r="Y236" s="75" t="s">
        <v>159</v>
      </c>
      <c r="Z236" s="92">
        <v>43190</v>
      </c>
      <c r="AA236" s="75" t="s">
        <v>475</v>
      </c>
      <c r="AB236" s="92">
        <v>43158</v>
      </c>
      <c r="AC236" s="75">
        <v>0</v>
      </c>
      <c r="AF236" s="92">
        <v>43143</v>
      </c>
      <c r="AG236" s="75">
        <v>0</v>
      </c>
      <c r="AH236" s="75">
        <v>165449</v>
      </c>
      <c r="AI236" s="75" t="b">
        <v>1</v>
      </c>
      <c r="AJ236" s="75">
        <v>15</v>
      </c>
      <c r="AK236" s="75" t="s">
        <v>822</v>
      </c>
    </row>
    <row r="237" spans="1:37" x14ac:dyDescent="0.2">
      <c r="A237" s="75" t="s">
        <v>125</v>
      </c>
      <c r="B237" s="75">
        <v>115853</v>
      </c>
      <c r="C237" s="75" t="s">
        <v>126</v>
      </c>
      <c r="D237" s="75" t="s">
        <v>52</v>
      </c>
      <c r="F237" s="75">
        <v>5</v>
      </c>
      <c r="G237" s="75">
        <v>16</v>
      </c>
      <c r="H237" s="75">
        <v>154219</v>
      </c>
      <c r="I237" s="74">
        <v>15</v>
      </c>
      <c r="J237" s="92">
        <v>43146</v>
      </c>
      <c r="K237" s="75" t="s">
        <v>832</v>
      </c>
      <c r="L237" s="75">
        <v>41.38</v>
      </c>
      <c r="M237" s="75">
        <v>8.34</v>
      </c>
      <c r="N237" s="75">
        <v>50</v>
      </c>
      <c r="O237" s="75">
        <v>50</v>
      </c>
      <c r="P237" s="75">
        <v>0</v>
      </c>
      <c r="R237" s="75" t="s">
        <v>821</v>
      </c>
      <c r="S237" s="75" t="s">
        <v>822</v>
      </c>
      <c r="U237" s="75" t="s">
        <v>823</v>
      </c>
      <c r="V237" s="75" t="s">
        <v>824</v>
      </c>
      <c r="X237" s="75">
        <v>14200</v>
      </c>
      <c r="Y237" s="75" t="s">
        <v>159</v>
      </c>
      <c r="Z237" s="92">
        <v>43190</v>
      </c>
      <c r="AA237" s="75" t="s">
        <v>475</v>
      </c>
      <c r="AB237" s="92">
        <v>43161</v>
      </c>
      <c r="AC237" s="75">
        <v>0</v>
      </c>
      <c r="AF237" s="92">
        <v>43146</v>
      </c>
      <c r="AG237" s="75">
        <v>0</v>
      </c>
      <c r="AH237" s="75">
        <v>165208</v>
      </c>
      <c r="AI237" s="75" t="b">
        <v>1</v>
      </c>
      <c r="AJ237" s="75">
        <v>15</v>
      </c>
      <c r="AK237" s="75" t="s">
        <v>822</v>
      </c>
    </row>
    <row r="238" spans="1:37" x14ac:dyDescent="0.2">
      <c r="A238" s="75" t="s">
        <v>125</v>
      </c>
      <c r="B238" s="75">
        <v>115873</v>
      </c>
      <c r="C238" s="75" t="s">
        <v>126</v>
      </c>
      <c r="D238" s="75" t="s">
        <v>52</v>
      </c>
      <c r="F238" s="75">
        <v>5</v>
      </c>
      <c r="G238" s="75">
        <v>16</v>
      </c>
      <c r="H238" s="75">
        <v>154239</v>
      </c>
      <c r="I238" s="74">
        <v>16</v>
      </c>
      <c r="J238" s="92">
        <v>43147</v>
      </c>
      <c r="K238" s="75" t="s">
        <v>833</v>
      </c>
      <c r="L238" s="75">
        <v>41.38</v>
      </c>
      <c r="M238" s="75">
        <v>8.34</v>
      </c>
      <c r="N238" s="75">
        <v>50</v>
      </c>
      <c r="O238" s="75">
        <v>50</v>
      </c>
      <c r="P238" s="75">
        <v>0</v>
      </c>
      <c r="R238" s="75" t="s">
        <v>821</v>
      </c>
      <c r="S238" s="75" t="s">
        <v>822</v>
      </c>
      <c r="U238" s="75" t="s">
        <v>823</v>
      </c>
      <c r="V238" s="75" t="s">
        <v>824</v>
      </c>
      <c r="X238" s="75">
        <v>14200</v>
      </c>
      <c r="Y238" s="75" t="s">
        <v>159</v>
      </c>
      <c r="Z238" s="92">
        <v>43190</v>
      </c>
      <c r="AA238" s="75" t="s">
        <v>475</v>
      </c>
      <c r="AB238" s="92">
        <v>43162</v>
      </c>
      <c r="AC238" s="75">
        <v>0</v>
      </c>
      <c r="AF238" s="92">
        <v>43147</v>
      </c>
      <c r="AG238" s="75">
        <v>0</v>
      </c>
      <c r="AH238" s="75">
        <v>121547</v>
      </c>
      <c r="AI238" s="75" t="b">
        <v>1</v>
      </c>
      <c r="AJ238" s="75">
        <v>15</v>
      </c>
      <c r="AK238" s="75" t="s">
        <v>822</v>
      </c>
    </row>
    <row r="239" spans="1:37" x14ac:dyDescent="0.2">
      <c r="A239" s="75" t="s">
        <v>125</v>
      </c>
      <c r="B239" s="75">
        <v>115949</v>
      </c>
      <c r="C239" s="75" t="s">
        <v>126</v>
      </c>
      <c r="D239" s="75" t="s">
        <v>52</v>
      </c>
      <c r="F239" s="75">
        <v>5</v>
      </c>
      <c r="G239" s="75">
        <v>16</v>
      </c>
      <c r="H239" s="75">
        <v>154315</v>
      </c>
      <c r="I239" s="74">
        <v>20</v>
      </c>
      <c r="J239" s="92">
        <v>43151</v>
      </c>
      <c r="K239" s="75" t="s">
        <v>834</v>
      </c>
      <c r="L239" s="75">
        <v>25</v>
      </c>
      <c r="M239" s="75">
        <v>5</v>
      </c>
      <c r="N239" s="75">
        <v>30</v>
      </c>
      <c r="O239" s="75">
        <v>30</v>
      </c>
      <c r="P239" s="75">
        <v>0</v>
      </c>
      <c r="R239" s="75" t="s">
        <v>821</v>
      </c>
      <c r="S239" s="75" t="s">
        <v>822</v>
      </c>
      <c r="U239" s="75" t="s">
        <v>823</v>
      </c>
      <c r="V239" s="75" t="s">
        <v>824</v>
      </c>
      <c r="X239" s="75">
        <v>14200</v>
      </c>
      <c r="Y239" s="75" t="s">
        <v>159</v>
      </c>
      <c r="Z239" s="92">
        <v>43190</v>
      </c>
      <c r="AA239" s="75" t="s">
        <v>475</v>
      </c>
      <c r="AB239" s="92">
        <v>43166</v>
      </c>
      <c r="AC239" s="75">
        <v>0</v>
      </c>
      <c r="AF239" s="92">
        <v>43151</v>
      </c>
      <c r="AG239" s="75">
        <v>0</v>
      </c>
      <c r="AH239" s="75">
        <v>111743</v>
      </c>
      <c r="AI239" s="75" t="b">
        <v>1</v>
      </c>
      <c r="AJ239" s="75">
        <v>15</v>
      </c>
      <c r="AK239" s="75" t="s">
        <v>822</v>
      </c>
    </row>
    <row r="240" spans="1:37" x14ac:dyDescent="0.2">
      <c r="A240" s="75" t="s">
        <v>125</v>
      </c>
      <c r="B240" s="75">
        <v>115961</v>
      </c>
      <c r="C240" s="75" t="s">
        <v>126</v>
      </c>
      <c r="D240" s="75" t="s">
        <v>52</v>
      </c>
      <c r="F240" s="75">
        <v>5</v>
      </c>
      <c r="G240" s="75">
        <v>16</v>
      </c>
      <c r="H240" s="75">
        <v>154327</v>
      </c>
      <c r="I240" s="74">
        <v>20</v>
      </c>
      <c r="J240" s="92">
        <v>43151</v>
      </c>
      <c r="K240" s="75" t="s">
        <v>835</v>
      </c>
      <c r="L240" s="75">
        <v>25</v>
      </c>
      <c r="M240" s="75">
        <v>5</v>
      </c>
      <c r="N240" s="75">
        <v>30</v>
      </c>
      <c r="O240" s="75">
        <v>30</v>
      </c>
      <c r="P240" s="75">
        <v>0</v>
      </c>
      <c r="R240" s="75" t="s">
        <v>821</v>
      </c>
      <c r="S240" s="75" t="s">
        <v>822</v>
      </c>
      <c r="U240" s="75" t="s">
        <v>823</v>
      </c>
      <c r="V240" s="75" t="s">
        <v>824</v>
      </c>
      <c r="X240" s="75">
        <v>14200</v>
      </c>
      <c r="Y240" s="75" t="s">
        <v>159</v>
      </c>
      <c r="Z240" s="92">
        <v>43190</v>
      </c>
      <c r="AA240" s="75" t="s">
        <v>475</v>
      </c>
      <c r="AB240" s="92">
        <v>43166</v>
      </c>
      <c r="AC240" s="75">
        <v>0</v>
      </c>
      <c r="AF240" s="92">
        <v>43151</v>
      </c>
      <c r="AG240" s="75">
        <v>0</v>
      </c>
      <c r="AH240" s="75">
        <v>141808</v>
      </c>
      <c r="AI240" s="75" t="b">
        <v>1</v>
      </c>
      <c r="AJ240" s="75">
        <v>15</v>
      </c>
      <c r="AK240" s="75" t="s">
        <v>822</v>
      </c>
    </row>
    <row r="241" spans="1:37" x14ac:dyDescent="0.2">
      <c r="A241" s="75" t="s">
        <v>125</v>
      </c>
      <c r="B241" s="75">
        <v>115971</v>
      </c>
      <c r="C241" s="75" t="s">
        <v>126</v>
      </c>
      <c r="D241" s="75" t="s">
        <v>52</v>
      </c>
      <c r="F241" s="75">
        <v>5</v>
      </c>
      <c r="G241" s="75">
        <v>16</v>
      </c>
      <c r="H241" s="75">
        <v>154337</v>
      </c>
      <c r="I241" s="74">
        <v>20</v>
      </c>
      <c r="J241" s="92">
        <v>43151</v>
      </c>
      <c r="K241" s="75" t="s">
        <v>836</v>
      </c>
      <c r="L241" s="75">
        <v>24.72</v>
      </c>
      <c r="M241" s="75">
        <v>5</v>
      </c>
      <c r="N241" s="75">
        <v>30</v>
      </c>
      <c r="O241" s="75">
        <v>30</v>
      </c>
      <c r="P241" s="75">
        <v>0</v>
      </c>
      <c r="R241" s="75" t="s">
        <v>821</v>
      </c>
      <c r="S241" s="75" t="s">
        <v>822</v>
      </c>
      <c r="U241" s="75" t="s">
        <v>823</v>
      </c>
      <c r="V241" s="75" t="s">
        <v>824</v>
      </c>
      <c r="X241" s="75">
        <v>14200</v>
      </c>
      <c r="Y241" s="75" t="s">
        <v>159</v>
      </c>
      <c r="Z241" s="92">
        <v>43190</v>
      </c>
      <c r="AA241" s="75" t="s">
        <v>475</v>
      </c>
      <c r="AB241" s="92">
        <v>43166</v>
      </c>
      <c r="AC241" s="75">
        <v>0</v>
      </c>
      <c r="AF241" s="92">
        <v>43151</v>
      </c>
      <c r="AG241" s="75">
        <v>0</v>
      </c>
      <c r="AH241" s="75">
        <v>154032</v>
      </c>
      <c r="AI241" s="75" t="b">
        <v>1</v>
      </c>
      <c r="AJ241" s="75">
        <v>15</v>
      </c>
      <c r="AK241" s="75" t="s">
        <v>822</v>
      </c>
    </row>
    <row r="242" spans="1:37" x14ac:dyDescent="0.2">
      <c r="A242" s="75" t="s">
        <v>125</v>
      </c>
      <c r="B242" s="75">
        <v>116058</v>
      </c>
      <c r="C242" s="75" t="s">
        <v>126</v>
      </c>
      <c r="D242" s="75" t="s">
        <v>52</v>
      </c>
      <c r="F242" s="75">
        <v>5</v>
      </c>
      <c r="G242" s="75">
        <v>16</v>
      </c>
      <c r="H242" s="75">
        <v>154424</v>
      </c>
      <c r="I242" s="74">
        <v>22</v>
      </c>
      <c r="J242" s="92">
        <v>43153</v>
      </c>
      <c r="K242" s="75" t="s">
        <v>837</v>
      </c>
      <c r="L242" s="75">
        <v>41.38</v>
      </c>
      <c r="M242" s="75">
        <v>8.34</v>
      </c>
      <c r="N242" s="75">
        <v>50</v>
      </c>
      <c r="O242" s="75">
        <v>50</v>
      </c>
      <c r="P242" s="75">
        <v>0</v>
      </c>
      <c r="R242" s="75" t="s">
        <v>821</v>
      </c>
      <c r="S242" s="75" t="s">
        <v>822</v>
      </c>
      <c r="U242" s="75" t="s">
        <v>823</v>
      </c>
      <c r="V242" s="75" t="s">
        <v>824</v>
      </c>
      <c r="X242" s="75">
        <v>14200</v>
      </c>
      <c r="Y242" s="75" t="s">
        <v>159</v>
      </c>
      <c r="Z242" s="92">
        <v>43190</v>
      </c>
      <c r="AA242" s="75" t="s">
        <v>475</v>
      </c>
      <c r="AB242" s="92">
        <v>43168</v>
      </c>
      <c r="AC242" s="75">
        <v>0</v>
      </c>
      <c r="AF242" s="92">
        <v>43153</v>
      </c>
      <c r="AG242" s="75">
        <v>0</v>
      </c>
      <c r="AH242" s="75">
        <v>145601</v>
      </c>
      <c r="AI242" s="75" t="b">
        <v>1</v>
      </c>
      <c r="AJ242" s="75">
        <v>15</v>
      </c>
      <c r="AK242" s="75" t="s">
        <v>822</v>
      </c>
    </row>
    <row r="243" spans="1:37" x14ac:dyDescent="0.2">
      <c r="A243" s="75" t="s">
        <v>125</v>
      </c>
      <c r="B243" s="75">
        <v>116067</v>
      </c>
      <c r="C243" s="75" t="s">
        <v>126</v>
      </c>
      <c r="D243" s="75" t="s">
        <v>52</v>
      </c>
      <c r="F243" s="75">
        <v>5</v>
      </c>
      <c r="G243" s="75">
        <v>16</v>
      </c>
      <c r="H243" s="75">
        <v>154433</v>
      </c>
      <c r="I243" s="74">
        <v>22</v>
      </c>
      <c r="J243" s="92">
        <v>43153</v>
      </c>
      <c r="K243" s="75" t="s">
        <v>838</v>
      </c>
      <c r="L243" s="75">
        <v>8.33</v>
      </c>
      <c r="M243" s="75">
        <v>1.67</v>
      </c>
      <c r="N243" s="75">
        <v>10</v>
      </c>
      <c r="O243" s="75">
        <v>10</v>
      </c>
      <c r="P243" s="75">
        <v>0</v>
      </c>
      <c r="R243" s="75" t="s">
        <v>821</v>
      </c>
      <c r="S243" s="75" t="s">
        <v>822</v>
      </c>
      <c r="U243" s="75" t="s">
        <v>823</v>
      </c>
      <c r="V243" s="75" t="s">
        <v>824</v>
      </c>
      <c r="X243" s="75">
        <v>14200</v>
      </c>
      <c r="Y243" s="75" t="s">
        <v>159</v>
      </c>
      <c r="Z243" s="92">
        <v>43190</v>
      </c>
      <c r="AA243" s="75" t="s">
        <v>475</v>
      </c>
      <c r="AB243" s="92">
        <v>43168</v>
      </c>
      <c r="AC243" s="75">
        <v>0</v>
      </c>
      <c r="AF243" s="92">
        <v>43153</v>
      </c>
      <c r="AG243" s="75">
        <v>0</v>
      </c>
      <c r="AH243" s="75">
        <v>161629</v>
      </c>
      <c r="AI243" s="75" t="b">
        <v>1</v>
      </c>
      <c r="AJ243" s="75">
        <v>15</v>
      </c>
      <c r="AK243" s="75" t="s">
        <v>822</v>
      </c>
    </row>
    <row r="244" spans="1:37" x14ac:dyDescent="0.2">
      <c r="A244" s="75" t="s">
        <v>125</v>
      </c>
      <c r="B244" s="75">
        <v>116104</v>
      </c>
      <c r="C244" s="75" t="s">
        <v>126</v>
      </c>
      <c r="D244" s="75" t="s">
        <v>52</v>
      </c>
      <c r="F244" s="75">
        <v>5</v>
      </c>
      <c r="G244" s="75">
        <v>16</v>
      </c>
      <c r="H244" s="75">
        <v>154470</v>
      </c>
      <c r="I244" s="74">
        <v>23</v>
      </c>
      <c r="J244" s="92">
        <v>43154</v>
      </c>
      <c r="K244" s="75" t="s">
        <v>839</v>
      </c>
      <c r="L244" s="75">
        <v>41.38</v>
      </c>
      <c r="M244" s="75">
        <v>8.34</v>
      </c>
      <c r="N244" s="75">
        <v>50</v>
      </c>
      <c r="O244" s="75">
        <v>50</v>
      </c>
      <c r="P244" s="75">
        <v>0</v>
      </c>
      <c r="R244" s="75" t="s">
        <v>821</v>
      </c>
      <c r="S244" s="75" t="s">
        <v>822</v>
      </c>
      <c r="U244" s="75" t="s">
        <v>823</v>
      </c>
      <c r="V244" s="75" t="s">
        <v>824</v>
      </c>
      <c r="X244" s="75">
        <v>14200</v>
      </c>
      <c r="Y244" s="75" t="s">
        <v>159</v>
      </c>
      <c r="Z244" s="92">
        <v>43190</v>
      </c>
      <c r="AA244" s="75" t="s">
        <v>475</v>
      </c>
      <c r="AB244" s="92">
        <v>43169</v>
      </c>
      <c r="AC244" s="75">
        <v>0</v>
      </c>
      <c r="AF244" s="92">
        <v>43154</v>
      </c>
      <c r="AG244" s="75">
        <v>0</v>
      </c>
      <c r="AH244" s="75">
        <v>155302</v>
      </c>
      <c r="AI244" s="75" t="b">
        <v>1</v>
      </c>
      <c r="AJ244" s="75">
        <v>15</v>
      </c>
      <c r="AK244" s="75" t="s">
        <v>822</v>
      </c>
    </row>
    <row r="245" spans="1:37" x14ac:dyDescent="0.2">
      <c r="A245" s="75" t="s">
        <v>125</v>
      </c>
      <c r="B245" s="75">
        <v>116189</v>
      </c>
      <c r="C245" s="75" t="s">
        <v>126</v>
      </c>
      <c r="D245" s="75" t="s">
        <v>52</v>
      </c>
      <c r="F245" s="75">
        <v>5</v>
      </c>
      <c r="G245" s="75">
        <v>16</v>
      </c>
      <c r="H245" s="75">
        <v>154555</v>
      </c>
      <c r="I245" s="74">
        <v>27</v>
      </c>
      <c r="J245" s="92">
        <v>43158</v>
      </c>
      <c r="K245" s="75" t="s">
        <v>840</v>
      </c>
      <c r="L245" s="75">
        <v>41.38</v>
      </c>
      <c r="M245" s="75">
        <v>8.34</v>
      </c>
      <c r="N245" s="75">
        <v>50</v>
      </c>
      <c r="O245" s="75">
        <v>50</v>
      </c>
      <c r="P245" s="75">
        <v>0</v>
      </c>
      <c r="R245" s="75" t="s">
        <v>821</v>
      </c>
      <c r="S245" s="75" t="s">
        <v>822</v>
      </c>
      <c r="U245" s="75" t="s">
        <v>823</v>
      </c>
      <c r="V245" s="75" t="s">
        <v>824</v>
      </c>
      <c r="X245" s="75">
        <v>14200</v>
      </c>
      <c r="Y245" s="75" t="s">
        <v>159</v>
      </c>
      <c r="Z245" s="92">
        <v>43190</v>
      </c>
      <c r="AA245" s="75" t="s">
        <v>475</v>
      </c>
      <c r="AB245" s="92">
        <v>43173</v>
      </c>
      <c r="AC245" s="75">
        <v>0</v>
      </c>
      <c r="AF245" s="92">
        <v>43158</v>
      </c>
      <c r="AG245" s="75">
        <v>0</v>
      </c>
      <c r="AH245" s="75">
        <v>163602</v>
      </c>
      <c r="AI245" s="75" t="b">
        <v>1</v>
      </c>
      <c r="AJ245" s="75">
        <v>15</v>
      </c>
      <c r="AK245" s="75" t="s">
        <v>822</v>
      </c>
    </row>
    <row r="246" spans="1:37" x14ac:dyDescent="0.2">
      <c r="A246" s="75" t="s">
        <v>125</v>
      </c>
      <c r="B246" s="75">
        <v>115506</v>
      </c>
      <c r="C246" s="75" t="s">
        <v>126</v>
      </c>
      <c r="D246" s="75" t="s">
        <v>52</v>
      </c>
      <c r="F246" s="75">
        <v>5</v>
      </c>
      <c r="G246" s="75">
        <v>36734</v>
      </c>
      <c r="H246" s="75">
        <v>153872</v>
      </c>
      <c r="I246" s="74">
        <v>5</v>
      </c>
      <c r="J246" s="92">
        <v>43136</v>
      </c>
      <c r="K246" s="75" t="s">
        <v>841</v>
      </c>
      <c r="L246" s="75">
        <v>41.38</v>
      </c>
      <c r="M246" s="75">
        <v>8.34</v>
      </c>
      <c r="N246" s="75">
        <v>50</v>
      </c>
      <c r="O246" s="75">
        <v>50</v>
      </c>
      <c r="P246" s="75">
        <v>0</v>
      </c>
      <c r="R246" s="75" t="s">
        <v>821</v>
      </c>
      <c r="S246" s="75" t="s">
        <v>842</v>
      </c>
      <c r="U246" s="75" t="s">
        <v>843</v>
      </c>
      <c r="X246" s="75">
        <v>14880</v>
      </c>
      <c r="Y246" s="75" t="s">
        <v>413</v>
      </c>
      <c r="Z246" s="92">
        <v>43159</v>
      </c>
      <c r="AA246" s="75" t="s">
        <v>458</v>
      </c>
      <c r="AB246" s="92">
        <v>43136</v>
      </c>
      <c r="AC246" s="75">
        <v>0</v>
      </c>
      <c r="AF246" s="92">
        <v>43136</v>
      </c>
      <c r="AG246" s="75">
        <v>0</v>
      </c>
      <c r="AH246" s="75">
        <v>95426</v>
      </c>
      <c r="AI246" s="75" t="b">
        <v>1</v>
      </c>
      <c r="AJ246" s="75">
        <v>82</v>
      </c>
      <c r="AK246" s="75" t="s">
        <v>842</v>
      </c>
    </row>
    <row r="247" spans="1:37" x14ac:dyDescent="0.2">
      <c r="A247" s="75" t="s">
        <v>125</v>
      </c>
      <c r="B247" s="75">
        <v>115522</v>
      </c>
      <c r="C247" s="75" t="s">
        <v>126</v>
      </c>
      <c r="D247" s="75" t="s">
        <v>52</v>
      </c>
      <c r="F247" s="75">
        <v>5</v>
      </c>
      <c r="G247" s="75">
        <v>36734</v>
      </c>
      <c r="H247" s="75">
        <v>153888</v>
      </c>
      <c r="I247" s="74">
        <v>5</v>
      </c>
      <c r="J247" s="92">
        <v>43136</v>
      </c>
      <c r="K247" s="75" t="s">
        <v>844</v>
      </c>
      <c r="L247" s="75">
        <v>41.38</v>
      </c>
      <c r="M247" s="75">
        <v>8.34</v>
      </c>
      <c r="N247" s="75">
        <v>50</v>
      </c>
      <c r="O247" s="75">
        <v>50</v>
      </c>
      <c r="P247" s="75">
        <v>0</v>
      </c>
      <c r="R247" s="75" t="s">
        <v>821</v>
      </c>
      <c r="S247" s="75" t="s">
        <v>842</v>
      </c>
      <c r="U247" s="75" t="s">
        <v>843</v>
      </c>
      <c r="X247" s="75">
        <v>14880</v>
      </c>
      <c r="Y247" s="75" t="s">
        <v>413</v>
      </c>
      <c r="Z247" s="92">
        <v>43159</v>
      </c>
      <c r="AA247" s="75" t="s">
        <v>458</v>
      </c>
      <c r="AB247" s="92">
        <v>43136</v>
      </c>
      <c r="AC247" s="75">
        <v>0</v>
      </c>
      <c r="AF247" s="92">
        <v>43136</v>
      </c>
      <c r="AG247" s="75">
        <v>0</v>
      </c>
      <c r="AH247" s="75">
        <v>142833</v>
      </c>
      <c r="AI247" s="75" t="b">
        <v>1</v>
      </c>
      <c r="AJ247" s="75">
        <v>82</v>
      </c>
      <c r="AK247" s="75" t="s">
        <v>842</v>
      </c>
    </row>
    <row r="248" spans="1:37" x14ac:dyDescent="0.2">
      <c r="A248" s="75" t="s">
        <v>125</v>
      </c>
      <c r="B248" s="75">
        <v>115708</v>
      </c>
      <c r="C248" s="75" t="s">
        <v>126</v>
      </c>
      <c r="D248" s="75" t="s">
        <v>52</v>
      </c>
      <c r="F248" s="75">
        <v>5</v>
      </c>
      <c r="G248" s="75">
        <v>36734</v>
      </c>
      <c r="H248" s="75">
        <v>154074</v>
      </c>
      <c r="I248" s="74">
        <v>12</v>
      </c>
      <c r="J248" s="92">
        <v>43143</v>
      </c>
      <c r="K248" s="75" t="s">
        <v>845</v>
      </c>
      <c r="L248" s="75">
        <v>41.38</v>
      </c>
      <c r="M248" s="75">
        <v>8.34</v>
      </c>
      <c r="N248" s="75">
        <v>50</v>
      </c>
      <c r="O248" s="75">
        <v>50</v>
      </c>
      <c r="P248" s="75">
        <v>0</v>
      </c>
      <c r="R248" s="75" t="s">
        <v>821</v>
      </c>
      <c r="S248" s="75" t="s">
        <v>842</v>
      </c>
      <c r="U248" s="75" t="s">
        <v>843</v>
      </c>
      <c r="X248" s="75">
        <v>14880</v>
      </c>
      <c r="Y248" s="75" t="s">
        <v>413</v>
      </c>
      <c r="Z248" s="92">
        <v>43159</v>
      </c>
      <c r="AA248" s="75" t="s">
        <v>458</v>
      </c>
      <c r="AB248" s="92">
        <v>43143</v>
      </c>
      <c r="AC248" s="75">
        <v>0</v>
      </c>
      <c r="AF248" s="92">
        <v>43143</v>
      </c>
      <c r="AG248" s="75">
        <v>0</v>
      </c>
      <c r="AH248" s="75">
        <v>101956</v>
      </c>
      <c r="AI248" s="75" t="b">
        <v>1</v>
      </c>
      <c r="AJ248" s="75">
        <v>82</v>
      </c>
      <c r="AK248" s="75" t="s">
        <v>842</v>
      </c>
    </row>
    <row r="249" spans="1:37" x14ac:dyDescent="0.2">
      <c r="A249" s="75" t="s">
        <v>125</v>
      </c>
      <c r="B249" s="75">
        <v>115921</v>
      </c>
      <c r="C249" s="75" t="s">
        <v>126</v>
      </c>
      <c r="D249" s="75" t="s">
        <v>52</v>
      </c>
      <c r="F249" s="75">
        <v>5</v>
      </c>
      <c r="G249" s="75">
        <v>36734</v>
      </c>
      <c r="H249" s="75">
        <v>154287</v>
      </c>
      <c r="I249" s="74">
        <v>19</v>
      </c>
      <c r="J249" s="92">
        <v>43150</v>
      </c>
      <c r="K249" s="75" t="s">
        <v>846</v>
      </c>
      <c r="L249" s="75">
        <v>41.38</v>
      </c>
      <c r="M249" s="75">
        <v>8.34</v>
      </c>
      <c r="N249" s="75">
        <v>50</v>
      </c>
      <c r="O249" s="75">
        <v>50</v>
      </c>
      <c r="P249" s="75">
        <v>0</v>
      </c>
      <c r="R249" s="75" t="s">
        <v>821</v>
      </c>
      <c r="S249" s="75" t="s">
        <v>842</v>
      </c>
      <c r="U249" s="75" t="s">
        <v>843</v>
      </c>
      <c r="X249" s="75">
        <v>14880</v>
      </c>
      <c r="Y249" s="75" t="s">
        <v>413</v>
      </c>
      <c r="Z249" s="92">
        <v>43159</v>
      </c>
      <c r="AA249" s="75" t="s">
        <v>458</v>
      </c>
      <c r="AB249" s="92">
        <v>43150</v>
      </c>
      <c r="AC249" s="75">
        <v>0</v>
      </c>
      <c r="AF249" s="92">
        <v>43150</v>
      </c>
      <c r="AG249" s="75">
        <v>0</v>
      </c>
      <c r="AH249" s="75">
        <v>145128</v>
      </c>
      <c r="AI249" s="75" t="b">
        <v>1</v>
      </c>
      <c r="AJ249" s="75">
        <v>82</v>
      </c>
      <c r="AK249" s="75" t="s">
        <v>842</v>
      </c>
    </row>
    <row r="250" spans="1:37" x14ac:dyDescent="0.2">
      <c r="A250" s="75" t="s">
        <v>125</v>
      </c>
      <c r="B250" s="75">
        <v>116138</v>
      </c>
      <c r="C250" s="75" t="s">
        <v>126</v>
      </c>
      <c r="D250" s="75" t="s">
        <v>52</v>
      </c>
      <c r="F250" s="75">
        <v>5</v>
      </c>
      <c r="G250" s="75">
        <v>36734</v>
      </c>
      <c r="H250" s="75">
        <v>154504</v>
      </c>
      <c r="I250" s="74">
        <v>26</v>
      </c>
      <c r="J250" s="92">
        <v>43157</v>
      </c>
      <c r="K250" s="75" t="s">
        <v>847</v>
      </c>
      <c r="L250" s="75">
        <v>41.38</v>
      </c>
      <c r="M250" s="75">
        <v>8.34</v>
      </c>
      <c r="N250" s="75">
        <v>50</v>
      </c>
      <c r="O250" s="75">
        <v>50</v>
      </c>
      <c r="P250" s="75">
        <v>0</v>
      </c>
      <c r="R250" s="75" t="s">
        <v>821</v>
      </c>
      <c r="S250" s="75" t="s">
        <v>842</v>
      </c>
      <c r="U250" s="75" t="s">
        <v>843</v>
      </c>
      <c r="X250" s="75">
        <v>14880</v>
      </c>
      <c r="Y250" s="75" t="s">
        <v>413</v>
      </c>
      <c r="Z250" s="92">
        <v>43159</v>
      </c>
      <c r="AA250" s="75" t="s">
        <v>458</v>
      </c>
      <c r="AB250" s="92">
        <v>43157</v>
      </c>
      <c r="AC250" s="75">
        <v>0</v>
      </c>
      <c r="AF250" s="92">
        <v>43157</v>
      </c>
      <c r="AG250" s="75">
        <v>0</v>
      </c>
      <c r="AH250" s="75">
        <v>124651</v>
      </c>
      <c r="AI250" s="75" t="b">
        <v>1</v>
      </c>
      <c r="AJ250" s="75">
        <v>82</v>
      </c>
      <c r="AK250" s="75" t="s">
        <v>842</v>
      </c>
    </row>
    <row r="251" spans="1:37" x14ac:dyDescent="0.2">
      <c r="A251" s="75" t="s">
        <v>125</v>
      </c>
      <c r="B251" s="75">
        <v>115654</v>
      </c>
      <c r="C251" s="75" t="s">
        <v>126</v>
      </c>
      <c r="D251" s="75" t="s">
        <v>52</v>
      </c>
      <c r="F251" s="75">
        <v>5</v>
      </c>
      <c r="G251" s="75">
        <v>34</v>
      </c>
      <c r="H251" s="75">
        <v>154020</v>
      </c>
      <c r="I251" s="74">
        <v>8</v>
      </c>
      <c r="J251" s="92">
        <v>43139</v>
      </c>
      <c r="K251" s="75" t="s">
        <v>848</v>
      </c>
      <c r="L251" s="75">
        <v>41.38</v>
      </c>
      <c r="M251" s="75">
        <v>8.34</v>
      </c>
      <c r="N251" s="75">
        <v>50</v>
      </c>
      <c r="O251" s="75">
        <v>50</v>
      </c>
      <c r="P251" s="75">
        <v>0</v>
      </c>
      <c r="R251" s="75" t="s">
        <v>821</v>
      </c>
      <c r="S251" s="75" t="s">
        <v>849</v>
      </c>
      <c r="U251" s="75" t="s">
        <v>850</v>
      </c>
      <c r="V251" s="75" t="s">
        <v>851</v>
      </c>
      <c r="X251" s="75">
        <v>14200</v>
      </c>
      <c r="Y251" s="75" t="s">
        <v>699</v>
      </c>
      <c r="Z251" s="92">
        <v>43190</v>
      </c>
      <c r="AA251" s="75" t="s">
        <v>475</v>
      </c>
      <c r="AB251" s="92">
        <v>43154</v>
      </c>
      <c r="AC251" s="75">
        <v>0</v>
      </c>
      <c r="AF251" s="92">
        <v>43139</v>
      </c>
      <c r="AG251" s="75">
        <v>0</v>
      </c>
      <c r="AH251" s="75">
        <v>172407</v>
      </c>
      <c r="AI251" s="75" t="b">
        <v>1</v>
      </c>
      <c r="AJ251" s="75">
        <v>33</v>
      </c>
      <c r="AK251" s="75" t="s">
        <v>849</v>
      </c>
    </row>
    <row r="252" spans="1:37" x14ac:dyDescent="0.2">
      <c r="A252" s="75" t="s">
        <v>125</v>
      </c>
      <c r="B252" s="75">
        <v>115835</v>
      </c>
      <c r="C252" s="75" t="s">
        <v>126</v>
      </c>
      <c r="D252" s="75" t="s">
        <v>52</v>
      </c>
      <c r="F252" s="75">
        <v>5</v>
      </c>
      <c r="G252" s="75">
        <v>34</v>
      </c>
      <c r="H252" s="75">
        <v>154201</v>
      </c>
      <c r="I252" s="74">
        <v>15</v>
      </c>
      <c r="J252" s="92">
        <v>43146</v>
      </c>
      <c r="K252" s="75" t="s">
        <v>852</v>
      </c>
      <c r="L252" s="75">
        <v>41.38</v>
      </c>
      <c r="M252" s="75">
        <v>8.34</v>
      </c>
      <c r="N252" s="75">
        <v>50</v>
      </c>
      <c r="O252" s="75">
        <v>50</v>
      </c>
      <c r="P252" s="75">
        <v>0</v>
      </c>
      <c r="R252" s="75" t="s">
        <v>821</v>
      </c>
      <c r="S252" s="75" t="s">
        <v>849</v>
      </c>
      <c r="U252" s="75" t="s">
        <v>850</v>
      </c>
      <c r="V252" s="75" t="s">
        <v>851</v>
      </c>
      <c r="X252" s="75">
        <v>14200</v>
      </c>
      <c r="Y252" s="75" t="s">
        <v>699</v>
      </c>
      <c r="Z252" s="92">
        <v>43190</v>
      </c>
      <c r="AA252" s="75" t="s">
        <v>475</v>
      </c>
      <c r="AB252" s="92">
        <v>43161</v>
      </c>
      <c r="AC252" s="75">
        <v>0</v>
      </c>
      <c r="AF252" s="92">
        <v>43146</v>
      </c>
      <c r="AG252" s="75">
        <v>0</v>
      </c>
      <c r="AH252" s="75">
        <v>122150</v>
      </c>
      <c r="AI252" s="75" t="b">
        <v>1</v>
      </c>
      <c r="AJ252" s="75">
        <v>33</v>
      </c>
      <c r="AK252" s="75" t="s">
        <v>849</v>
      </c>
    </row>
    <row r="253" spans="1:37" x14ac:dyDescent="0.2">
      <c r="A253" s="75" t="s">
        <v>125</v>
      </c>
      <c r="B253" s="75">
        <v>115843</v>
      </c>
      <c r="C253" s="75" t="s">
        <v>126</v>
      </c>
      <c r="D253" s="75" t="s">
        <v>52</v>
      </c>
      <c r="F253" s="75">
        <v>5</v>
      </c>
      <c r="G253" s="75">
        <v>34</v>
      </c>
      <c r="H253" s="75">
        <v>154209</v>
      </c>
      <c r="I253" s="74">
        <v>15</v>
      </c>
      <c r="J253" s="92">
        <v>43146</v>
      </c>
      <c r="K253" s="75" t="s">
        <v>853</v>
      </c>
      <c r="L253" s="75">
        <v>8.33</v>
      </c>
      <c r="M253" s="75">
        <v>1.67</v>
      </c>
      <c r="N253" s="75">
        <v>10</v>
      </c>
      <c r="O253" s="75">
        <v>10</v>
      </c>
      <c r="P253" s="75">
        <v>0</v>
      </c>
      <c r="R253" s="75" t="s">
        <v>821</v>
      </c>
      <c r="S253" s="75" t="s">
        <v>849</v>
      </c>
      <c r="U253" s="75" t="s">
        <v>850</v>
      </c>
      <c r="V253" s="75" t="s">
        <v>851</v>
      </c>
      <c r="X253" s="75">
        <v>14200</v>
      </c>
      <c r="Y253" s="75" t="s">
        <v>699</v>
      </c>
      <c r="Z253" s="92">
        <v>43190</v>
      </c>
      <c r="AA253" s="75" t="s">
        <v>475</v>
      </c>
      <c r="AB253" s="92">
        <v>43161</v>
      </c>
      <c r="AC253" s="75">
        <v>0</v>
      </c>
      <c r="AF253" s="92">
        <v>43146</v>
      </c>
      <c r="AG253" s="75">
        <v>0</v>
      </c>
      <c r="AH253" s="75">
        <v>152622</v>
      </c>
      <c r="AI253" s="75" t="b">
        <v>1</v>
      </c>
      <c r="AJ253" s="75">
        <v>33</v>
      </c>
      <c r="AK253" s="75" t="s">
        <v>849</v>
      </c>
    </row>
    <row r="254" spans="1:37" x14ac:dyDescent="0.2">
      <c r="A254" s="75" t="s">
        <v>125</v>
      </c>
      <c r="B254" s="75">
        <v>116144</v>
      </c>
      <c r="C254" s="75" t="s">
        <v>126</v>
      </c>
      <c r="D254" s="75" t="s">
        <v>52</v>
      </c>
      <c r="F254" s="75">
        <v>5</v>
      </c>
      <c r="G254" s="75">
        <v>34</v>
      </c>
      <c r="H254" s="75">
        <v>154510</v>
      </c>
      <c r="I254" s="74">
        <v>26</v>
      </c>
      <c r="J254" s="92">
        <v>43157</v>
      </c>
      <c r="K254" s="75" t="s">
        <v>854</v>
      </c>
      <c r="L254" s="75">
        <v>41.38</v>
      </c>
      <c r="M254" s="75">
        <v>8.34</v>
      </c>
      <c r="N254" s="75">
        <v>50</v>
      </c>
      <c r="O254" s="75">
        <v>50</v>
      </c>
      <c r="P254" s="75">
        <v>0</v>
      </c>
      <c r="R254" s="75" t="s">
        <v>821</v>
      </c>
      <c r="S254" s="75" t="s">
        <v>849</v>
      </c>
      <c r="U254" s="75" t="s">
        <v>850</v>
      </c>
      <c r="V254" s="75" t="s">
        <v>851</v>
      </c>
      <c r="X254" s="75">
        <v>14200</v>
      </c>
      <c r="Y254" s="75" t="s">
        <v>699</v>
      </c>
      <c r="Z254" s="92">
        <v>43190</v>
      </c>
      <c r="AA254" s="75" t="s">
        <v>475</v>
      </c>
      <c r="AB254" s="92">
        <v>43172</v>
      </c>
      <c r="AC254" s="75">
        <v>0</v>
      </c>
      <c r="AF254" s="92">
        <v>43157</v>
      </c>
      <c r="AG254" s="75">
        <v>0</v>
      </c>
      <c r="AH254" s="75">
        <v>153114</v>
      </c>
      <c r="AI254" s="75" t="b">
        <v>1</v>
      </c>
      <c r="AJ254" s="75">
        <v>33</v>
      </c>
      <c r="AK254" s="75" t="s">
        <v>849</v>
      </c>
    </row>
    <row r="255" spans="1:37" x14ac:dyDescent="0.2">
      <c r="A255" s="75" t="s">
        <v>125</v>
      </c>
      <c r="B255" s="75">
        <v>116203</v>
      </c>
      <c r="C255" s="75" t="s">
        <v>126</v>
      </c>
      <c r="D255" s="75" t="s">
        <v>52</v>
      </c>
      <c r="F255" s="75">
        <v>5</v>
      </c>
      <c r="G255" s="75">
        <v>34</v>
      </c>
      <c r="H255" s="75">
        <v>154569</v>
      </c>
      <c r="I255" s="74">
        <v>28</v>
      </c>
      <c r="J255" s="92">
        <v>43159</v>
      </c>
      <c r="K255" s="75" t="s">
        <v>855</v>
      </c>
      <c r="L255" s="75">
        <v>41.38</v>
      </c>
      <c r="M255" s="75">
        <v>8.34</v>
      </c>
      <c r="N255" s="75">
        <v>50</v>
      </c>
      <c r="O255" s="75">
        <v>50</v>
      </c>
      <c r="P255" s="75">
        <v>0</v>
      </c>
      <c r="R255" s="75" t="s">
        <v>821</v>
      </c>
      <c r="S255" s="75" t="s">
        <v>849</v>
      </c>
      <c r="U255" s="75" t="s">
        <v>850</v>
      </c>
      <c r="V255" s="75" t="s">
        <v>851</v>
      </c>
      <c r="X255" s="75">
        <v>14200</v>
      </c>
      <c r="Y255" s="75" t="s">
        <v>699</v>
      </c>
      <c r="Z255" s="92">
        <v>43190</v>
      </c>
      <c r="AA255" s="75" t="s">
        <v>475</v>
      </c>
      <c r="AB255" s="92">
        <v>43174</v>
      </c>
      <c r="AC255" s="75">
        <v>0</v>
      </c>
      <c r="AF255" s="92">
        <v>43159</v>
      </c>
      <c r="AG255" s="75">
        <v>0</v>
      </c>
      <c r="AH255" s="75">
        <v>103518</v>
      </c>
      <c r="AI255" s="75" t="b">
        <v>1</v>
      </c>
      <c r="AJ255" s="75">
        <v>33</v>
      </c>
      <c r="AK255" s="75" t="s">
        <v>849</v>
      </c>
    </row>
    <row r="256" spans="1:37" x14ac:dyDescent="0.2">
      <c r="A256" s="75" t="s">
        <v>125</v>
      </c>
      <c r="B256" s="75">
        <v>115453</v>
      </c>
      <c r="C256" s="75" t="s">
        <v>126</v>
      </c>
      <c r="D256" s="75" t="s">
        <v>52</v>
      </c>
      <c r="F256" s="75">
        <v>5</v>
      </c>
      <c r="G256" s="75">
        <v>28888</v>
      </c>
      <c r="H256" s="75">
        <v>153819</v>
      </c>
      <c r="I256" s="74">
        <v>1</v>
      </c>
      <c r="J256" s="92">
        <v>43132</v>
      </c>
      <c r="K256" s="75" t="s">
        <v>856</v>
      </c>
      <c r="L256" s="75">
        <v>41.38</v>
      </c>
      <c r="M256" s="75">
        <v>8.34</v>
      </c>
      <c r="N256" s="75">
        <v>50</v>
      </c>
      <c r="O256" s="75">
        <v>50</v>
      </c>
      <c r="P256" s="75">
        <v>0</v>
      </c>
      <c r="R256" s="75" t="s">
        <v>821</v>
      </c>
      <c r="S256" s="75" t="s">
        <v>857</v>
      </c>
      <c r="U256" s="75" t="s">
        <v>858</v>
      </c>
      <c r="V256" s="75" t="s">
        <v>859</v>
      </c>
      <c r="X256" s="75">
        <v>14210</v>
      </c>
      <c r="Y256" s="75" t="s">
        <v>860</v>
      </c>
      <c r="Z256" s="92">
        <v>43159</v>
      </c>
      <c r="AA256" s="75" t="s">
        <v>458</v>
      </c>
      <c r="AB256" s="92">
        <v>43132</v>
      </c>
      <c r="AC256" s="75">
        <v>0</v>
      </c>
      <c r="AF256" s="92">
        <v>43132</v>
      </c>
      <c r="AG256" s="75">
        <v>0</v>
      </c>
      <c r="AH256" s="75">
        <v>144730</v>
      </c>
      <c r="AI256" s="75" t="b">
        <v>1</v>
      </c>
      <c r="AJ256" s="75">
        <v>74</v>
      </c>
      <c r="AK256" s="75" t="s">
        <v>857</v>
      </c>
    </row>
    <row r="257" spans="1:37" x14ac:dyDescent="0.2">
      <c r="A257" s="75" t="s">
        <v>125</v>
      </c>
      <c r="B257" s="75">
        <v>115459</v>
      </c>
      <c r="C257" s="75" t="s">
        <v>126</v>
      </c>
      <c r="D257" s="75" t="s">
        <v>52</v>
      </c>
      <c r="F257" s="75">
        <v>5</v>
      </c>
      <c r="G257" s="75">
        <v>28888</v>
      </c>
      <c r="H257" s="75">
        <v>153825</v>
      </c>
      <c r="I257" s="74">
        <v>1</v>
      </c>
      <c r="J257" s="92">
        <v>43132</v>
      </c>
      <c r="K257" s="75" t="s">
        <v>861</v>
      </c>
      <c r="L257" s="75">
        <v>41.38</v>
      </c>
      <c r="M257" s="75">
        <v>8.34</v>
      </c>
      <c r="N257" s="75">
        <v>50</v>
      </c>
      <c r="O257" s="75">
        <v>50</v>
      </c>
      <c r="P257" s="75">
        <v>0</v>
      </c>
      <c r="R257" s="75" t="s">
        <v>821</v>
      </c>
      <c r="S257" s="75" t="s">
        <v>857</v>
      </c>
      <c r="U257" s="75" t="s">
        <v>858</v>
      </c>
      <c r="V257" s="75" t="s">
        <v>859</v>
      </c>
      <c r="X257" s="75">
        <v>14210</v>
      </c>
      <c r="Y257" s="75" t="s">
        <v>860</v>
      </c>
      <c r="Z257" s="92">
        <v>43159</v>
      </c>
      <c r="AA257" s="75" t="s">
        <v>458</v>
      </c>
      <c r="AB257" s="92">
        <v>43132</v>
      </c>
      <c r="AC257" s="75">
        <v>0</v>
      </c>
      <c r="AF257" s="92">
        <v>43132</v>
      </c>
      <c r="AG257" s="75">
        <v>0</v>
      </c>
      <c r="AH257" s="75">
        <v>164430</v>
      </c>
      <c r="AI257" s="75" t="b">
        <v>1</v>
      </c>
      <c r="AJ257" s="75">
        <v>74</v>
      </c>
      <c r="AK257" s="75" t="s">
        <v>857</v>
      </c>
    </row>
    <row r="258" spans="1:37" x14ac:dyDescent="0.2">
      <c r="A258" s="75" t="s">
        <v>125</v>
      </c>
      <c r="B258" s="75">
        <v>115566</v>
      </c>
      <c r="C258" s="75" t="s">
        <v>126</v>
      </c>
      <c r="D258" s="75" t="s">
        <v>52</v>
      </c>
      <c r="F258" s="75">
        <v>5</v>
      </c>
      <c r="G258" s="75">
        <v>28888</v>
      </c>
      <c r="H258" s="75">
        <v>153932</v>
      </c>
      <c r="I258" s="74">
        <v>6</v>
      </c>
      <c r="J258" s="92">
        <v>43137</v>
      </c>
      <c r="K258" s="75" t="s">
        <v>862</v>
      </c>
      <c r="L258" s="75">
        <v>41.38</v>
      </c>
      <c r="M258" s="75">
        <v>8.34</v>
      </c>
      <c r="N258" s="75">
        <v>50</v>
      </c>
      <c r="O258" s="75">
        <v>50</v>
      </c>
      <c r="P258" s="75">
        <v>0</v>
      </c>
      <c r="R258" s="75" t="s">
        <v>821</v>
      </c>
      <c r="S258" s="75" t="s">
        <v>857</v>
      </c>
      <c r="U258" s="75" t="s">
        <v>858</v>
      </c>
      <c r="V258" s="75" t="s">
        <v>859</v>
      </c>
      <c r="X258" s="75">
        <v>14210</v>
      </c>
      <c r="Y258" s="75" t="s">
        <v>860</v>
      </c>
      <c r="Z258" s="92">
        <v>43159</v>
      </c>
      <c r="AA258" s="75" t="s">
        <v>458</v>
      </c>
      <c r="AB258" s="92">
        <v>43137</v>
      </c>
      <c r="AC258" s="75">
        <v>0</v>
      </c>
      <c r="AF258" s="92">
        <v>43137</v>
      </c>
      <c r="AG258" s="75">
        <v>0</v>
      </c>
      <c r="AH258" s="75">
        <v>165646</v>
      </c>
      <c r="AI258" s="75" t="b">
        <v>1</v>
      </c>
      <c r="AJ258" s="75">
        <v>74</v>
      </c>
      <c r="AK258" s="75" t="s">
        <v>857</v>
      </c>
    </row>
    <row r="259" spans="1:37" x14ac:dyDescent="0.2">
      <c r="A259" s="75" t="s">
        <v>125</v>
      </c>
      <c r="B259" s="75">
        <v>115578</v>
      </c>
      <c r="C259" s="75" t="s">
        <v>126</v>
      </c>
      <c r="D259" s="75" t="s">
        <v>52</v>
      </c>
      <c r="F259" s="75">
        <v>5</v>
      </c>
      <c r="G259" s="75">
        <v>28888</v>
      </c>
      <c r="H259" s="75">
        <v>153944</v>
      </c>
      <c r="I259" s="74">
        <v>7</v>
      </c>
      <c r="J259" s="92">
        <v>43138</v>
      </c>
      <c r="K259" s="75" t="s">
        <v>863</v>
      </c>
      <c r="L259" s="75">
        <v>41.38</v>
      </c>
      <c r="M259" s="75">
        <v>8.34</v>
      </c>
      <c r="N259" s="75">
        <v>50</v>
      </c>
      <c r="O259" s="75">
        <v>50</v>
      </c>
      <c r="P259" s="75">
        <v>0</v>
      </c>
      <c r="R259" s="75" t="s">
        <v>821</v>
      </c>
      <c r="S259" s="75" t="s">
        <v>857</v>
      </c>
      <c r="U259" s="75" t="s">
        <v>858</v>
      </c>
      <c r="V259" s="75" t="s">
        <v>859</v>
      </c>
      <c r="X259" s="75">
        <v>14210</v>
      </c>
      <c r="Y259" s="75" t="s">
        <v>860</v>
      </c>
      <c r="Z259" s="92">
        <v>43159</v>
      </c>
      <c r="AA259" s="75" t="s">
        <v>458</v>
      </c>
      <c r="AB259" s="92">
        <v>43138</v>
      </c>
      <c r="AC259" s="75">
        <v>0</v>
      </c>
      <c r="AF259" s="92">
        <v>43138</v>
      </c>
      <c r="AG259" s="75">
        <v>0</v>
      </c>
      <c r="AH259" s="75">
        <v>105253</v>
      </c>
      <c r="AI259" s="75" t="b">
        <v>1</v>
      </c>
      <c r="AJ259" s="75">
        <v>74</v>
      </c>
      <c r="AK259" s="75" t="s">
        <v>857</v>
      </c>
    </row>
    <row r="260" spans="1:37" x14ac:dyDescent="0.2">
      <c r="A260" s="75" t="s">
        <v>125</v>
      </c>
      <c r="B260" s="75">
        <v>115586</v>
      </c>
      <c r="C260" s="75" t="s">
        <v>126</v>
      </c>
      <c r="D260" s="75" t="s">
        <v>52</v>
      </c>
      <c r="F260" s="75">
        <v>5</v>
      </c>
      <c r="G260" s="75">
        <v>28888</v>
      </c>
      <c r="H260" s="75">
        <v>153952</v>
      </c>
      <c r="I260" s="74">
        <v>7</v>
      </c>
      <c r="J260" s="92">
        <v>43138</v>
      </c>
      <c r="K260" s="75" t="s">
        <v>864</v>
      </c>
      <c r="L260" s="75">
        <v>41.38</v>
      </c>
      <c r="M260" s="75">
        <v>8.34</v>
      </c>
      <c r="N260" s="75">
        <v>50</v>
      </c>
      <c r="O260" s="75">
        <v>50</v>
      </c>
      <c r="P260" s="75">
        <v>0</v>
      </c>
      <c r="R260" s="75" t="s">
        <v>821</v>
      </c>
      <c r="S260" s="75" t="s">
        <v>857</v>
      </c>
      <c r="U260" s="75" t="s">
        <v>858</v>
      </c>
      <c r="V260" s="75" t="s">
        <v>859</v>
      </c>
      <c r="X260" s="75">
        <v>14210</v>
      </c>
      <c r="Y260" s="75" t="s">
        <v>860</v>
      </c>
      <c r="Z260" s="92">
        <v>43159</v>
      </c>
      <c r="AA260" s="75" t="s">
        <v>458</v>
      </c>
      <c r="AB260" s="92">
        <v>43138</v>
      </c>
      <c r="AC260" s="75">
        <v>0</v>
      </c>
      <c r="AF260" s="92">
        <v>43138</v>
      </c>
      <c r="AG260" s="75">
        <v>0</v>
      </c>
      <c r="AH260" s="75">
        <v>115532</v>
      </c>
      <c r="AI260" s="75" t="b">
        <v>1</v>
      </c>
      <c r="AJ260" s="75">
        <v>74</v>
      </c>
      <c r="AK260" s="75" t="s">
        <v>857</v>
      </c>
    </row>
    <row r="261" spans="1:37" x14ac:dyDescent="0.2">
      <c r="A261" s="75" t="s">
        <v>125</v>
      </c>
      <c r="B261" s="75">
        <v>115598</v>
      </c>
      <c r="C261" s="75" t="s">
        <v>126</v>
      </c>
      <c r="D261" s="75" t="s">
        <v>52</v>
      </c>
      <c r="F261" s="75">
        <v>5</v>
      </c>
      <c r="G261" s="75">
        <v>28888</v>
      </c>
      <c r="H261" s="75">
        <v>153964</v>
      </c>
      <c r="I261" s="74">
        <v>7</v>
      </c>
      <c r="J261" s="92">
        <v>43138</v>
      </c>
      <c r="K261" s="75" t="s">
        <v>865</v>
      </c>
      <c r="L261" s="75">
        <v>41.38</v>
      </c>
      <c r="M261" s="75">
        <v>8.34</v>
      </c>
      <c r="N261" s="75">
        <v>50</v>
      </c>
      <c r="O261" s="75">
        <v>50</v>
      </c>
      <c r="P261" s="75">
        <v>0</v>
      </c>
      <c r="R261" s="75" t="s">
        <v>821</v>
      </c>
      <c r="S261" s="75" t="s">
        <v>857</v>
      </c>
      <c r="U261" s="75" t="s">
        <v>858</v>
      </c>
      <c r="V261" s="75" t="s">
        <v>859</v>
      </c>
      <c r="X261" s="75">
        <v>14210</v>
      </c>
      <c r="Y261" s="75" t="s">
        <v>860</v>
      </c>
      <c r="Z261" s="92">
        <v>43159</v>
      </c>
      <c r="AA261" s="75" t="s">
        <v>458</v>
      </c>
      <c r="AB261" s="92">
        <v>43138</v>
      </c>
      <c r="AC261" s="75">
        <v>0</v>
      </c>
      <c r="AF261" s="92">
        <v>43138</v>
      </c>
      <c r="AG261" s="75">
        <v>0</v>
      </c>
      <c r="AH261" s="75">
        <v>143942</v>
      </c>
      <c r="AI261" s="75" t="b">
        <v>1</v>
      </c>
      <c r="AJ261" s="75">
        <v>74</v>
      </c>
      <c r="AK261" s="75" t="s">
        <v>857</v>
      </c>
    </row>
    <row r="262" spans="1:37" x14ac:dyDescent="0.2">
      <c r="A262" s="75" t="s">
        <v>125</v>
      </c>
      <c r="B262" s="75">
        <v>115604</v>
      </c>
      <c r="C262" s="75" t="s">
        <v>126</v>
      </c>
      <c r="D262" s="75" t="s">
        <v>52</v>
      </c>
      <c r="F262" s="75">
        <v>5</v>
      </c>
      <c r="G262" s="75">
        <v>28888</v>
      </c>
      <c r="H262" s="75">
        <v>153970</v>
      </c>
      <c r="I262" s="74">
        <v>7</v>
      </c>
      <c r="J262" s="92">
        <v>43138</v>
      </c>
      <c r="K262" s="75" t="s">
        <v>866</v>
      </c>
      <c r="L262" s="75">
        <v>41.38</v>
      </c>
      <c r="M262" s="75">
        <v>8.34</v>
      </c>
      <c r="N262" s="75">
        <v>50</v>
      </c>
      <c r="O262" s="75">
        <v>50</v>
      </c>
      <c r="P262" s="75">
        <v>0</v>
      </c>
      <c r="R262" s="75" t="s">
        <v>821</v>
      </c>
      <c r="S262" s="75" t="s">
        <v>857</v>
      </c>
      <c r="U262" s="75" t="s">
        <v>858</v>
      </c>
      <c r="V262" s="75" t="s">
        <v>859</v>
      </c>
      <c r="X262" s="75">
        <v>14210</v>
      </c>
      <c r="Y262" s="75" t="s">
        <v>860</v>
      </c>
      <c r="Z262" s="92">
        <v>43159</v>
      </c>
      <c r="AA262" s="75" t="s">
        <v>458</v>
      </c>
      <c r="AB262" s="92">
        <v>43138</v>
      </c>
      <c r="AC262" s="75">
        <v>0</v>
      </c>
      <c r="AF262" s="92">
        <v>43138</v>
      </c>
      <c r="AG262" s="75">
        <v>0</v>
      </c>
      <c r="AH262" s="75">
        <v>153422</v>
      </c>
      <c r="AI262" s="75" t="b">
        <v>1</v>
      </c>
      <c r="AJ262" s="75">
        <v>74</v>
      </c>
      <c r="AK262" s="75" t="s">
        <v>857</v>
      </c>
    </row>
    <row r="263" spans="1:37" x14ac:dyDescent="0.2">
      <c r="A263" s="75" t="s">
        <v>125</v>
      </c>
      <c r="B263" s="75">
        <v>115611</v>
      </c>
      <c r="C263" s="75" t="s">
        <v>126</v>
      </c>
      <c r="D263" s="75" t="s">
        <v>52</v>
      </c>
      <c r="F263" s="75">
        <v>5</v>
      </c>
      <c r="G263" s="75">
        <v>28888</v>
      </c>
      <c r="H263" s="75">
        <v>153977</v>
      </c>
      <c r="I263" s="74">
        <v>7</v>
      </c>
      <c r="J263" s="92">
        <v>43138</v>
      </c>
      <c r="K263" s="75" t="s">
        <v>867</v>
      </c>
      <c r="L263" s="75">
        <v>41.38</v>
      </c>
      <c r="M263" s="75">
        <v>8.34</v>
      </c>
      <c r="N263" s="75">
        <v>50</v>
      </c>
      <c r="O263" s="75">
        <v>50</v>
      </c>
      <c r="P263" s="75">
        <v>0</v>
      </c>
      <c r="R263" s="75" t="s">
        <v>821</v>
      </c>
      <c r="S263" s="75" t="s">
        <v>857</v>
      </c>
      <c r="U263" s="75" t="s">
        <v>858</v>
      </c>
      <c r="V263" s="75" t="s">
        <v>859</v>
      </c>
      <c r="X263" s="75">
        <v>14210</v>
      </c>
      <c r="Y263" s="75" t="s">
        <v>860</v>
      </c>
      <c r="Z263" s="92">
        <v>43159</v>
      </c>
      <c r="AA263" s="75" t="s">
        <v>458</v>
      </c>
      <c r="AB263" s="92">
        <v>43138</v>
      </c>
      <c r="AC263" s="75">
        <v>0</v>
      </c>
      <c r="AF263" s="92">
        <v>43138</v>
      </c>
      <c r="AG263" s="75">
        <v>0</v>
      </c>
      <c r="AH263" s="75">
        <v>171548</v>
      </c>
      <c r="AI263" s="75" t="b">
        <v>1</v>
      </c>
      <c r="AJ263" s="75">
        <v>74</v>
      </c>
      <c r="AK263" s="75" t="s">
        <v>857</v>
      </c>
    </row>
    <row r="264" spans="1:37" x14ac:dyDescent="0.2">
      <c r="A264" s="75" t="s">
        <v>125</v>
      </c>
      <c r="B264" s="75">
        <v>115639</v>
      </c>
      <c r="C264" s="75" t="s">
        <v>126</v>
      </c>
      <c r="D264" s="75" t="s">
        <v>52</v>
      </c>
      <c r="F264" s="75">
        <v>5</v>
      </c>
      <c r="G264" s="75">
        <v>28888</v>
      </c>
      <c r="H264" s="75">
        <v>154005</v>
      </c>
      <c r="I264" s="74">
        <v>8</v>
      </c>
      <c r="J264" s="92">
        <v>43139</v>
      </c>
      <c r="K264" s="75" t="s">
        <v>868</v>
      </c>
      <c r="L264" s="75">
        <v>41.38</v>
      </c>
      <c r="M264" s="75">
        <v>8.34</v>
      </c>
      <c r="N264" s="75">
        <v>50</v>
      </c>
      <c r="O264" s="75">
        <v>50</v>
      </c>
      <c r="P264" s="75">
        <v>0</v>
      </c>
      <c r="R264" s="75" t="s">
        <v>821</v>
      </c>
      <c r="S264" s="75" t="s">
        <v>857</v>
      </c>
      <c r="U264" s="75" t="s">
        <v>858</v>
      </c>
      <c r="V264" s="75" t="s">
        <v>859</v>
      </c>
      <c r="X264" s="75">
        <v>14210</v>
      </c>
      <c r="Y264" s="75" t="s">
        <v>860</v>
      </c>
      <c r="Z264" s="92">
        <v>43159</v>
      </c>
      <c r="AA264" s="75" t="s">
        <v>458</v>
      </c>
      <c r="AB264" s="92">
        <v>43139</v>
      </c>
      <c r="AC264" s="75">
        <v>0</v>
      </c>
      <c r="AF264" s="92">
        <v>43139</v>
      </c>
      <c r="AG264" s="75">
        <v>0</v>
      </c>
      <c r="AH264" s="75">
        <v>143457</v>
      </c>
      <c r="AI264" s="75" t="b">
        <v>1</v>
      </c>
      <c r="AJ264" s="75">
        <v>74</v>
      </c>
      <c r="AK264" s="75" t="s">
        <v>857</v>
      </c>
    </row>
    <row r="265" spans="1:37" x14ac:dyDescent="0.2">
      <c r="A265" s="75" t="s">
        <v>125</v>
      </c>
      <c r="B265" s="75">
        <v>115663</v>
      </c>
      <c r="C265" s="75" t="s">
        <v>126</v>
      </c>
      <c r="D265" s="75" t="s">
        <v>52</v>
      </c>
      <c r="F265" s="75">
        <v>5</v>
      </c>
      <c r="G265" s="75">
        <v>28888</v>
      </c>
      <c r="H265" s="75">
        <v>154029</v>
      </c>
      <c r="I265" s="74">
        <v>9</v>
      </c>
      <c r="J265" s="92">
        <v>43140</v>
      </c>
      <c r="K265" s="75" t="s">
        <v>869</v>
      </c>
      <c r="L265" s="75">
        <v>41.38</v>
      </c>
      <c r="M265" s="75">
        <v>8.34</v>
      </c>
      <c r="N265" s="75">
        <v>50</v>
      </c>
      <c r="O265" s="75">
        <v>50</v>
      </c>
      <c r="P265" s="75">
        <v>0</v>
      </c>
      <c r="R265" s="75" t="s">
        <v>821</v>
      </c>
      <c r="S265" s="75" t="s">
        <v>857</v>
      </c>
      <c r="U265" s="75" t="s">
        <v>858</v>
      </c>
      <c r="V265" s="75" t="s">
        <v>859</v>
      </c>
      <c r="X265" s="75">
        <v>14210</v>
      </c>
      <c r="Y265" s="75" t="s">
        <v>860</v>
      </c>
      <c r="Z265" s="92">
        <v>43159</v>
      </c>
      <c r="AA265" s="75" t="s">
        <v>458</v>
      </c>
      <c r="AB265" s="92">
        <v>43140</v>
      </c>
      <c r="AC265" s="75">
        <v>0</v>
      </c>
      <c r="AF265" s="92">
        <v>43140</v>
      </c>
      <c r="AG265" s="75">
        <v>0</v>
      </c>
      <c r="AH265" s="75">
        <v>104427</v>
      </c>
      <c r="AI265" s="75" t="b">
        <v>1</v>
      </c>
      <c r="AJ265" s="75">
        <v>74</v>
      </c>
      <c r="AK265" s="75" t="s">
        <v>857</v>
      </c>
    </row>
    <row r="266" spans="1:37" x14ac:dyDescent="0.2">
      <c r="A266" s="75" t="s">
        <v>125</v>
      </c>
      <c r="B266" s="75">
        <v>115768</v>
      </c>
      <c r="C266" s="75" t="s">
        <v>126</v>
      </c>
      <c r="D266" s="75" t="s">
        <v>52</v>
      </c>
      <c r="F266" s="75">
        <v>5</v>
      </c>
      <c r="G266" s="75">
        <v>28888</v>
      </c>
      <c r="H266" s="75">
        <v>154134</v>
      </c>
      <c r="I266" s="74">
        <v>13</v>
      </c>
      <c r="J266" s="92">
        <v>43144</v>
      </c>
      <c r="K266" s="75" t="s">
        <v>870</v>
      </c>
      <c r="L266" s="75">
        <v>41.38</v>
      </c>
      <c r="M266" s="75">
        <v>8.34</v>
      </c>
      <c r="N266" s="75">
        <v>50</v>
      </c>
      <c r="O266" s="75">
        <v>50</v>
      </c>
      <c r="P266" s="75">
        <v>0</v>
      </c>
      <c r="R266" s="75" t="s">
        <v>821</v>
      </c>
      <c r="S266" s="75" t="s">
        <v>857</v>
      </c>
      <c r="U266" s="75" t="s">
        <v>858</v>
      </c>
      <c r="V266" s="75" t="s">
        <v>859</v>
      </c>
      <c r="X266" s="75">
        <v>14210</v>
      </c>
      <c r="Y266" s="75" t="s">
        <v>860</v>
      </c>
      <c r="Z266" s="92">
        <v>43159</v>
      </c>
      <c r="AA266" s="75" t="s">
        <v>458</v>
      </c>
      <c r="AB266" s="92">
        <v>43144</v>
      </c>
      <c r="AC266" s="75">
        <v>0</v>
      </c>
      <c r="AF266" s="92">
        <v>43144</v>
      </c>
      <c r="AG266" s="75">
        <v>0</v>
      </c>
      <c r="AH266" s="75">
        <v>161831</v>
      </c>
      <c r="AI266" s="75" t="b">
        <v>1</v>
      </c>
      <c r="AJ266" s="75">
        <v>74</v>
      </c>
      <c r="AK266" s="75" t="s">
        <v>857</v>
      </c>
    </row>
    <row r="267" spans="1:37" x14ac:dyDescent="0.2">
      <c r="A267" s="75" t="s">
        <v>125</v>
      </c>
      <c r="B267" s="75">
        <v>115775</v>
      </c>
      <c r="C267" s="75" t="s">
        <v>126</v>
      </c>
      <c r="D267" s="75" t="s">
        <v>52</v>
      </c>
      <c r="F267" s="75">
        <v>5</v>
      </c>
      <c r="G267" s="75">
        <v>28888</v>
      </c>
      <c r="H267" s="75">
        <v>154141</v>
      </c>
      <c r="I267" s="74">
        <v>13</v>
      </c>
      <c r="J267" s="92">
        <v>43144</v>
      </c>
      <c r="K267" s="75" t="s">
        <v>871</v>
      </c>
      <c r="L267" s="75">
        <v>41.38</v>
      </c>
      <c r="M267" s="75">
        <v>8.34</v>
      </c>
      <c r="N267" s="75">
        <v>50</v>
      </c>
      <c r="O267" s="75">
        <v>50</v>
      </c>
      <c r="P267" s="75">
        <v>0</v>
      </c>
      <c r="R267" s="75" t="s">
        <v>821</v>
      </c>
      <c r="S267" s="75" t="s">
        <v>857</v>
      </c>
      <c r="U267" s="75" t="s">
        <v>858</v>
      </c>
      <c r="V267" s="75" t="s">
        <v>859</v>
      </c>
      <c r="X267" s="75">
        <v>14210</v>
      </c>
      <c r="Y267" s="75" t="s">
        <v>860</v>
      </c>
      <c r="Z267" s="92">
        <v>43159</v>
      </c>
      <c r="AA267" s="75" t="s">
        <v>458</v>
      </c>
      <c r="AB267" s="92">
        <v>43144</v>
      </c>
      <c r="AC267" s="75">
        <v>0</v>
      </c>
      <c r="AF267" s="92">
        <v>43144</v>
      </c>
      <c r="AG267" s="75">
        <v>0</v>
      </c>
      <c r="AH267" s="75">
        <v>180757</v>
      </c>
      <c r="AI267" s="75" t="b">
        <v>1</v>
      </c>
      <c r="AJ267" s="75">
        <v>74</v>
      </c>
      <c r="AK267" s="75" t="s">
        <v>857</v>
      </c>
    </row>
    <row r="268" spans="1:37" x14ac:dyDescent="0.2">
      <c r="A268" s="75" t="s">
        <v>125</v>
      </c>
      <c r="B268" s="75">
        <v>115792</v>
      </c>
      <c r="C268" s="75" t="s">
        <v>126</v>
      </c>
      <c r="D268" s="75" t="s">
        <v>52</v>
      </c>
      <c r="F268" s="75">
        <v>5</v>
      </c>
      <c r="G268" s="75">
        <v>28888</v>
      </c>
      <c r="H268" s="75">
        <v>154158</v>
      </c>
      <c r="I268" s="74">
        <v>14</v>
      </c>
      <c r="J268" s="92">
        <v>43145</v>
      </c>
      <c r="K268" s="75" t="s">
        <v>872</v>
      </c>
      <c r="L268" s="75">
        <v>12.5</v>
      </c>
      <c r="M268" s="75">
        <v>2.5</v>
      </c>
      <c r="N268" s="75">
        <v>15</v>
      </c>
      <c r="O268" s="75">
        <v>15</v>
      </c>
      <c r="P268" s="75">
        <v>0</v>
      </c>
      <c r="R268" s="75" t="s">
        <v>821</v>
      </c>
      <c r="S268" s="75" t="s">
        <v>857</v>
      </c>
      <c r="U268" s="75" t="s">
        <v>858</v>
      </c>
      <c r="V268" s="75" t="s">
        <v>859</v>
      </c>
      <c r="X268" s="75">
        <v>14210</v>
      </c>
      <c r="Y268" s="75" t="s">
        <v>860</v>
      </c>
      <c r="Z268" s="92">
        <v>43159</v>
      </c>
      <c r="AA268" s="75" t="s">
        <v>458</v>
      </c>
      <c r="AB268" s="92">
        <v>43145</v>
      </c>
      <c r="AC268" s="75">
        <v>0</v>
      </c>
      <c r="AF268" s="92">
        <v>43145</v>
      </c>
      <c r="AG268" s="75">
        <v>0</v>
      </c>
      <c r="AH268" s="75">
        <v>111059</v>
      </c>
      <c r="AI268" s="75" t="b">
        <v>1</v>
      </c>
      <c r="AJ268" s="75">
        <v>74</v>
      </c>
      <c r="AK268" s="75" t="s">
        <v>857</v>
      </c>
    </row>
    <row r="269" spans="1:37" x14ac:dyDescent="0.2">
      <c r="A269" s="75" t="s">
        <v>125</v>
      </c>
      <c r="B269" s="75">
        <v>115796</v>
      </c>
      <c r="C269" s="75" t="s">
        <v>126</v>
      </c>
      <c r="D269" s="75" t="s">
        <v>52</v>
      </c>
      <c r="F269" s="75">
        <v>5</v>
      </c>
      <c r="G269" s="75">
        <v>28888</v>
      </c>
      <c r="H269" s="75">
        <v>154162</v>
      </c>
      <c r="I269" s="74">
        <v>14</v>
      </c>
      <c r="J269" s="92">
        <v>43145</v>
      </c>
      <c r="K269" s="75" t="s">
        <v>873</v>
      </c>
      <c r="L269" s="75">
        <v>41.38</v>
      </c>
      <c r="M269" s="75">
        <v>8.34</v>
      </c>
      <c r="N269" s="75">
        <v>50</v>
      </c>
      <c r="O269" s="75">
        <v>50</v>
      </c>
      <c r="P269" s="75">
        <v>0</v>
      </c>
      <c r="R269" s="75" t="s">
        <v>821</v>
      </c>
      <c r="S269" s="75" t="s">
        <v>857</v>
      </c>
      <c r="U269" s="75" t="s">
        <v>858</v>
      </c>
      <c r="V269" s="75" t="s">
        <v>859</v>
      </c>
      <c r="X269" s="75">
        <v>14210</v>
      </c>
      <c r="Y269" s="75" t="s">
        <v>860</v>
      </c>
      <c r="Z269" s="92">
        <v>43159</v>
      </c>
      <c r="AA269" s="75" t="s">
        <v>458</v>
      </c>
      <c r="AB269" s="92">
        <v>43145</v>
      </c>
      <c r="AC269" s="75">
        <v>0</v>
      </c>
      <c r="AF269" s="92">
        <v>43145</v>
      </c>
      <c r="AG269" s="75">
        <v>0</v>
      </c>
      <c r="AH269" s="75">
        <v>120129</v>
      </c>
      <c r="AI269" s="75" t="b">
        <v>1</v>
      </c>
      <c r="AJ269" s="75">
        <v>74</v>
      </c>
      <c r="AK269" s="75" t="s">
        <v>857</v>
      </c>
    </row>
    <row r="270" spans="1:37" x14ac:dyDescent="0.2">
      <c r="A270" s="75" t="s">
        <v>125</v>
      </c>
      <c r="B270" s="75">
        <v>115830</v>
      </c>
      <c r="C270" s="75" t="s">
        <v>126</v>
      </c>
      <c r="D270" s="75" t="s">
        <v>52</v>
      </c>
      <c r="F270" s="75">
        <v>5</v>
      </c>
      <c r="G270" s="75">
        <v>28888</v>
      </c>
      <c r="H270" s="75">
        <v>154196</v>
      </c>
      <c r="I270" s="74">
        <v>15</v>
      </c>
      <c r="J270" s="92">
        <v>43146</v>
      </c>
      <c r="K270" s="75" t="s">
        <v>874</v>
      </c>
      <c r="L270" s="75">
        <v>12.5</v>
      </c>
      <c r="M270" s="75">
        <v>2.5</v>
      </c>
      <c r="N270" s="75">
        <v>15</v>
      </c>
      <c r="O270" s="75">
        <v>15</v>
      </c>
      <c r="P270" s="75">
        <v>0</v>
      </c>
      <c r="R270" s="75" t="s">
        <v>821</v>
      </c>
      <c r="S270" s="75" t="s">
        <v>857</v>
      </c>
      <c r="U270" s="75" t="s">
        <v>858</v>
      </c>
      <c r="V270" s="75" t="s">
        <v>859</v>
      </c>
      <c r="X270" s="75">
        <v>14210</v>
      </c>
      <c r="Y270" s="75" t="s">
        <v>860</v>
      </c>
      <c r="Z270" s="92">
        <v>43159</v>
      </c>
      <c r="AA270" s="75" t="s">
        <v>458</v>
      </c>
      <c r="AB270" s="92">
        <v>43146</v>
      </c>
      <c r="AC270" s="75">
        <v>0</v>
      </c>
      <c r="AF270" s="92">
        <v>43146</v>
      </c>
      <c r="AG270" s="75">
        <v>0</v>
      </c>
      <c r="AH270" s="75">
        <v>111348</v>
      </c>
      <c r="AI270" s="75" t="b">
        <v>1</v>
      </c>
      <c r="AJ270" s="75">
        <v>74</v>
      </c>
      <c r="AK270" s="75" t="s">
        <v>857</v>
      </c>
    </row>
    <row r="271" spans="1:37" x14ac:dyDescent="0.2">
      <c r="A271" s="75" t="s">
        <v>125</v>
      </c>
      <c r="B271" s="75">
        <v>115869</v>
      </c>
      <c r="C271" s="75" t="s">
        <v>126</v>
      </c>
      <c r="D271" s="75" t="s">
        <v>52</v>
      </c>
      <c r="F271" s="75">
        <v>5</v>
      </c>
      <c r="G271" s="75">
        <v>28888</v>
      </c>
      <c r="H271" s="75">
        <v>154235</v>
      </c>
      <c r="I271" s="74">
        <v>16</v>
      </c>
      <c r="J271" s="92">
        <v>43147</v>
      </c>
      <c r="K271" s="75" t="s">
        <v>875</v>
      </c>
      <c r="L271" s="75">
        <v>41.38</v>
      </c>
      <c r="M271" s="75">
        <v>8.34</v>
      </c>
      <c r="N271" s="75">
        <v>50</v>
      </c>
      <c r="O271" s="75">
        <v>50</v>
      </c>
      <c r="P271" s="75">
        <v>0</v>
      </c>
      <c r="R271" s="75" t="s">
        <v>821</v>
      </c>
      <c r="S271" s="75" t="s">
        <v>857</v>
      </c>
      <c r="U271" s="75" t="s">
        <v>858</v>
      </c>
      <c r="V271" s="75" t="s">
        <v>859</v>
      </c>
      <c r="X271" s="75">
        <v>14210</v>
      </c>
      <c r="Y271" s="75" t="s">
        <v>860</v>
      </c>
      <c r="Z271" s="92">
        <v>43159</v>
      </c>
      <c r="AA271" s="75" t="s">
        <v>458</v>
      </c>
      <c r="AB271" s="92">
        <v>43147</v>
      </c>
      <c r="AC271" s="75">
        <v>0</v>
      </c>
      <c r="AF271" s="92">
        <v>43147</v>
      </c>
      <c r="AG271" s="75">
        <v>0</v>
      </c>
      <c r="AH271" s="75">
        <v>112648</v>
      </c>
      <c r="AI271" s="75" t="b">
        <v>1</v>
      </c>
      <c r="AJ271" s="75">
        <v>74</v>
      </c>
      <c r="AK271" s="75" t="s">
        <v>857</v>
      </c>
    </row>
    <row r="272" spans="1:37" x14ac:dyDescent="0.2">
      <c r="A272" s="75" t="s">
        <v>125</v>
      </c>
      <c r="B272" s="75">
        <v>115875</v>
      </c>
      <c r="C272" s="75" t="s">
        <v>126</v>
      </c>
      <c r="D272" s="75" t="s">
        <v>52</v>
      </c>
      <c r="F272" s="75">
        <v>5</v>
      </c>
      <c r="G272" s="75">
        <v>28888</v>
      </c>
      <c r="H272" s="75">
        <v>154241</v>
      </c>
      <c r="I272" s="74">
        <v>16</v>
      </c>
      <c r="J272" s="92">
        <v>43147</v>
      </c>
      <c r="K272" s="75" t="s">
        <v>876</v>
      </c>
      <c r="L272" s="75">
        <v>12.5</v>
      </c>
      <c r="M272" s="75">
        <v>2.5</v>
      </c>
      <c r="N272" s="75">
        <v>15</v>
      </c>
      <c r="O272" s="75">
        <v>15</v>
      </c>
      <c r="P272" s="75">
        <v>0</v>
      </c>
      <c r="R272" s="75" t="s">
        <v>821</v>
      </c>
      <c r="S272" s="75" t="s">
        <v>857</v>
      </c>
      <c r="U272" s="75" t="s">
        <v>858</v>
      </c>
      <c r="V272" s="75" t="s">
        <v>859</v>
      </c>
      <c r="X272" s="75">
        <v>14210</v>
      </c>
      <c r="Y272" s="75" t="s">
        <v>860</v>
      </c>
      <c r="Z272" s="92">
        <v>43159</v>
      </c>
      <c r="AA272" s="75" t="s">
        <v>458</v>
      </c>
      <c r="AB272" s="92">
        <v>43147</v>
      </c>
      <c r="AC272" s="75">
        <v>0</v>
      </c>
      <c r="AF272" s="92">
        <v>43147</v>
      </c>
      <c r="AG272" s="75">
        <v>0</v>
      </c>
      <c r="AH272" s="75">
        <v>142930</v>
      </c>
      <c r="AI272" s="75" t="b">
        <v>1</v>
      </c>
      <c r="AJ272" s="75">
        <v>74</v>
      </c>
      <c r="AK272" s="75" t="s">
        <v>857</v>
      </c>
    </row>
    <row r="273" spans="1:37" x14ac:dyDescent="0.2">
      <c r="A273" s="75" t="s">
        <v>125</v>
      </c>
      <c r="B273" s="75">
        <v>115917</v>
      </c>
      <c r="C273" s="75" t="s">
        <v>126</v>
      </c>
      <c r="D273" s="75" t="s">
        <v>52</v>
      </c>
      <c r="F273" s="75">
        <v>5</v>
      </c>
      <c r="G273" s="75">
        <v>28888</v>
      </c>
      <c r="H273" s="75">
        <v>154283</v>
      </c>
      <c r="I273" s="74">
        <v>19</v>
      </c>
      <c r="J273" s="92">
        <v>43150</v>
      </c>
      <c r="K273" s="75" t="s">
        <v>877</v>
      </c>
      <c r="L273" s="75">
        <v>41.38</v>
      </c>
      <c r="M273" s="75">
        <v>8.34</v>
      </c>
      <c r="N273" s="75">
        <v>50</v>
      </c>
      <c r="O273" s="75">
        <v>50</v>
      </c>
      <c r="P273" s="75">
        <v>0</v>
      </c>
      <c r="R273" s="75" t="s">
        <v>821</v>
      </c>
      <c r="S273" s="75" t="s">
        <v>857</v>
      </c>
      <c r="U273" s="75" t="s">
        <v>858</v>
      </c>
      <c r="V273" s="75" t="s">
        <v>859</v>
      </c>
      <c r="X273" s="75">
        <v>14210</v>
      </c>
      <c r="Y273" s="75" t="s">
        <v>860</v>
      </c>
      <c r="Z273" s="92">
        <v>43159</v>
      </c>
      <c r="AA273" s="75" t="s">
        <v>458</v>
      </c>
      <c r="AB273" s="92">
        <v>43150</v>
      </c>
      <c r="AC273" s="75">
        <v>0</v>
      </c>
      <c r="AF273" s="92">
        <v>43150</v>
      </c>
      <c r="AG273" s="75">
        <v>0</v>
      </c>
      <c r="AH273" s="75">
        <v>124205</v>
      </c>
      <c r="AI273" s="75" t="b">
        <v>1</v>
      </c>
      <c r="AJ273" s="75">
        <v>74</v>
      </c>
      <c r="AK273" s="75" t="s">
        <v>857</v>
      </c>
    </row>
    <row r="274" spans="1:37" x14ac:dyDescent="0.2">
      <c r="A274" s="75" t="s">
        <v>125</v>
      </c>
      <c r="B274" s="75">
        <v>115958</v>
      </c>
      <c r="C274" s="75" t="s">
        <v>126</v>
      </c>
      <c r="D274" s="75" t="s">
        <v>52</v>
      </c>
      <c r="F274" s="75">
        <v>5</v>
      </c>
      <c r="G274" s="75">
        <v>28888</v>
      </c>
      <c r="H274" s="75">
        <v>154324</v>
      </c>
      <c r="I274" s="74">
        <v>20</v>
      </c>
      <c r="J274" s="92">
        <v>43151</v>
      </c>
      <c r="K274" s="75" t="s">
        <v>878</v>
      </c>
      <c r="L274" s="75">
        <v>41.38</v>
      </c>
      <c r="M274" s="75">
        <v>8.34</v>
      </c>
      <c r="N274" s="75">
        <v>50</v>
      </c>
      <c r="O274" s="75">
        <v>50</v>
      </c>
      <c r="P274" s="75">
        <v>0</v>
      </c>
      <c r="R274" s="75" t="s">
        <v>821</v>
      </c>
      <c r="S274" s="75" t="s">
        <v>857</v>
      </c>
      <c r="U274" s="75" t="s">
        <v>858</v>
      </c>
      <c r="V274" s="75" t="s">
        <v>859</v>
      </c>
      <c r="X274" s="75">
        <v>14210</v>
      </c>
      <c r="Y274" s="75" t="s">
        <v>860</v>
      </c>
      <c r="Z274" s="92">
        <v>43159</v>
      </c>
      <c r="AA274" s="75" t="s">
        <v>458</v>
      </c>
      <c r="AB274" s="92">
        <v>43151</v>
      </c>
      <c r="AC274" s="75">
        <v>0</v>
      </c>
      <c r="AF274" s="92">
        <v>43151</v>
      </c>
      <c r="AG274" s="75">
        <v>0</v>
      </c>
      <c r="AH274" s="75">
        <v>122009</v>
      </c>
      <c r="AI274" s="75" t="b">
        <v>1</v>
      </c>
      <c r="AJ274" s="75">
        <v>74</v>
      </c>
      <c r="AK274" s="75" t="s">
        <v>857</v>
      </c>
    </row>
    <row r="275" spans="1:37" x14ac:dyDescent="0.2">
      <c r="A275" s="75" t="s">
        <v>125</v>
      </c>
      <c r="B275" s="75">
        <v>115963</v>
      </c>
      <c r="C275" s="75" t="s">
        <v>126</v>
      </c>
      <c r="D275" s="75" t="s">
        <v>52</v>
      </c>
      <c r="F275" s="75">
        <v>5</v>
      </c>
      <c r="G275" s="75">
        <v>28888</v>
      </c>
      <c r="H275" s="75">
        <v>154329</v>
      </c>
      <c r="I275" s="74">
        <v>20</v>
      </c>
      <c r="J275" s="92">
        <v>43151</v>
      </c>
      <c r="K275" s="75" t="s">
        <v>879</v>
      </c>
      <c r="L275" s="75">
        <v>41.38</v>
      </c>
      <c r="M275" s="75">
        <v>8.34</v>
      </c>
      <c r="N275" s="75">
        <v>50</v>
      </c>
      <c r="O275" s="75">
        <v>50</v>
      </c>
      <c r="P275" s="75">
        <v>0</v>
      </c>
      <c r="R275" s="75" t="s">
        <v>821</v>
      </c>
      <c r="S275" s="75" t="s">
        <v>857</v>
      </c>
      <c r="U275" s="75" t="s">
        <v>858</v>
      </c>
      <c r="V275" s="75" t="s">
        <v>859</v>
      </c>
      <c r="X275" s="75">
        <v>14210</v>
      </c>
      <c r="Y275" s="75" t="s">
        <v>860</v>
      </c>
      <c r="Z275" s="92">
        <v>43159</v>
      </c>
      <c r="AA275" s="75" t="s">
        <v>458</v>
      </c>
      <c r="AB275" s="92">
        <v>43151</v>
      </c>
      <c r="AC275" s="75">
        <v>0</v>
      </c>
      <c r="AF275" s="92">
        <v>43151</v>
      </c>
      <c r="AG275" s="75">
        <v>0</v>
      </c>
      <c r="AH275" s="75">
        <v>143125</v>
      </c>
      <c r="AI275" s="75" t="b">
        <v>1</v>
      </c>
      <c r="AJ275" s="75">
        <v>74</v>
      </c>
      <c r="AK275" s="75" t="s">
        <v>857</v>
      </c>
    </row>
    <row r="276" spans="1:37" x14ac:dyDescent="0.2">
      <c r="A276" s="75" t="s">
        <v>125</v>
      </c>
      <c r="B276" s="75">
        <v>116002</v>
      </c>
      <c r="C276" s="75" t="s">
        <v>126</v>
      </c>
      <c r="D276" s="75" t="s">
        <v>52</v>
      </c>
      <c r="F276" s="75">
        <v>5</v>
      </c>
      <c r="G276" s="75">
        <v>28888</v>
      </c>
      <c r="H276" s="75">
        <v>154368</v>
      </c>
      <c r="I276" s="74">
        <v>21</v>
      </c>
      <c r="J276" s="92">
        <v>43152</v>
      </c>
      <c r="K276" s="75" t="s">
        <v>880</v>
      </c>
      <c r="L276" s="75">
        <v>41.38</v>
      </c>
      <c r="M276" s="75">
        <v>8.34</v>
      </c>
      <c r="N276" s="75">
        <v>50</v>
      </c>
      <c r="O276" s="75">
        <v>50</v>
      </c>
      <c r="P276" s="75">
        <v>0</v>
      </c>
      <c r="R276" s="75" t="s">
        <v>821</v>
      </c>
      <c r="S276" s="75" t="s">
        <v>857</v>
      </c>
      <c r="U276" s="75" t="s">
        <v>858</v>
      </c>
      <c r="V276" s="75" t="s">
        <v>859</v>
      </c>
      <c r="X276" s="75">
        <v>14210</v>
      </c>
      <c r="Y276" s="75" t="s">
        <v>860</v>
      </c>
      <c r="Z276" s="92">
        <v>43159</v>
      </c>
      <c r="AA276" s="75" t="s">
        <v>458</v>
      </c>
      <c r="AB276" s="92">
        <v>43152</v>
      </c>
      <c r="AC276" s="75">
        <v>0</v>
      </c>
      <c r="AF276" s="92">
        <v>43152</v>
      </c>
      <c r="AG276" s="75">
        <v>0</v>
      </c>
      <c r="AH276" s="75">
        <v>113143</v>
      </c>
      <c r="AI276" s="75" t="b">
        <v>1</v>
      </c>
      <c r="AJ276" s="75">
        <v>74</v>
      </c>
      <c r="AK276" s="75" t="s">
        <v>857</v>
      </c>
    </row>
    <row r="277" spans="1:37" x14ac:dyDescent="0.2">
      <c r="A277" s="75" t="s">
        <v>125</v>
      </c>
      <c r="B277" s="75">
        <v>116009</v>
      </c>
      <c r="C277" s="75" t="s">
        <v>126</v>
      </c>
      <c r="D277" s="75" t="s">
        <v>52</v>
      </c>
      <c r="F277" s="75">
        <v>5</v>
      </c>
      <c r="G277" s="75">
        <v>28888</v>
      </c>
      <c r="H277" s="75">
        <v>154375</v>
      </c>
      <c r="I277" s="74">
        <v>21</v>
      </c>
      <c r="J277" s="92">
        <v>43152</v>
      </c>
      <c r="K277" s="75" t="s">
        <v>881</v>
      </c>
      <c r="L277" s="75">
        <v>41.38</v>
      </c>
      <c r="M277" s="75">
        <v>8.34</v>
      </c>
      <c r="N277" s="75">
        <v>50</v>
      </c>
      <c r="O277" s="75">
        <v>50</v>
      </c>
      <c r="P277" s="75">
        <v>0</v>
      </c>
      <c r="R277" s="75" t="s">
        <v>821</v>
      </c>
      <c r="S277" s="75" t="s">
        <v>857</v>
      </c>
      <c r="U277" s="75" t="s">
        <v>858</v>
      </c>
      <c r="V277" s="75" t="s">
        <v>859</v>
      </c>
      <c r="X277" s="75">
        <v>14210</v>
      </c>
      <c r="Y277" s="75" t="s">
        <v>860</v>
      </c>
      <c r="Z277" s="92">
        <v>43159</v>
      </c>
      <c r="AA277" s="75" t="s">
        <v>458</v>
      </c>
      <c r="AB277" s="92">
        <v>43152</v>
      </c>
      <c r="AC277" s="75">
        <v>0</v>
      </c>
      <c r="AF277" s="92">
        <v>43152</v>
      </c>
      <c r="AG277" s="75">
        <v>0</v>
      </c>
      <c r="AH277" s="75">
        <v>140336</v>
      </c>
      <c r="AI277" s="75" t="b">
        <v>1</v>
      </c>
      <c r="AJ277" s="75">
        <v>74</v>
      </c>
      <c r="AK277" s="75" t="s">
        <v>857</v>
      </c>
    </row>
    <row r="278" spans="1:37" x14ac:dyDescent="0.2">
      <c r="A278" s="75" t="s">
        <v>125</v>
      </c>
      <c r="B278" s="75">
        <v>116028</v>
      </c>
      <c r="C278" s="75" t="s">
        <v>126</v>
      </c>
      <c r="D278" s="75" t="s">
        <v>52</v>
      </c>
      <c r="F278" s="75">
        <v>5</v>
      </c>
      <c r="G278" s="75">
        <v>28888</v>
      </c>
      <c r="H278" s="75">
        <v>154394</v>
      </c>
      <c r="I278" s="74">
        <v>21</v>
      </c>
      <c r="J278" s="92">
        <v>43152</v>
      </c>
      <c r="K278" s="75" t="s">
        <v>882</v>
      </c>
      <c r="L278" s="75">
        <v>41.38</v>
      </c>
      <c r="M278" s="75">
        <v>8.34</v>
      </c>
      <c r="N278" s="75">
        <v>50</v>
      </c>
      <c r="O278" s="75">
        <v>50</v>
      </c>
      <c r="P278" s="75">
        <v>0</v>
      </c>
      <c r="R278" s="75" t="s">
        <v>821</v>
      </c>
      <c r="S278" s="75" t="s">
        <v>857</v>
      </c>
      <c r="U278" s="75" t="s">
        <v>858</v>
      </c>
      <c r="V278" s="75" t="s">
        <v>859</v>
      </c>
      <c r="X278" s="75">
        <v>14210</v>
      </c>
      <c r="Y278" s="75" t="s">
        <v>860</v>
      </c>
      <c r="Z278" s="92">
        <v>43159</v>
      </c>
      <c r="AA278" s="75" t="s">
        <v>458</v>
      </c>
      <c r="AB278" s="92">
        <v>43152</v>
      </c>
      <c r="AC278" s="75">
        <v>0</v>
      </c>
      <c r="AF278" s="92">
        <v>43152</v>
      </c>
      <c r="AG278" s="75">
        <v>0</v>
      </c>
      <c r="AH278" s="75">
        <v>175544</v>
      </c>
      <c r="AI278" s="75" t="b">
        <v>1</v>
      </c>
      <c r="AJ278" s="75">
        <v>74</v>
      </c>
      <c r="AK278" s="75" t="s">
        <v>857</v>
      </c>
    </row>
    <row r="279" spans="1:37" x14ac:dyDescent="0.2">
      <c r="A279" s="75" t="s">
        <v>125</v>
      </c>
      <c r="B279" s="75">
        <v>116035</v>
      </c>
      <c r="C279" s="75" t="s">
        <v>126</v>
      </c>
      <c r="D279" s="75" t="s">
        <v>52</v>
      </c>
      <c r="F279" s="75">
        <v>5</v>
      </c>
      <c r="G279" s="75">
        <v>28888</v>
      </c>
      <c r="H279" s="75">
        <v>154401</v>
      </c>
      <c r="I279" s="74">
        <v>22</v>
      </c>
      <c r="J279" s="92">
        <v>43153</v>
      </c>
      <c r="K279" s="75" t="s">
        <v>883</v>
      </c>
      <c r="L279" s="75">
        <v>41.38</v>
      </c>
      <c r="M279" s="75">
        <v>8.34</v>
      </c>
      <c r="N279" s="75">
        <v>50</v>
      </c>
      <c r="O279" s="75">
        <v>50</v>
      </c>
      <c r="P279" s="75">
        <v>0</v>
      </c>
      <c r="R279" s="75" t="s">
        <v>821</v>
      </c>
      <c r="S279" s="75" t="s">
        <v>857</v>
      </c>
      <c r="U279" s="75" t="s">
        <v>858</v>
      </c>
      <c r="V279" s="75" t="s">
        <v>859</v>
      </c>
      <c r="X279" s="75">
        <v>14210</v>
      </c>
      <c r="Y279" s="75" t="s">
        <v>860</v>
      </c>
      <c r="Z279" s="92">
        <v>43159</v>
      </c>
      <c r="AA279" s="75" t="s">
        <v>458</v>
      </c>
      <c r="AB279" s="92">
        <v>43153</v>
      </c>
      <c r="AC279" s="75">
        <v>0</v>
      </c>
      <c r="AF279" s="92">
        <v>43153</v>
      </c>
      <c r="AG279" s="75">
        <v>0</v>
      </c>
      <c r="AH279" s="75">
        <v>100907</v>
      </c>
      <c r="AI279" s="75" t="b">
        <v>1</v>
      </c>
      <c r="AJ279" s="75">
        <v>74</v>
      </c>
      <c r="AK279" s="75" t="s">
        <v>857</v>
      </c>
    </row>
    <row r="280" spans="1:37" x14ac:dyDescent="0.2">
      <c r="A280" s="75" t="s">
        <v>125</v>
      </c>
      <c r="B280" s="75">
        <v>116054</v>
      </c>
      <c r="C280" s="75" t="s">
        <v>126</v>
      </c>
      <c r="D280" s="75" t="s">
        <v>52</v>
      </c>
      <c r="F280" s="75">
        <v>5</v>
      </c>
      <c r="G280" s="75">
        <v>28888</v>
      </c>
      <c r="H280" s="75">
        <v>154420</v>
      </c>
      <c r="I280" s="74">
        <v>22</v>
      </c>
      <c r="J280" s="92">
        <v>43153</v>
      </c>
      <c r="K280" s="75" t="s">
        <v>884</v>
      </c>
      <c r="L280" s="75">
        <v>41.38</v>
      </c>
      <c r="M280" s="75">
        <v>8.34</v>
      </c>
      <c r="N280" s="75">
        <v>50</v>
      </c>
      <c r="O280" s="75">
        <v>50</v>
      </c>
      <c r="P280" s="75">
        <v>0</v>
      </c>
      <c r="R280" s="75" t="s">
        <v>821</v>
      </c>
      <c r="S280" s="75" t="s">
        <v>857</v>
      </c>
      <c r="U280" s="75" t="s">
        <v>858</v>
      </c>
      <c r="V280" s="75" t="s">
        <v>859</v>
      </c>
      <c r="X280" s="75">
        <v>14210</v>
      </c>
      <c r="Y280" s="75" t="s">
        <v>860</v>
      </c>
      <c r="Z280" s="92">
        <v>43159</v>
      </c>
      <c r="AA280" s="75" t="s">
        <v>458</v>
      </c>
      <c r="AB280" s="92">
        <v>43153</v>
      </c>
      <c r="AC280" s="75">
        <v>0</v>
      </c>
      <c r="AF280" s="92">
        <v>43153</v>
      </c>
      <c r="AG280" s="75">
        <v>0</v>
      </c>
      <c r="AH280" s="75">
        <v>141008</v>
      </c>
      <c r="AI280" s="75" t="b">
        <v>1</v>
      </c>
      <c r="AJ280" s="75">
        <v>74</v>
      </c>
      <c r="AK280" s="75" t="s">
        <v>857</v>
      </c>
    </row>
    <row r="281" spans="1:37" x14ac:dyDescent="0.2">
      <c r="A281" s="75" t="s">
        <v>125</v>
      </c>
      <c r="B281" s="75">
        <v>116073</v>
      </c>
      <c r="C281" s="75" t="s">
        <v>126</v>
      </c>
      <c r="D281" s="75" t="s">
        <v>52</v>
      </c>
      <c r="F281" s="75">
        <v>5</v>
      </c>
      <c r="G281" s="75">
        <v>28888</v>
      </c>
      <c r="H281" s="75">
        <v>154439</v>
      </c>
      <c r="I281" s="74">
        <v>23</v>
      </c>
      <c r="J281" s="92">
        <v>43154</v>
      </c>
      <c r="K281" s="75" t="s">
        <v>885</v>
      </c>
      <c r="L281" s="75">
        <v>41.38</v>
      </c>
      <c r="M281" s="75">
        <v>8.34</v>
      </c>
      <c r="N281" s="75">
        <v>50</v>
      </c>
      <c r="O281" s="75">
        <v>50</v>
      </c>
      <c r="P281" s="75">
        <v>0</v>
      </c>
      <c r="R281" s="75" t="s">
        <v>821</v>
      </c>
      <c r="S281" s="75" t="s">
        <v>857</v>
      </c>
      <c r="U281" s="75" t="s">
        <v>858</v>
      </c>
      <c r="V281" s="75" t="s">
        <v>859</v>
      </c>
      <c r="X281" s="75">
        <v>14210</v>
      </c>
      <c r="Y281" s="75" t="s">
        <v>860</v>
      </c>
      <c r="Z281" s="92">
        <v>43159</v>
      </c>
      <c r="AA281" s="75" t="s">
        <v>458</v>
      </c>
      <c r="AB281" s="92">
        <v>43154</v>
      </c>
      <c r="AC281" s="75">
        <v>0</v>
      </c>
      <c r="AF281" s="92">
        <v>43154</v>
      </c>
      <c r="AG281" s="75">
        <v>0</v>
      </c>
      <c r="AH281" s="75">
        <v>85555</v>
      </c>
      <c r="AI281" s="75" t="b">
        <v>1</v>
      </c>
      <c r="AJ281" s="75">
        <v>74</v>
      </c>
      <c r="AK281" s="75" t="s">
        <v>857</v>
      </c>
    </row>
    <row r="282" spans="1:37" x14ac:dyDescent="0.2">
      <c r="A282" s="75" t="s">
        <v>125</v>
      </c>
      <c r="B282" s="75">
        <v>116170</v>
      </c>
      <c r="C282" s="75" t="s">
        <v>126</v>
      </c>
      <c r="D282" s="75" t="s">
        <v>52</v>
      </c>
      <c r="F282" s="75">
        <v>5</v>
      </c>
      <c r="G282" s="75">
        <v>28888</v>
      </c>
      <c r="H282" s="75">
        <v>154536</v>
      </c>
      <c r="I282" s="74">
        <v>27</v>
      </c>
      <c r="J282" s="92">
        <v>43158</v>
      </c>
      <c r="K282" s="75" t="s">
        <v>886</v>
      </c>
      <c r="L282" s="75">
        <v>41.38</v>
      </c>
      <c r="M282" s="75">
        <v>8.34</v>
      </c>
      <c r="N282" s="75">
        <v>50</v>
      </c>
      <c r="O282" s="75">
        <v>50</v>
      </c>
      <c r="P282" s="75">
        <v>0</v>
      </c>
      <c r="R282" s="75" t="s">
        <v>821</v>
      </c>
      <c r="S282" s="75" t="s">
        <v>857</v>
      </c>
      <c r="U282" s="75" t="s">
        <v>858</v>
      </c>
      <c r="V282" s="75" t="s">
        <v>859</v>
      </c>
      <c r="X282" s="75">
        <v>14210</v>
      </c>
      <c r="Y282" s="75" t="s">
        <v>860</v>
      </c>
      <c r="Z282" s="92">
        <v>43159</v>
      </c>
      <c r="AA282" s="75" t="s">
        <v>458</v>
      </c>
      <c r="AB282" s="92">
        <v>43158</v>
      </c>
      <c r="AC282" s="75">
        <v>0</v>
      </c>
      <c r="AF282" s="92">
        <v>43158</v>
      </c>
      <c r="AG282" s="75">
        <v>0</v>
      </c>
      <c r="AH282" s="75">
        <v>110743</v>
      </c>
      <c r="AI282" s="75" t="b">
        <v>1</v>
      </c>
      <c r="AJ282" s="75">
        <v>74</v>
      </c>
      <c r="AK282" s="75" t="s">
        <v>857</v>
      </c>
    </row>
    <row r="283" spans="1:37" x14ac:dyDescent="0.2">
      <c r="A283" s="75" t="s">
        <v>125</v>
      </c>
      <c r="B283" s="75">
        <v>116179</v>
      </c>
      <c r="C283" s="75" t="s">
        <v>126</v>
      </c>
      <c r="D283" s="75" t="s">
        <v>52</v>
      </c>
      <c r="F283" s="75">
        <v>5</v>
      </c>
      <c r="G283" s="75">
        <v>28888</v>
      </c>
      <c r="H283" s="75">
        <v>154545</v>
      </c>
      <c r="I283" s="74">
        <v>27</v>
      </c>
      <c r="J283" s="92">
        <v>43158</v>
      </c>
      <c r="K283" s="75" t="s">
        <v>887</v>
      </c>
      <c r="L283" s="75">
        <v>41.38</v>
      </c>
      <c r="M283" s="75">
        <v>8.34</v>
      </c>
      <c r="N283" s="75">
        <v>50</v>
      </c>
      <c r="O283" s="75">
        <v>50</v>
      </c>
      <c r="P283" s="75">
        <v>0</v>
      </c>
      <c r="R283" s="75" t="s">
        <v>821</v>
      </c>
      <c r="S283" s="75" t="s">
        <v>857</v>
      </c>
      <c r="U283" s="75" t="s">
        <v>858</v>
      </c>
      <c r="V283" s="75" t="s">
        <v>859</v>
      </c>
      <c r="X283" s="75">
        <v>14210</v>
      </c>
      <c r="Y283" s="75" t="s">
        <v>860</v>
      </c>
      <c r="Z283" s="92">
        <v>43159</v>
      </c>
      <c r="AA283" s="75" t="s">
        <v>458</v>
      </c>
      <c r="AB283" s="92">
        <v>43158</v>
      </c>
      <c r="AC283" s="75">
        <v>0</v>
      </c>
      <c r="AF283" s="92">
        <v>43158</v>
      </c>
      <c r="AG283" s="75">
        <v>0</v>
      </c>
      <c r="AH283" s="75">
        <v>143810</v>
      </c>
      <c r="AI283" s="75" t="b">
        <v>1</v>
      </c>
      <c r="AJ283" s="75">
        <v>74</v>
      </c>
      <c r="AK283" s="75" t="s">
        <v>857</v>
      </c>
    </row>
    <row r="284" spans="1:37" x14ac:dyDescent="0.2">
      <c r="A284" s="75" t="s">
        <v>125</v>
      </c>
      <c r="B284" s="75">
        <v>116192</v>
      </c>
      <c r="C284" s="75" t="s">
        <v>126</v>
      </c>
      <c r="D284" s="75" t="s">
        <v>52</v>
      </c>
      <c r="F284" s="75">
        <v>5</v>
      </c>
      <c r="G284" s="75">
        <v>28888</v>
      </c>
      <c r="H284" s="75">
        <v>154558</v>
      </c>
      <c r="I284" s="74">
        <v>27</v>
      </c>
      <c r="J284" s="92">
        <v>43158</v>
      </c>
      <c r="K284" s="75" t="s">
        <v>888</v>
      </c>
      <c r="L284" s="75">
        <v>41.38</v>
      </c>
      <c r="M284" s="75">
        <v>8.34</v>
      </c>
      <c r="N284" s="75">
        <v>50</v>
      </c>
      <c r="O284" s="75">
        <v>50</v>
      </c>
      <c r="P284" s="75">
        <v>0</v>
      </c>
      <c r="R284" s="75" t="s">
        <v>821</v>
      </c>
      <c r="S284" s="75" t="s">
        <v>857</v>
      </c>
      <c r="U284" s="75" t="s">
        <v>858</v>
      </c>
      <c r="V284" s="75" t="s">
        <v>859</v>
      </c>
      <c r="X284" s="75">
        <v>14210</v>
      </c>
      <c r="Y284" s="75" t="s">
        <v>860</v>
      </c>
      <c r="Z284" s="92">
        <v>43159</v>
      </c>
      <c r="AA284" s="75" t="s">
        <v>458</v>
      </c>
      <c r="AB284" s="92">
        <v>43158</v>
      </c>
      <c r="AC284" s="75">
        <v>0</v>
      </c>
      <c r="AF284" s="92">
        <v>43158</v>
      </c>
      <c r="AG284" s="75">
        <v>0</v>
      </c>
      <c r="AH284" s="75">
        <v>171224</v>
      </c>
      <c r="AI284" s="75" t="b">
        <v>1</v>
      </c>
      <c r="AJ284" s="75">
        <v>74</v>
      </c>
      <c r="AK284" s="75" t="s">
        <v>857</v>
      </c>
    </row>
    <row r="285" spans="1:37" x14ac:dyDescent="0.2">
      <c r="A285" s="75" t="s">
        <v>125</v>
      </c>
      <c r="B285" s="75">
        <v>116214</v>
      </c>
      <c r="C285" s="75" t="s">
        <v>126</v>
      </c>
      <c r="D285" s="75" t="s">
        <v>52</v>
      </c>
      <c r="F285" s="75">
        <v>5</v>
      </c>
      <c r="G285" s="75">
        <v>28888</v>
      </c>
      <c r="H285" s="75">
        <v>154580</v>
      </c>
      <c r="I285" s="74">
        <v>28</v>
      </c>
      <c r="J285" s="92">
        <v>43159</v>
      </c>
      <c r="K285" s="75" t="s">
        <v>889</v>
      </c>
      <c r="L285" s="75">
        <v>12.5</v>
      </c>
      <c r="M285" s="75">
        <v>2.5</v>
      </c>
      <c r="N285" s="75">
        <v>15</v>
      </c>
      <c r="O285" s="75">
        <v>15</v>
      </c>
      <c r="P285" s="75">
        <v>0</v>
      </c>
      <c r="R285" s="75" t="s">
        <v>821</v>
      </c>
      <c r="S285" s="75" t="s">
        <v>857</v>
      </c>
      <c r="U285" s="75" t="s">
        <v>858</v>
      </c>
      <c r="V285" s="75" t="s">
        <v>859</v>
      </c>
      <c r="X285" s="75">
        <v>14210</v>
      </c>
      <c r="Y285" s="75" t="s">
        <v>860</v>
      </c>
      <c r="Z285" s="92">
        <v>43159</v>
      </c>
      <c r="AA285" s="75" t="s">
        <v>458</v>
      </c>
      <c r="AB285" s="92">
        <v>43159</v>
      </c>
      <c r="AC285" s="75">
        <v>0</v>
      </c>
      <c r="AF285" s="92">
        <v>43159</v>
      </c>
      <c r="AG285" s="75">
        <v>0</v>
      </c>
      <c r="AH285" s="75">
        <v>133852</v>
      </c>
      <c r="AI285" s="75" t="b">
        <v>1</v>
      </c>
      <c r="AJ285" s="75">
        <v>74</v>
      </c>
      <c r="AK285" s="75" t="s">
        <v>857</v>
      </c>
    </row>
    <row r="286" spans="1:37" x14ac:dyDescent="0.2">
      <c r="A286" s="75" t="s">
        <v>125</v>
      </c>
      <c r="B286" s="75">
        <v>115555</v>
      </c>
      <c r="C286" s="75" t="s">
        <v>126</v>
      </c>
      <c r="D286" s="75" t="s">
        <v>52</v>
      </c>
      <c r="F286" s="75">
        <v>5</v>
      </c>
      <c r="G286" s="75">
        <v>24849</v>
      </c>
      <c r="H286" s="75">
        <v>153921</v>
      </c>
      <c r="I286" s="74">
        <v>6</v>
      </c>
      <c r="J286" s="92">
        <v>43137</v>
      </c>
      <c r="K286" s="75" t="s">
        <v>890</v>
      </c>
      <c r="L286" s="75">
        <v>41.38</v>
      </c>
      <c r="M286" s="75">
        <v>8.34</v>
      </c>
      <c r="N286" s="75">
        <v>50</v>
      </c>
      <c r="O286" s="75">
        <v>50</v>
      </c>
      <c r="P286" s="75">
        <v>0</v>
      </c>
      <c r="R286" s="75" t="s">
        <v>821</v>
      </c>
      <c r="S286" s="75" t="s">
        <v>891</v>
      </c>
      <c r="U286" s="75" t="s">
        <v>892</v>
      </c>
      <c r="V286" s="75" t="s">
        <v>179</v>
      </c>
      <c r="X286" s="75">
        <v>14200</v>
      </c>
      <c r="Y286" s="75" t="s">
        <v>159</v>
      </c>
      <c r="Z286" s="92">
        <v>43190</v>
      </c>
      <c r="AA286" s="75" t="s">
        <v>475</v>
      </c>
      <c r="AB286" s="92">
        <v>43152</v>
      </c>
      <c r="AC286" s="75">
        <v>0</v>
      </c>
      <c r="AF286" s="92">
        <v>43137</v>
      </c>
      <c r="AG286" s="75">
        <v>0</v>
      </c>
      <c r="AH286" s="75">
        <v>122544</v>
      </c>
      <c r="AI286" s="75" t="b">
        <v>1</v>
      </c>
      <c r="AJ286" s="75">
        <v>70</v>
      </c>
      <c r="AK286" s="75" t="s">
        <v>891</v>
      </c>
    </row>
    <row r="287" spans="1:37" x14ac:dyDescent="0.2">
      <c r="A287" s="75" t="s">
        <v>125</v>
      </c>
      <c r="B287" s="75">
        <v>116081</v>
      </c>
      <c r="C287" s="75" t="s">
        <v>126</v>
      </c>
      <c r="D287" s="75" t="s">
        <v>52</v>
      </c>
      <c r="F287" s="75">
        <v>5</v>
      </c>
      <c r="G287" s="75">
        <v>24849</v>
      </c>
      <c r="H287" s="75">
        <v>154447</v>
      </c>
      <c r="I287" s="74">
        <v>23</v>
      </c>
      <c r="J287" s="92">
        <v>43154</v>
      </c>
      <c r="K287" s="75" t="s">
        <v>893</v>
      </c>
      <c r="L287" s="75">
        <v>12.5</v>
      </c>
      <c r="M287" s="75">
        <v>2.5</v>
      </c>
      <c r="N287" s="75">
        <v>15</v>
      </c>
      <c r="O287" s="75">
        <v>15</v>
      </c>
      <c r="P287" s="75">
        <v>0</v>
      </c>
      <c r="R287" s="75" t="s">
        <v>821</v>
      </c>
      <c r="S287" s="75" t="s">
        <v>891</v>
      </c>
      <c r="U287" s="75" t="s">
        <v>892</v>
      </c>
      <c r="V287" s="75" t="s">
        <v>179</v>
      </c>
      <c r="X287" s="75">
        <v>14200</v>
      </c>
      <c r="Y287" s="75" t="s">
        <v>159</v>
      </c>
      <c r="Z287" s="92">
        <v>43190</v>
      </c>
      <c r="AA287" s="75" t="s">
        <v>475</v>
      </c>
      <c r="AB287" s="92">
        <v>43169</v>
      </c>
      <c r="AC287" s="75">
        <v>0</v>
      </c>
      <c r="AF287" s="92">
        <v>43154</v>
      </c>
      <c r="AG287" s="75">
        <v>0</v>
      </c>
      <c r="AH287" s="75">
        <v>102634</v>
      </c>
      <c r="AI287" s="75" t="b">
        <v>1</v>
      </c>
      <c r="AJ287" s="75">
        <v>70</v>
      </c>
      <c r="AK287" s="75" t="s">
        <v>891</v>
      </c>
    </row>
    <row r="288" spans="1:37" x14ac:dyDescent="0.2">
      <c r="A288" s="75" t="s">
        <v>125</v>
      </c>
      <c r="B288" s="75">
        <v>116159</v>
      </c>
      <c r="C288" s="75" t="s">
        <v>126</v>
      </c>
      <c r="D288" s="75" t="s">
        <v>52</v>
      </c>
      <c r="F288" s="75">
        <v>5</v>
      </c>
      <c r="G288" s="75">
        <v>24849</v>
      </c>
      <c r="H288" s="75">
        <v>154525</v>
      </c>
      <c r="I288" s="74">
        <v>26</v>
      </c>
      <c r="J288" s="92">
        <v>43157</v>
      </c>
      <c r="K288" s="75" t="s">
        <v>894</v>
      </c>
      <c r="L288" s="75">
        <v>41.38</v>
      </c>
      <c r="M288" s="75">
        <v>8.34</v>
      </c>
      <c r="N288" s="75">
        <v>50</v>
      </c>
      <c r="O288" s="75">
        <v>50</v>
      </c>
      <c r="P288" s="75">
        <v>0</v>
      </c>
      <c r="R288" s="75" t="s">
        <v>821</v>
      </c>
      <c r="S288" s="75" t="s">
        <v>891</v>
      </c>
      <c r="U288" s="75" t="s">
        <v>892</v>
      </c>
      <c r="V288" s="75" t="s">
        <v>179</v>
      </c>
      <c r="X288" s="75">
        <v>14200</v>
      </c>
      <c r="Y288" s="75" t="s">
        <v>159</v>
      </c>
      <c r="Z288" s="92">
        <v>43190</v>
      </c>
      <c r="AA288" s="75" t="s">
        <v>475</v>
      </c>
      <c r="AB288" s="92">
        <v>43172</v>
      </c>
      <c r="AC288" s="75">
        <v>0</v>
      </c>
      <c r="AF288" s="92">
        <v>43157</v>
      </c>
      <c r="AG288" s="75">
        <v>0</v>
      </c>
      <c r="AH288" s="75">
        <v>180348</v>
      </c>
      <c r="AI288" s="75" t="b">
        <v>1</v>
      </c>
      <c r="AJ288" s="75">
        <v>70</v>
      </c>
      <c r="AK288" s="75" t="s">
        <v>891</v>
      </c>
    </row>
    <row r="289" spans="1:37" x14ac:dyDescent="0.2">
      <c r="A289" s="75" t="s">
        <v>125</v>
      </c>
      <c r="B289" s="75">
        <v>115448</v>
      </c>
      <c r="C289" s="75" t="s">
        <v>126</v>
      </c>
      <c r="D289" s="75" t="s">
        <v>52</v>
      </c>
      <c r="F289" s="75">
        <v>5</v>
      </c>
      <c r="G289" s="75">
        <v>59</v>
      </c>
      <c r="H289" s="75">
        <v>153814</v>
      </c>
      <c r="I289" s="74">
        <v>1</v>
      </c>
      <c r="J289" s="92">
        <v>43132</v>
      </c>
      <c r="K289" s="75" t="s">
        <v>895</v>
      </c>
      <c r="L289" s="75">
        <v>41.38</v>
      </c>
      <c r="M289" s="75">
        <v>8.34</v>
      </c>
      <c r="N289" s="75">
        <v>50</v>
      </c>
      <c r="O289" s="75">
        <v>50</v>
      </c>
      <c r="P289" s="75">
        <v>0</v>
      </c>
      <c r="R289" s="75" t="s">
        <v>821</v>
      </c>
      <c r="S289" s="75" t="s">
        <v>896</v>
      </c>
      <c r="U289" s="75" t="s">
        <v>897</v>
      </c>
      <c r="X289" s="75">
        <v>14610</v>
      </c>
      <c r="Y289" s="75" t="s">
        <v>586</v>
      </c>
      <c r="Z289" s="92">
        <v>43190</v>
      </c>
      <c r="AA289" s="75" t="s">
        <v>475</v>
      </c>
      <c r="AB289" s="92">
        <v>43147</v>
      </c>
      <c r="AC289" s="75">
        <v>0</v>
      </c>
      <c r="AF289" s="92">
        <v>43132</v>
      </c>
      <c r="AG289" s="75">
        <v>0</v>
      </c>
      <c r="AH289" s="75">
        <v>140245</v>
      </c>
      <c r="AI289" s="75" t="b">
        <v>1</v>
      </c>
      <c r="AJ289" s="75">
        <v>58</v>
      </c>
      <c r="AK289" s="75" t="s">
        <v>896</v>
      </c>
    </row>
    <row r="290" spans="1:37" x14ac:dyDescent="0.2">
      <c r="A290" s="75" t="s">
        <v>125</v>
      </c>
      <c r="B290" s="75">
        <v>115468</v>
      </c>
      <c r="C290" s="75" t="s">
        <v>126</v>
      </c>
      <c r="D290" s="75" t="s">
        <v>52</v>
      </c>
      <c r="F290" s="75">
        <v>5</v>
      </c>
      <c r="G290" s="75">
        <v>59</v>
      </c>
      <c r="H290" s="75">
        <v>153834</v>
      </c>
      <c r="I290" s="74">
        <v>2</v>
      </c>
      <c r="J290" s="92">
        <v>43133</v>
      </c>
      <c r="K290" s="75" t="s">
        <v>898</v>
      </c>
      <c r="L290" s="75">
        <v>41.38</v>
      </c>
      <c r="M290" s="75">
        <v>8.34</v>
      </c>
      <c r="N290" s="75">
        <v>50</v>
      </c>
      <c r="O290" s="75">
        <v>50</v>
      </c>
      <c r="P290" s="75">
        <v>0</v>
      </c>
      <c r="R290" s="75" t="s">
        <v>821</v>
      </c>
      <c r="S290" s="75" t="s">
        <v>896</v>
      </c>
      <c r="U290" s="75" t="s">
        <v>897</v>
      </c>
      <c r="X290" s="75">
        <v>14610</v>
      </c>
      <c r="Y290" s="75" t="s">
        <v>586</v>
      </c>
      <c r="Z290" s="92">
        <v>43190</v>
      </c>
      <c r="AA290" s="75" t="s">
        <v>475</v>
      </c>
      <c r="AB290" s="92">
        <v>43148</v>
      </c>
      <c r="AC290" s="75">
        <v>0</v>
      </c>
      <c r="AF290" s="92">
        <v>43133</v>
      </c>
      <c r="AG290" s="75">
        <v>0</v>
      </c>
      <c r="AH290" s="75">
        <v>101453</v>
      </c>
      <c r="AI290" s="75" t="b">
        <v>1</v>
      </c>
      <c r="AJ290" s="75">
        <v>58</v>
      </c>
      <c r="AK290" s="75" t="s">
        <v>896</v>
      </c>
    </row>
    <row r="291" spans="1:37" x14ac:dyDescent="0.2">
      <c r="A291" s="75" t="s">
        <v>125</v>
      </c>
      <c r="B291" s="75">
        <v>115481</v>
      </c>
      <c r="C291" s="75" t="s">
        <v>126</v>
      </c>
      <c r="D291" s="75" t="s">
        <v>52</v>
      </c>
      <c r="F291" s="75">
        <v>5</v>
      </c>
      <c r="G291" s="75">
        <v>59</v>
      </c>
      <c r="H291" s="75">
        <v>153847</v>
      </c>
      <c r="I291" s="74">
        <v>2</v>
      </c>
      <c r="J291" s="92">
        <v>43133</v>
      </c>
      <c r="K291" s="75" t="s">
        <v>899</v>
      </c>
      <c r="L291" s="75">
        <v>41.38</v>
      </c>
      <c r="M291" s="75">
        <v>8.34</v>
      </c>
      <c r="N291" s="75">
        <v>50</v>
      </c>
      <c r="O291" s="75">
        <v>50</v>
      </c>
      <c r="P291" s="75">
        <v>0</v>
      </c>
      <c r="R291" s="75" t="s">
        <v>821</v>
      </c>
      <c r="S291" s="75" t="s">
        <v>896</v>
      </c>
      <c r="U291" s="75" t="s">
        <v>897</v>
      </c>
      <c r="X291" s="75">
        <v>14610</v>
      </c>
      <c r="Y291" s="75" t="s">
        <v>586</v>
      </c>
      <c r="Z291" s="92">
        <v>43190</v>
      </c>
      <c r="AA291" s="75" t="s">
        <v>475</v>
      </c>
      <c r="AB291" s="92">
        <v>43148</v>
      </c>
      <c r="AC291" s="75">
        <v>0</v>
      </c>
      <c r="AF291" s="92">
        <v>43133</v>
      </c>
      <c r="AG291" s="75">
        <v>0</v>
      </c>
      <c r="AH291" s="75">
        <v>152553</v>
      </c>
      <c r="AI291" s="75" t="b">
        <v>1</v>
      </c>
      <c r="AJ291" s="75">
        <v>58</v>
      </c>
      <c r="AK291" s="75" t="s">
        <v>896</v>
      </c>
    </row>
    <row r="292" spans="1:37" x14ac:dyDescent="0.2">
      <c r="A292" s="75" t="s">
        <v>125</v>
      </c>
      <c r="B292" s="75">
        <v>115496</v>
      </c>
      <c r="C292" s="75" t="s">
        <v>126</v>
      </c>
      <c r="D292" s="75" t="s">
        <v>52</v>
      </c>
      <c r="F292" s="75">
        <v>5</v>
      </c>
      <c r="G292" s="75">
        <v>59</v>
      </c>
      <c r="H292" s="75">
        <v>153862</v>
      </c>
      <c r="I292" s="74">
        <v>3</v>
      </c>
      <c r="J292" s="92">
        <v>43134</v>
      </c>
      <c r="K292" s="75" t="s">
        <v>900</v>
      </c>
      <c r="L292" s="75">
        <v>41.38</v>
      </c>
      <c r="M292" s="75">
        <v>8.34</v>
      </c>
      <c r="N292" s="75">
        <v>50</v>
      </c>
      <c r="O292" s="75">
        <v>50</v>
      </c>
      <c r="P292" s="75">
        <v>0</v>
      </c>
      <c r="R292" s="75" t="s">
        <v>821</v>
      </c>
      <c r="S292" s="75" t="s">
        <v>896</v>
      </c>
      <c r="U292" s="75" t="s">
        <v>897</v>
      </c>
      <c r="X292" s="75">
        <v>14610</v>
      </c>
      <c r="Y292" s="75" t="s">
        <v>586</v>
      </c>
      <c r="Z292" s="92">
        <v>43190</v>
      </c>
      <c r="AA292" s="75" t="s">
        <v>475</v>
      </c>
      <c r="AB292" s="92">
        <v>43149</v>
      </c>
      <c r="AC292" s="75">
        <v>0</v>
      </c>
      <c r="AF292" s="92">
        <v>43134</v>
      </c>
      <c r="AG292" s="75">
        <v>0</v>
      </c>
      <c r="AH292" s="75">
        <v>92008</v>
      </c>
      <c r="AI292" s="75" t="b">
        <v>1</v>
      </c>
      <c r="AJ292" s="75">
        <v>58</v>
      </c>
      <c r="AK292" s="75" t="s">
        <v>896</v>
      </c>
    </row>
    <row r="293" spans="1:37" x14ac:dyDescent="0.2">
      <c r="A293" s="75" t="s">
        <v>125</v>
      </c>
      <c r="B293" s="75">
        <v>115662</v>
      </c>
      <c r="C293" s="75" t="s">
        <v>126</v>
      </c>
      <c r="D293" s="75" t="s">
        <v>52</v>
      </c>
      <c r="F293" s="75">
        <v>5</v>
      </c>
      <c r="G293" s="75">
        <v>59</v>
      </c>
      <c r="H293" s="75">
        <v>154028</v>
      </c>
      <c r="I293" s="74">
        <v>9</v>
      </c>
      <c r="J293" s="92">
        <v>43140</v>
      </c>
      <c r="K293" s="75" t="s">
        <v>901</v>
      </c>
      <c r="L293" s="75">
        <v>41.38</v>
      </c>
      <c r="M293" s="75">
        <v>8.34</v>
      </c>
      <c r="N293" s="75">
        <v>50</v>
      </c>
      <c r="O293" s="75">
        <v>50</v>
      </c>
      <c r="P293" s="75">
        <v>0</v>
      </c>
      <c r="R293" s="75" t="s">
        <v>821</v>
      </c>
      <c r="S293" s="75" t="s">
        <v>896</v>
      </c>
      <c r="U293" s="75" t="s">
        <v>897</v>
      </c>
      <c r="X293" s="75">
        <v>14610</v>
      </c>
      <c r="Y293" s="75" t="s">
        <v>586</v>
      </c>
      <c r="Z293" s="92">
        <v>43190</v>
      </c>
      <c r="AA293" s="75" t="s">
        <v>475</v>
      </c>
      <c r="AB293" s="92">
        <v>43155</v>
      </c>
      <c r="AC293" s="75">
        <v>0</v>
      </c>
      <c r="AF293" s="92">
        <v>43140</v>
      </c>
      <c r="AG293" s="75">
        <v>0</v>
      </c>
      <c r="AH293" s="75">
        <v>102954</v>
      </c>
      <c r="AI293" s="75" t="b">
        <v>1</v>
      </c>
      <c r="AJ293" s="75">
        <v>58</v>
      </c>
      <c r="AK293" s="75" t="s">
        <v>896</v>
      </c>
    </row>
    <row r="294" spans="1:37" x14ac:dyDescent="0.2">
      <c r="A294" s="75" t="s">
        <v>125</v>
      </c>
      <c r="B294" s="75">
        <v>115688</v>
      </c>
      <c r="C294" s="75" t="s">
        <v>126</v>
      </c>
      <c r="D294" s="75" t="s">
        <v>52</v>
      </c>
      <c r="F294" s="75">
        <v>5</v>
      </c>
      <c r="G294" s="75">
        <v>59</v>
      </c>
      <c r="H294" s="75">
        <v>154054</v>
      </c>
      <c r="I294" s="74">
        <v>9</v>
      </c>
      <c r="J294" s="92">
        <v>43140</v>
      </c>
      <c r="K294" s="75" t="s">
        <v>902</v>
      </c>
      <c r="L294" s="75">
        <v>12.5</v>
      </c>
      <c r="M294" s="75">
        <v>2.5</v>
      </c>
      <c r="N294" s="75">
        <v>15</v>
      </c>
      <c r="O294" s="75">
        <v>15</v>
      </c>
      <c r="P294" s="75">
        <v>0</v>
      </c>
      <c r="R294" s="75" t="s">
        <v>821</v>
      </c>
      <c r="S294" s="75" t="s">
        <v>896</v>
      </c>
      <c r="U294" s="75" t="s">
        <v>897</v>
      </c>
      <c r="X294" s="75">
        <v>14610</v>
      </c>
      <c r="Y294" s="75" t="s">
        <v>586</v>
      </c>
      <c r="Z294" s="92">
        <v>43190</v>
      </c>
      <c r="AA294" s="75" t="s">
        <v>475</v>
      </c>
      <c r="AB294" s="92">
        <v>43155</v>
      </c>
      <c r="AC294" s="75">
        <v>0</v>
      </c>
      <c r="AF294" s="92">
        <v>43140</v>
      </c>
      <c r="AG294" s="75">
        <v>0</v>
      </c>
      <c r="AH294" s="75">
        <v>161905</v>
      </c>
      <c r="AI294" s="75" t="b">
        <v>1</v>
      </c>
      <c r="AJ294" s="75">
        <v>58</v>
      </c>
      <c r="AK294" s="75" t="s">
        <v>896</v>
      </c>
    </row>
    <row r="295" spans="1:37" x14ac:dyDescent="0.2">
      <c r="A295" s="75" t="s">
        <v>125</v>
      </c>
      <c r="B295" s="75">
        <v>115839</v>
      </c>
      <c r="C295" s="75" t="s">
        <v>126</v>
      </c>
      <c r="D295" s="75" t="s">
        <v>52</v>
      </c>
      <c r="F295" s="75">
        <v>5</v>
      </c>
      <c r="G295" s="75">
        <v>59</v>
      </c>
      <c r="H295" s="75">
        <v>154205</v>
      </c>
      <c r="I295" s="74">
        <v>15</v>
      </c>
      <c r="J295" s="92">
        <v>43146</v>
      </c>
      <c r="K295" s="75" t="s">
        <v>903</v>
      </c>
      <c r="L295" s="75">
        <v>41.38</v>
      </c>
      <c r="M295" s="75">
        <v>8.34</v>
      </c>
      <c r="N295" s="75">
        <v>50</v>
      </c>
      <c r="O295" s="75">
        <v>50</v>
      </c>
      <c r="P295" s="75">
        <v>0</v>
      </c>
      <c r="R295" s="75" t="s">
        <v>821</v>
      </c>
      <c r="S295" s="75" t="s">
        <v>896</v>
      </c>
      <c r="U295" s="75" t="s">
        <v>897</v>
      </c>
      <c r="X295" s="75">
        <v>14610</v>
      </c>
      <c r="Y295" s="75" t="s">
        <v>586</v>
      </c>
      <c r="Z295" s="92">
        <v>43190</v>
      </c>
      <c r="AA295" s="75" t="s">
        <v>475</v>
      </c>
      <c r="AB295" s="92">
        <v>43161</v>
      </c>
      <c r="AC295" s="75">
        <v>0</v>
      </c>
      <c r="AF295" s="92">
        <v>43146</v>
      </c>
      <c r="AG295" s="75">
        <v>0</v>
      </c>
      <c r="AH295" s="75">
        <v>143905</v>
      </c>
      <c r="AI295" s="75" t="b">
        <v>1</v>
      </c>
      <c r="AJ295" s="75">
        <v>58</v>
      </c>
      <c r="AK295" s="75" t="s">
        <v>896</v>
      </c>
    </row>
    <row r="296" spans="1:37" x14ac:dyDescent="0.2">
      <c r="A296" s="75" t="s">
        <v>125</v>
      </c>
      <c r="B296" s="75">
        <v>116112</v>
      </c>
      <c r="C296" s="75" t="s">
        <v>126</v>
      </c>
      <c r="D296" s="75" t="s">
        <v>52</v>
      </c>
      <c r="F296" s="75">
        <v>5</v>
      </c>
      <c r="G296" s="75">
        <v>59</v>
      </c>
      <c r="H296" s="75">
        <v>154478</v>
      </c>
      <c r="I296" s="74">
        <v>24</v>
      </c>
      <c r="J296" s="92">
        <v>43155</v>
      </c>
      <c r="K296" s="75" t="s">
        <v>904</v>
      </c>
      <c r="L296" s="75">
        <v>41.38</v>
      </c>
      <c r="M296" s="75">
        <v>8.34</v>
      </c>
      <c r="N296" s="75">
        <v>50</v>
      </c>
      <c r="O296" s="75">
        <v>50</v>
      </c>
      <c r="P296" s="75">
        <v>0</v>
      </c>
      <c r="R296" s="75" t="s">
        <v>821</v>
      </c>
      <c r="S296" s="75" t="s">
        <v>896</v>
      </c>
      <c r="U296" s="75" t="s">
        <v>897</v>
      </c>
      <c r="X296" s="75">
        <v>14610</v>
      </c>
      <c r="Y296" s="75" t="s">
        <v>586</v>
      </c>
      <c r="Z296" s="92">
        <v>43190</v>
      </c>
      <c r="AA296" s="75" t="s">
        <v>475</v>
      </c>
      <c r="AB296" s="92">
        <v>43170</v>
      </c>
      <c r="AC296" s="75">
        <v>0</v>
      </c>
      <c r="AF296" s="92">
        <v>43155</v>
      </c>
      <c r="AG296" s="75">
        <v>0</v>
      </c>
      <c r="AH296" s="75">
        <v>90409</v>
      </c>
      <c r="AI296" s="75" t="b">
        <v>1</v>
      </c>
      <c r="AJ296" s="75">
        <v>58</v>
      </c>
      <c r="AK296" s="75" t="s">
        <v>896</v>
      </c>
    </row>
    <row r="297" spans="1:37" x14ac:dyDescent="0.2">
      <c r="A297" s="75" t="s">
        <v>125</v>
      </c>
      <c r="B297" s="75">
        <v>116076</v>
      </c>
      <c r="C297" s="75" t="s">
        <v>126</v>
      </c>
      <c r="D297" s="75" t="s">
        <v>52</v>
      </c>
      <c r="F297" s="75">
        <v>5</v>
      </c>
      <c r="G297" s="75">
        <v>35054</v>
      </c>
      <c r="H297" s="75">
        <v>154442</v>
      </c>
      <c r="I297" s="74">
        <v>23</v>
      </c>
      <c r="J297" s="92">
        <v>43154</v>
      </c>
      <c r="K297" s="75" t="s">
        <v>905</v>
      </c>
      <c r="L297" s="75">
        <v>20.83</v>
      </c>
      <c r="M297" s="75">
        <v>4.17</v>
      </c>
      <c r="N297" s="75">
        <v>25</v>
      </c>
      <c r="O297" s="75">
        <v>0</v>
      </c>
      <c r="P297" s="75">
        <v>0</v>
      </c>
      <c r="Q297" s="92">
        <v>43154</v>
      </c>
      <c r="R297" s="75" t="s">
        <v>906</v>
      </c>
      <c r="S297" s="75" t="s">
        <v>907</v>
      </c>
      <c r="U297" s="75" t="s">
        <v>908</v>
      </c>
      <c r="X297" s="75">
        <v>14610</v>
      </c>
      <c r="Y297" s="75" t="s">
        <v>586</v>
      </c>
      <c r="Z297" s="92">
        <v>43154</v>
      </c>
      <c r="AA297" s="75" t="s">
        <v>132</v>
      </c>
      <c r="AB297" s="92">
        <v>43154</v>
      </c>
      <c r="AC297" s="75">
        <v>0</v>
      </c>
      <c r="AF297" s="92">
        <v>43154</v>
      </c>
      <c r="AG297" s="75">
        <v>0</v>
      </c>
      <c r="AH297" s="75">
        <v>91736</v>
      </c>
      <c r="AI297" s="75" t="b">
        <v>1</v>
      </c>
      <c r="AJ297" s="75">
        <v>0</v>
      </c>
      <c r="AK297" s="75" t="s">
        <v>907</v>
      </c>
    </row>
    <row r="298" spans="1:37" x14ac:dyDescent="0.2">
      <c r="A298" s="75" t="s">
        <v>125</v>
      </c>
      <c r="B298" s="75">
        <v>115534</v>
      </c>
      <c r="C298" s="75" t="s">
        <v>126</v>
      </c>
      <c r="D298" s="75" t="s">
        <v>52</v>
      </c>
      <c r="F298" s="75">
        <v>5</v>
      </c>
      <c r="G298" s="75">
        <v>52672</v>
      </c>
      <c r="H298" s="75">
        <v>153900</v>
      </c>
      <c r="I298" s="74">
        <v>5</v>
      </c>
      <c r="J298" s="92">
        <v>43136</v>
      </c>
      <c r="K298" s="75" t="s">
        <v>909</v>
      </c>
      <c r="L298" s="75">
        <v>53.88</v>
      </c>
      <c r="M298" s="75">
        <v>10.84</v>
      </c>
      <c r="N298" s="75">
        <v>65</v>
      </c>
      <c r="O298" s="75">
        <v>0</v>
      </c>
      <c r="P298" s="75">
        <v>0</v>
      </c>
      <c r="Q298" s="92">
        <v>43136</v>
      </c>
      <c r="R298" s="75" t="s">
        <v>910</v>
      </c>
      <c r="S298" s="75" t="s">
        <v>911</v>
      </c>
      <c r="U298" s="75" t="s">
        <v>912</v>
      </c>
      <c r="X298" s="75">
        <v>14610</v>
      </c>
      <c r="Y298" s="75" t="s">
        <v>913</v>
      </c>
      <c r="Z298" s="92">
        <v>43136</v>
      </c>
      <c r="AA298" s="75" t="s">
        <v>132</v>
      </c>
      <c r="AB298" s="92">
        <v>43136</v>
      </c>
      <c r="AC298" s="75">
        <v>0</v>
      </c>
      <c r="AF298" s="92">
        <v>43136</v>
      </c>
      <c r="AG298" s="75">
        <v>0</v>
      </c>
      <c r="AH298" s="75">
        <v>171649</v>
      </c>
      <c r="AI298" s="75" t="b">
        <v>1</v>
      </c>
      <c r="AJ298" s="75">
        <v>0</v>
      </c>
      <c r="AK298" s="75" t="s">
        <v>911</v>
      </c>
    </row>
    <row r="299" spans="1:37" x14ac:dyDescent="0.2">
      <c r="A299" s="75" t="s">
        <v>125</v>
      </c>
      <c r="B299" s="75">
        <v>115942</v>
      </c>
      <c r="C299" s="75" t="s">
        <v>126</v>
      </c>
      <c r="D299" s="75" t="s">
        <v>52</v>
      </c>
      <c r="F299" s="75">
        <v>5</v>
      </c>
      <c r="G299" s="75">
        <v>52791</v>
      </c>
      <c r="H299" s="75">
        <v>154308</v>
      </c>
      <c r="I299" s="74">
        <v>20</v>
      </c>
      <c r="J299" s="92">
        <v>43151</v>
      </c>
      <c r="K299" s="75" t="s">
        <v>914</v>
      </c>
      <c r="L299" s="75">
        <v>53.88</v>
      </c>
      <c r="M299" s="75">
        <v>10.84</v>
      </c>
      <c r="N299" s="75">
        <v>65</v>
      </c>
      <c r="O299" s="75">
        <v>0</v>
      </c>
      <c r="P299" s="75">
        <v>0</v>
      </c>
      <c r="Q299" s="92">
        <v>43151</v>
      </c>
      <c r="R299" s="75" t="s">
        <v>915</v>
      </c>
      <c r="S299" s="75" t="s">
        <v>916</v>
      </c>
      <c r="U299" s="75" t="s">
        <v>917</v>
      </c>
      <c r="X299" s="75">
        <v>14210</v>
      </c>
      <c r="Y299" s="75" t="s">
        <v>918</v>
      </c>
      <c r="Z299" s="92">
        <v>43151</v>
      </c>
      <c r="AA299" s="75" t="s">
        <v>132</v>
      </c>
      <c r="AB299" s="92">
        <v>43151</v>
      </c>
      <c r="AC299" s="75">
        <v>0</v>
      </c>
      <c r="AF299" s="92">
        <v>43151</v>
      </c>
      <c r="AG299" s="75">
        <v>0</v>
      </c>
      <c r="AH299" s="75">
        <v>94723</v>
      </c>
      <c r="AI299" s="75" t="b">
        <v>1</v>
      </c>
      <c r="AJ299" s="75">
        <v>0</v>
      </c>
      <c r="AK299" s="75" t="s">
        <v>916</v>
      </c>
    </row>
    <row r="300" spans="1:37" x14ac:dyDescent="0.2">
      <c r="A300" s="75" t="s">
        <v>125</v>
      </c>
      <c r="B300" s="75">
        <v>115493</v>
      </c>
      <c r="C300" s="75" t="s">
        <v>126</v>
      </c>
      <c r="D300" s="75" t="s">
        <v>52</v>
      </c>
      <c r="F300" s="75">
        <v>5</v>
      </c>
      <c r="G300" s="75">
        <v>17269</v>
      </c>
      <c r="H300" s="75">
        <v>153859</v>
      </c>
      <c r="I300" s="74">
        <v>2</v>
      </c>
      <c r="J300" s="92">
        <v>43133</v>
      </c>
      <c r="K300" s="75" t="s">
        <v>919</v>
      </c>
      <c r="L300" s="75">
        <v>49.72</v>
      </c>
      <c r="M300" s="75">
        <v>10</v>
      </c>
      <c r="N300" s="75">
        <v>60</v>
      </c>
      <c r="O300" s="75">
        <v>0</v>
      </c>
      <c r="P300" s="75">
        <v>0</v>
      </c>
      <c r="Q300" s="92">
        <v>43133</v>
      </c>
      <c r="R300" s="75" t="s">
        <v>920</v>
      </c>
      <c r="S300" s="75" t="s">
        <v>921</v>
      </c>
      <c r="U300" s="75" t="s">
        <v>922</v>
      </c>
      <c r="X300" s="75">
        <v>14210</v>
      </c>
      <c r="Y300" s="75" t="s">
        <v>923</v>
      </c>
      <c r="Z300" s="92">
        <v>43133</v>
      </c>
      <c r="AA300" s="75" t="s">
        <v>132</v>
      </c>
      <c r="AB300" s="92">
        <v>43133</v>
      </c>
      <c r="AC300" s="75">
        <v>0</v>
      </c>
      <c r="AF300" s="92">
        <v>43133</v>
      </c>
      <c r="AG300" s="75">
        <v>0</v>
      </c>
      <c r="AH300" s="75">
        <v>180211</v>
      </c>
      <c r="AI300" s="75" t="b">
        <v>1</v>
      </c>
      <c r="AJ300" s="75">
        <v>0</v>
      </c>
      <c r="AK300" s="75" t="s">
        <v>921</v>
      </c>
    </row>
    <row r="301" spans="1:37" x14ac:dyDescent="0.2">
      <c r="A301" s="75" t="s">
        <v>125</v>
      </c>
      <c r="B301" s="75">
        <v>115434</v>
      </c>
      <c r="C301" s="75" t="s">
        <v>126</v>
      </c>
      <c r="D301" s="75" t="s">
        <v>52</v>
      </c>
      <c r="F301" s="75">
        <v>5</v>
      </c>
      <c r="G301" s="75">
        <v>15</v>
      </c>
      <c r="H301" s="75">
        <v>153800</v>
      </c>
      <c r="I301" s="74">
        <v>1</v>
      </c>
      <c r="J301" s="92">
        <v>43132</v>
      </c>
      <c r="K301" s="75" t="s">
        <v>924</v>
      </c>
      <c r="L301" s="75">
        <v>41.38</v>
      </c>
      <c r="M301" s="75">
        <v>8.34</v>
      </c>
      <c r="N301" s="75">
        <v>50</v>
      </c>
      <c r="O301" s="75">
        <v>50</v>
      </c>
      <c r="P301" s="75">
        <v>0</v>
      </c>
      <c r="R301" s="75" t="s">
        <v>925</v>
      </c>
      <c r="S301" s="75" t="s">
        <v>926</v>
      </c>
      <c r="U301" s="75" t="s">
        <v>734</v>
      </c>
      <c r="X301" s="75">
        <v>14200</v>
      </c>
      <c r="Y301" s="75" t="s">
        <v>699</v>
      </c>
      <c r="Z301" s="92">
        <v>43190</v>
      </c>
      <c r="AA301" s="75" t="s">
        <v>475</v>
      </c>
      <c r="AB301" s="92">
        <v>43147</v>
      </c>
      <c r="AC301" s="75">
        <v>0</v>
      </c>
      <c r="AF301" s="92">
        <v>43132</v>
      </c>
      <c r="AG301" s="75">
        <v>0</v>
      </c>
      <c r="AH301" s="75">
        <v>95514</v>
      </c>
      <c r="AI301" s="75" t="b">
        <v>1</v>
      </c>
      <c r="AJ301" s="75">
        <v>14</v>
      </c>
      <c r="AK301" s="75" t="s">
        <v>927</v>
      </c>
    </row>
    <row r="302" spans="1:37" x14ac:dyDescent="0.2">
      <c r="A302" s="75" t="s">
        <v>125</v>
      </c>
      <c r="B302" s="75">
        <v>115438</v>
      </c>
      <c r="C302" s="75" t="s">
        <v>126</v>
      </c>
      <c r="D302" s="75" t="s">
        <v>52</v>
      </c>
      <c r="F302" s="75">
        <v>5</v>
      </c>
      <c r="G302" s="75">
        <v>15</v>
      </c>
      <c r="H302" s="75">
        <v>153804</v>
      </c>
      <c r="I302" s="74">
        <v>1</v>
      </c>
      <c r="J302" s="92">
        <v>43132</v>
      </c>
      <c r="K302" s="75" t="s">
        <v>928</v>
      </c>
      <c r="L302" s="75">
        <v>41.38</v>
      </c>
      <c r="M302" s="75">
        <v>8.34</v>
      </c>
      <c r="N302" s="75">
        <v>50</v>
      </c>
      <c r="O302" s="75">
        <v>50</v>
      </c>
      <c r="P302" s="75">
        <v>0</v>
      </c>
      <c r="R302" s="75" t="s">
        <v>925</v>
      </c>
      <c r="S302" s="75" t="s">
        <v>926</v>
      </c>
      <c r="U302" s="75" t="s">
        <v>734</v>
      </c>
      <c r="X302" s="75">
        <v>14200</v>
      </c>
      <c r="Y302" s="75" t="s">
        <v>699</v>
      </c>
      <c r="Z302" s="92">
        <v>43190</v>
      </c>
      <c r="AA302" s="75" t="s">
        <v>475</v>
      </c>
      <c r="AB302" s="92">
        <v>43147</v>
      </c>
      <c r="AC302" s="75">
        <v>0</v>
      </c>
      <c r="AF302" s="92">
        <v>43132</v>
      </c>
      <c r="AG302" s="75">
        <v>0</v>
      </c>
      <c r="AH302" s="75">
        <v>103136</v>
      </c>
      <c r="AI302" s="75" t="b">
        <v>1</v>
      </c>
      <c r="AJ302" s="75">
        <v>14</v>
      </c>
      <c r="AK302" s="75" t="s">
        <v>927</v>
      </c>
    </row>
    <row r="303" spans="1:37" x14ac:dyDescent="0.2">
      <c r="A303" s="75" t="s">
        <v>125</v>
      </c>
      <c r="B303" s="75">
        <v>115441</v>
      </c>
      <c r="C303" s="75" t="s">
        <v>126</v>
      </c>
      <c r="D303" s="75" t="s">
        <v>52</v>
      </c>
      <c r="F303" s="75">
        <v>5</v>
      </c>
      <c r="G303" s="75">
        <v>15</v>
      </c>
      <c r="H303" s="75">
        <v>153807</v>
      </c>
      <c r="I303" s="74">
        <v>1</v>
      </c>
      <c r="J303" s="92">
        <v>43132</v>
      </c>
      <c r="K303" s="75" t="s">
        <v>929</v>
      </c>
      <c r="L303" s="75">
        <v>-0.28000000000000003</v>
      </c>
      <c r="M303" s="75">
        <v>0</v>
      </c>
      <c r="N303" s="75">
        <v>0</v>
      </c>
      <c r="O303" s="75">
        <v>0</v>
      </c>
      <c r="P303" s="75">
        <v>0</v>
      </c>
      <c r="R303" s="75" t="s">
        <v>925</v>
      </c>
      <c r="S303" s="75" t="s">
        <v>926</v>
      </c>
      <c r="U303" s="75" t="s">
        <v>734</v>
      </c>
      <c r="X303" s="75">
        <v>14200</v>
      </c>
      <c r="Y303" s="75" t="s">
        <v>699</v>
      </c>
      <c r="Z303" s="92">
        <v>43190</v>
      </c>
      <c r="AA303" s="75" t="s">
        <v>475</v>
      </c>
      <c r="AB303" s="92">
        <v>43147</v>
      </c>
      <c r="AC303" s="75">
        <v>0</v>
      </c>
      <c r="AF303" s="92">
        <v>43132</v>
      </c>
      <c r="AG303" s="75">
        <v>0</v>
      </c>
      <c r="AH303" s="75">
        <v>114107</v>
      </c>
      <c r="AI303" s="75" t="b">
        <v>1</v>
      </c>
      <c r="AJ303" s="75">
        <v>14</v>
      </c>
      <c r="AK303" s="75" t="s">
        <v>927</v>
      </c>
    </row>
    <row r="304" spans="1:37" x14ac:dyDescent="0.2">
      <c r="A304" s="75" t="s">
        <v>125</v>
      </c>
      <c r="B304" s="75">
        <v>115466</v>
      </c>
      <c r="C304" s="75" t="s">
        <v>126</v>
      </c>
      <c r="D304" s="75" t="s">
        <v>52</v>
      </c>
      <c r="F304" s="75">
        <v>5</v>
      </c>
      <c r="G304" s="75">
        <v>15</v>
      </c>
      <c r="H304" s="75">
        <v>153832</v>
      </c>
      <c r="I304" s="74">
        <v>2</v>
      </c>
      <c r="J304" s="92">
        <v>43133</v>
      </c>
      <c r="K304" s="75" t="s">
        <v>930</v>
      </c>
      <c r="L304" s="75">
        <v>41.38</v>
      </c>
      <c r="M304" s="75">
        <v>8.34</v>
      </c>
      <c r="N304" s="75">
        <v>50</v>
      </c>
      <c r="O304" s="75">
        <v>50</v>
      </c>
      <c r="P304" s="75">
        <v>0</v>
      </c>
      <c r="R304" s="75" t="s">
        <v>925</v>
      </c>
      <c r="S304" s="75" t="s">
        <v>926</v>
      </c>
      <c r="U304" s="75" t="s">
        <v>734</v>
      </c>
      <c r="X304" s="75">
        <v>14200</v>
      </c>
      <c r="Y304" s="75" t="s">
        <v>699</v>
      </c>
      <c r="Z304" s="92">
        <v>43190</v>
      </c>
      <c r="AA304" s="75" t="s">
        <v>475</v>
      </c>
      <c r="AB304" s="92">
        <v>43148</v>
      </c>
      <c r="AC304" s="75">
        <v>0</v>
      </c>
      <c r="AF304" s="92">
        <v>43133</v>
      </c>
      <c r="AG304" s="75">
        <v>0</v>
      </c>
      <c r="AH304" s="75">
        <v>94354</v>
      </c>
      <c r="AI304" s="75" t="b">
        <v>1</v>
      </c>
      <c r="AJ304" s="75">
        <v>14</v>
      </c>
      <c r="AK304" s="75" t="s">
        <v>927</v>
      </c>
    </row>
    <row r="305" spans="1:37" x14ac:dyDescent="0.2">
      <c r="A305" s="75" t="s">
        <v>125</v>
      </c>
      <c r="B305" s="75">
        <v>115483</v>
      </c>
      <c r="C305" s="75" t="s">
        <v>126</v>
      </c>
      <c r="D305" s="75" t="s">
        <v>52</v>
      </c>
      <c r="F305" s="75">
        <v>5</v>
      </c>
      <c r="G305" s="75">
        <v>15</v>
      </c>
      <c r="H305" s="75">
        <v>153849</v>
      </c>
      <c r="I305" s="74">
        <v>2</v>
      </c>
      <c r="J305" s="92">
        <v>43133</v>
      </c>
      <c r="K305" s="75" t="s">
        <v>931</v>
      </c>
      <c r="L305" s="75">
        <v>8.33</v>
      </c>
      <c r="M305" s="75">
        <v>1.67</v>
      </c>
      <c r="N305" s="75">
        <v>10</v>
      </c>
      <c r="O305" s="75">
        <v>10</v>
      </c>
      <c r="P305" s="75">
        <v>0</v>
      </c>
      <c r="R305" s="75" t="s">
        <v>925</v>
      </c>
      <c r="S305" s="75" t="s">
        <v>926</v>
      </c>
      <c r="U305" s="75" t="s">
        <v>734</v>
      </c>
      <c r="X305" s="75">
        <v>14200</v>
      </c>
      <c r="Y305" s="75" t="s">
        <v>699</v>
      </c>
      <c r="Z305" s="92">
        <v>43190</v>
      </c>
      <c r="AA305" s="75" t="s">
        <v>475</v>
      </c>
      <c r="AB305" s="92">
        <v>43148</v>
      </c>
      <c r="AC305" s="75">
        <v>0</v>
      </c>
      <c r="AF305" s="92">
        <v>43133</v>
      </c>
      <c r="AG305" s="75">
        <v>0</v>
      </c>
      <c r="AH305" s="75">
        <v>160505</v>
      </c>
      <c r="AI305" s="75" t="b">
        <v>1</v>
      </c>
      <c r="AJ305" s="75">
        <v>14</v>
      </c>
      <c r="AK305" s="75" t="s">
        <v>927</v>
      </c>
    </row>
    <row r="306" spans="1:37" x14ac:dyDescent="0.2">
      <c r="A306" s="75" t="s">
        <v>125</v>
      </c>
      <c r="B306" s="75">
        <v>115511</v>
      </c>
      <c r="C306" s="75" t="s">
        <v>126</v>
      </c>
      <c r="D306" s="75" t="s">
        <v>52</v>
      </c>
      <c r="F306" s="75">
        <v>5</v>
      </c>
      <c r="G306" s="75">
        <v>15</v>
      </c>
      <c r="H306" s="75">
        <v>153877</v>
      </c>
      <c r="I306" s="74">
        <v>5</v>
      </c>
      <c r="J306" s="92">
        <v>43136</v>
      </c>
      <c r="K306" s="75" t="s">
        <v>932</v>
      </c>
      <c r="L306" s="75">
        <v>41.38</v>
      </c>
      <c r="M306" s="75">
        <v>8.34</v>
      </c>
      <c r="N306" s="75">
        <v>50</v>
      </c>
      <c r="O306" s="75">
        <v>50</v>
      </c>
      <c r="P306" s="75">
        <v>0</v>
      </c>
      <c r="R306" s="75" t="s">
        <v>925</v>
      </c>
      <c r="S306" s="75" t="s">
        <v>926</v>
      </c>
      <c r="U306" s="75" t="s">
        <v>734</v>
      </c>
      <c r="X306" s="75">
        <v>14200</v>
      </c>
      <c r="Y306" s="75" t="s">
        <v>699</v>
      </c>
      <c r="Z306" s="92">
        <v>43190</v>
      </c>
      <c r="AA306" s="75" t="s">
        <v>475</v>
      </c>
      <c r="AB306" s="92">
        <v>43151</v>
      </c>
      <c r="AC306" s="75">
        <v>0</v>
      </c>
      <c r="AF306" s="92">
        <v>43136</v>
      </c>
      <c r="AG306" s="75">
        <v>0</v>
      </c>
      <c r="AH306" s="75">
        <v>105156</v>
      </c>
      <c r="AI306" s="75" t="b">
        <v>1</v>
      </c>
      <c r="AJ306" s="75">
        <v>14</v>
      </c>
      <c r="AK306" s="75" t="s">
        <v>927</v>
      </c>
    </row>
    <row r="307" spans="1:37" x14ac:dyDescent="0.2">
      <c r="A307" s="75" t="s">
        <v>125</v>
      </c>
      <c r="B307" s="75">
        <v>115543</v>
      </c>
      <c r="C307" s="75" t="s">
        <v>126</v>
      </c>
      <c r="D307" s="75" t="s">
        <v>52</v>
      </c>
      <c r="F307" s="75">
        <v>5</v>
      </c>
      <c r="G307" s="75">
        <v>15</v>
      </c>
      <c r="H307" s="75">
        <v>153909</v>
      </c>
      <c r="I307" s="74">
        <v>6</v>
      </c>
      <c r="J307" s="92">
        <v>43137</v>
      </c>
      <c r="K307" s="75" t="s">
        <v>933</v>
      </c>
      <c r="L307" s="75">
        <v>41.38</v>
      </c>
      <c r="M307" s="75">
        <v>8.34</v>
      </c>
      <c r="N307" s="75">
        <v>50</v>
      </c>
      <c r="O307" s="75">
        <v>50</v>
      </c>
      <c r="P307" s="75">
        <v>0</v>
      </c>
      <c r="R307" s="75" t="s">
        <v>925</v>
      </c>
      <c r="S307" s="75" t="s">
        <v>926</v>
      </c>
      <c r="U307" s="75" t="s">
        <v>734</v>
      </c>
      <c r="X307" s="75">
        <v>14200</v>
      </c>
      <c r="Y307" s="75" t="s">
        <v>699</v>
      </c>
      <c r="Z307" s="92">
        <v>43190</v>
      </c>
      <c r="AA307" s="75" t="s">
        <v>475</v>
      </c>
      <c r="AB307" s="92">
        <v>43152</v>
      </c>
      <c r="AC307" s="75">
        <v>0</v>
      </c>
      <c r="AF307" s="92">
        <v>43137</v>
      </c>
      <c r="AG307" s="75">
        <v>0</v>
      </c>
      <c r="AH307" s="75">
        <v>101126</v>
      </c>
      <c r="AI307" s="75" t="b">
        <v>1</v>
      </c>
      <c r="AJ307" s="75">
        <v>14</v>
      </c>
      <c r="AK307" s="75" t="s">
        <v>927</v>
      </c>
    </row>
    <row r="308" spans="1:37" x14ac:dyDescent="0.2">
      <c r="A308" s="75" t="s">
        <v>125</v>
      </c>
      <c r="B308" s="75">
        <v>115556</v>
      </c>
      <c r="C308" s="75" t="s">
        <v>126</v>
      </c>
      <c r="D308" s="75" t="s">
        <v>52</v>
      </c>
      <c r="F308" s="75">
        <v>5</v>
      </c>
      <c r="G308" s="75">
        <v>15</v>
      </c>
      <c r="H308" s="75">
        <v>153922</v>
      </c>
      <c r="I308" s="74">
        <v>6</v>
      </c>
      <c r="J308" s="92">
        <v>43137</v>
      </c>
      <c r="K308" s="75" t="s">
        <v>934</v>
      </c>
      <c r="L308" s="75">
        <v>41.38</v>
      </c>
      <c r="M308" s="75">
        <v>8.34</v>
      </c>
      <c r="N308" s="75">
        <v>50</v>
      </c>
      <c r="O308" s="75">
        <v>50</v>
      </c>
      <c r="P308" s="75">
        <v>0</v>
      </c>
      <c r="R308" s="75" t="s">
        <v>925</v>
      </c>
      <c r="S308" s="75" t="s">
        <v>926</v>
      </c>
      <c r="U308" s="75" t="s">
        <v>734</v>
      </c>
      <c r="X308" s="75">
        <v>14200</v>
      </c>
      <c r="Y308" s="75" t="s">
        <v>699</v>
      </c>
      <c r="Z308" s="92">
        <v>43190</v>
      </c>
      <c r="AA308" s="75" t="s">
        <v>475</v>
      </c>
      <c r="AB308" s="92">
        <v>43152</v>
      </c>
      <c r="AC308" s="75">
        <v>0</v>
      </c>
      <c r="AF308" s="92">
        <v>43137</v>
      </c>
      <c r="AG308" s="75">
        <v>0</v>
      </c>
      <c r="AH308" s="75">
        <v>122548</v>
      </c>
      <c r="AI308" s="75" t="b">
        <v>1</v>
      </c>
      <c r="AJ308" s="75">
        <v>14</v>
      </c>
      <c r="AK308" s="75" t="s">
        <v>927</v>
      </c>
    </row>
    <row r="309" spans="1:37" x14ac:dyDescent="0.2">
      <c r="A309" s="75" t="s">
        <v>125</v>
      </c>
      <c r="B309" s="75">
        <v>115579</v>
      </c>
      <c r="C309" s="75" t="s">
        <v>126</v>
      </c>
      <c r="D309" s="75" t="s">
        <v>52</v>
      </c>
      <c r="F309" s="75">
        <v>5</v>
      </c>
      <c r="G309" s="75">
        <v>15</v>
      </c>
      <c r="H309" s="75">
        <v>153945</v>
      </c>
      <c r="I309" s="74">
        <v>7</v>
      </c>
      <c r="J309" s="92">
        <v>43138</v>
      </c>
      <c r="K309" s="75" t="s">
        <v>935</v>
      </c>
      <c r="L309" s="75">
        <v>58.05</v>
      </c>
      <c r="M309" s="75">
        <v>11.67</v>
      </c>
      <c r="N309" s="75">
        <v>70</v>
      </c>
      <c r="O309" s="75">
        <v>70</v>
      </c>
      <c r="P309" s="75">
        <v>0</v>
      </c>
      <c r="R309" s="75" t="s">
        <v>925</v>
      </c>
      <c r="S309" s="75" t="s">
        <v>926</v>
      </c>
      <c r="U309" s="75" t="s">
        <v>734</v>
      </c>
      <c r="X309" s="75">
        <v>14200</v>
      </c>
      <c r="Y309" s="75" t="s">
        <v>699</v>
      </c>
      <c r="Z309" s="92">
        <v>43190</v>
      </c>
      <c r="AA309" s="75" t="s">
        <v>475</v>
      </c>
      <c r="AB309" s="92">
        <v>43153</v>
      </c>
      <c r="AC309" s="75">
        <v>0</v>
      </c>
      <c r="AF309" s="92">
        <v>43138</v>
      </c>
      <c r="AG309" s="75">
        <v>0</v>
      </c>
      <c r="AH309" s="75">
        <v>105523</v>
      </c>
      <c r="AI309" s="75" t="b">
        <v>1</v>
      </c>
      <c r="AJ309" s="75">
        <v>14</v>
      </c>
      <c r="AK309" s="75" t="s">
        <v>927</v>
      </c>
    </row>
    <row r="310" spans="1:37" x14ac:dyDescent="0.2">
      <c r="A310" s="75" t="s">
        <v>125</v>
      </c>
      <c r="B310" s="75">
        <v>115618</v>
      </c>
      <c r="C310" s="75" t="s">
        <v>126</v>
      </c>
      <c r="D310" s="75" t="s">
        <v>52</v>
      </c>
      <c r="F310" s="75">
        <v>5</v>
      </c>
      <c r="G310" s="75">
        <v>15</v>
      </c>
      <c r="H310" s="75">
        <v>153984</v>
      </c>
      <c r="I310" s="74">
        <v>8</v>
      </c>
      <c r="J310" s="92">
        <v>43139</v>
      </c>
      <c r="K310" s="75" t="s">
        <v>936</v>
      </c>
      <c r="L310" s="75">
        <v>41.38</v>
      </c>
      <c r="M310" s="75">
        <v>8.34</v>
      </c>
      <c r="N310" s="75">
        <v>50</v>
      </c>
      <c r="O310" s="75">
        <v>50</v>
      </c>
      <c r="P310" s="75">
        <v>0</v>
      </c>
      <c r="R310" s="75" t="s">
        <v>925</v>
      </c>
      <c r="S310" s="75" t="s">
        <v>926</v>
      </c>
      <c r="U310" s="75" t="s">
        <v>734</v>
      </c>
      <c r="X310" s="75">
        <v>14200</v>
      </c>
      <c r="Y310" s="75" t="s">
        <v>699</v>
      </c>
      <c r="Z310" s="92">
        <v>43190</v>
      </c>
      <c r="AA310" s="75" t="s">
        <v>475</v>
      </c>
      <c r="AB310" s="92">
        <v>43154</v>
      </c>
      <c r="AC310" s="75">
        <v>0</v>
      </c>
      <c r="AF310" s="92">
        <v>43139</v>
      </c>
      <c r="AG310" s="75">
        <v>0</v>
      </c>
      <c r="AH310" s="75">
        <v>91520</v>
      </c>
      <c r="AI310" s="75" t="b">
        <v>1</v>
      </c>
      <c r="AJ310" s="75">
        <v>14</v>
      </c>
      <c r="AK310" s="75" t="s">
        <v>927</v>
      </c>
    </row>
    <row r="311" spans="1:37" x14ac:dyDescent="0.2">
      <c r="A311" s="75" t="s">
        <v>125</v>
      </c>
      <c r="B311" s="75">
        <v>115645</v>
      </c>
      <c r="C311" s="75" t="s">
        <v>126</v>
      </c>
      <c r="D311" s="75" t="s">
        <v>52</v>
      </c>
      <c r="F311" s="75">
        <v>5</v>
      </c>
      <c r="G311" s="75">
        <v>15</v>
      </c>
      <c r="H311" s="75">
        <v>154011</v>
      </c>
      <c r="I311" s="74">
        <v>8</v>
      </c>
      <c r="J311" s="92">
        <v>43139</v>
      </c>
      <c r="K311" s="75" t="s">
        <v>937</v>
      </c>
      <c r="L311" s="75">
        <v>41.38</v>
      </c>
      <c r="M311" s="75">
        <v>8.34</v>
      </c>
      <c r="N311" s="75">
        <v>50</v>
      </c>
      <c r="O311" s="75">
        <v>50</v>
      </c>
      <c r="P311" s="75">
        <v>0</v>
      </c>
      <c r="R311" s="75" t="s">
        <v>925</v>
      </c>
      <c r="S311" s="75" t="s">
        <v>926</v>
      </c>
      <c r="U311" s="75" t="s">
        <v>734</v>
      </c>
      <c r="X311" s="75">
        <v>14200</v>
      </c>
      <c r="Y311" s="75" t="s">
        <v>699</v>
      </c>
      <c r="Z311" s="92">
        <v>43190</v>
      </c>
      <c r="AA311" s="75" t="s">
        <v>475</v>
      </c>
      <c r="AB311" s="92">
        <v>43154</v>
      </c>
      <c r="AC311" s="75">
        <v>0</v>
      </c>
      <c r="AF311" s="92">
        <v>43139</v>
      </c>
      <c r="AG311" s="75">
        <v>0</v>
      </c>
      <c r="AH311" s="75">
        <v>154025</v>
      </c>
      <c r="AI311" s="75" t="b">
        <v>1</v>
      </c>
      <c r="AJ311" s="75">
        <v>14</v>
      </c>
      <c r="AK311" s="75" t="s">
        <v>927</v>
      </c>
    </row>
    <row r="312" spans="1:37" x14ac:dyDescent="0.2">
      <c r="A312" s="75" t="s">
        <v>125</v>
      </c>
      <c r="B312" s="75">
        <v>115656</v>
      </c>
      <c r="C312" s="75" t="s">
        <v>126</v>
      </c>
      <c r="D312" s="75" t="s">
        <v>52</v>
      </c>
      <c r="F312" s="75">
        <v>5</v>
      </c>
      <c r="G312" s="75">
        <v>15</v>
      </c>
      <c r="H312" s="75">
        <v>154022</v>
      </c>
      <c r="I312" s="74">
        <v>8</v>
      </c>
      <c r="J312" s="92">
        <v>43139</v>
      </c>
      <c r="K312" s="75" t="s">
        <v>938</v>
      </c>
      <c r="L312" s="75">
        <v>41.38</v>
      </c>
      <c r="M312" s="75">
        <v>8.34</v>
      </c>
      <c r="N312" s="75">
        <v>50</v>
      </c>
      <c r="O312" s="75">
        <v>50</v>
      </c>
      <c r="P312" s="75">
        <v>0</v>
      </c>
      <c r="R312" s="75" t="s">
        <v>925</v>
      </c>
      <c r="S312" s="75" t="s">
        <v>926</v>
      </c>
      <c r="U312" s="75" t="s">
        <v>734</v>
      </c>
      <c r="X312" s="75">
        <v>14200</v>
      </c>
      <c r="Y312" s="75" t="s">
        <v>699</v>
      </c>
      <c r="Z312" s="92">
        <v>43190</v>
      </c>
      <c r="AA312" s="75" t="s">
        <v>475</v>
      </c>
      <c r="AB312" s="92">
        <v>43154</v>
      </c>
      <c r="AC312" s="75">
        <v>0</v>
      </c>
      <c r="AF312" s="92">
        <v>43139</v>
      </c>
      <c r="AG312" s="75">
        <v>0</v>
      </c>
      <c r="AH312" s="75">
        <v>174419</v>
      </c>
      <c r="AI312" s="75" t="b">
        <v>1</v>
      </c>
      <c r="AJ312" s="75">
        <v>14</v>
      </c>
      <c r="AK312" s="75" t="s">
        <v>927</v>
      </c>
    </row>
    <row r="313" spans="1:37" x14ac:dyDescent="0.2">
      <c r="A313" s="75" t="s">
        <v>125</v>
      </c>
      <c r="B313" s="75">
        <v>115672</v>
      </c>
      <c r="C313" s="75" t="s">
        <v>126</v>
      </c>
      <c r="D313" s="75" t="s">
        <v>52</v>
      </c>
      <c r="F313" s="75">
        <v>5</v>
      </c>
      <c r="G313" s="75">
        <v>15</v>
      </c>
      <c r="H313" s="75">
        <v>154038</v>
      </c>
      <c r="I313" s="74">
        <v>9</v>
      </c>
      <c r="J313" s="92">
        <v>43140</v>
      </c>
      <c r="K313" s="75" t="s">
        <v>939</v>
      </c>
      <c r="L313" s="75">
        <v>8.33</v>
      </c>
      <c r="M313" s="75">
        <v>1.67</v>
      </c>
      <c r="N313" s="75">
        <v>10</v>
      </c>
      <c r="O313" s="75">
        <v>10</v>
      </c>
      <c r="P313" s="75">
        <v>0</v>
      </c>
      <c r="R313" s="75" t="s">
        <v>925</v>
      </c>
      <c r="S313" s="75" t="s">
        <v>926</v>
      </c>
      <c r="U313" s="75" t="s">
        <v>734</v>
      </c>
      <c r="X313" s="75">
        <v>14200</v>
      </c>
      <c r="Y313" s="75" t="s">
        <v>699</v>
      </c>
      <c r="Z313" s="92">
        <v>43190</v>
      </c>
      <c r="AA313" s="75" t="s">
        <v>475</v>
      </c>
      <c r="AB313" s="92">
        <v>43155</v>
      </c>
      <c r="AC313" s="75">
        <v>0</v>
      </c>
      <c r="AF313" s="92">
        <v>43140</v>
      </c>
      <c r="AG313" s="75">
        <v>0</v>
      </c>
      <c r="AH313" s="75">
        <v>120537</v>
      </c>
      <c r="AI313" s="75" t="b">
        <v>1</v>
      </c>
      <c r="AJ313" s="75">
        <v>14</v>
      </c>
      <c r="AK313" s="75" t="s">
        <v>927</v>
      </c>
    </row>
    <row r="314" spans="1:37" x14ac:dyDescent="0.2">
      <c r="A314" s="75" t="s">
        <v>125</v>
      </c>
      <c r="B314" s="75">
        <v>115713</v>
      </c>
      <c r="C314" s="75" t="s">
        <v>126</v>
      </c>
      <c r="D314" s="75" t="s">
        <v>52</v>
      </c>
      <c r="F314" s="75">
        <v>5</v>
      </c>
      <c r="G314" s="75">
        <v>15</v>
      </c>
      <c r="H314" s="75">
        <v>154079</v>
      </c>
      <c r="I314" s="74">
        <v>12</v>
      </c>
      <c r="J314" s="92">
        <v>43143</v>
      </c>
      <c r="K314" s="75" t="s">
        <v>940</v>
      </c>
      <c r="L314" s="75">
        <v>41.38</v>
      </c>
      <c r="M314" s="75">
        <v>8.34</v>
      </c>
      <c r="N314" s="75">
        <v>50</v>
      </c>
      <c r="O314" s="75">
        <v>50</v>
      </c>
      <c r="P314" s="75">
        <v>0</v>
      </c>
      <c r="R314" s="75" t="s">
        <v>925</v>
      </c>
      <c r="S314" s="75" t="s">
        <v>926</v>
      </c>
      <c r="U314" s="75" t="s">
        <v>734</v>
      </c>
      <c r="X314" s="75">
        <v>14200</v>
      </c>
      <c r="Y314" s="75" t="s">
        <v>699</v>
      </c>
      <c r="Z314" s="92">
        <v>43190</v>
      </c>
      <c r="AA314" s="75" t="s">
        <v>475</v>
      </c>
      <c r="AB314" s="92">
        <v>43158</v>
      </c>
      <c r="AC314" s="75">
        <v>0</v>
      </c>
      <c r="AF314" s="92">
        <v>43143</v>
      </c>
      <c r="AG314" s="75">
        <v>0</v>
      </c>
      <c r="AH314" s="75">
        <v>112211</v>
      </c>
      <c r="AI314" s="75" t="b">
        <v>1</v>
      </c>
      <c r="AJ314" s="75">
        <v>14</v>
      </c>
      <c r="AK314" s="75" t="s">
        <v>927</v>
      </c>
    </row>
    <row r="315" spans="1:37" x14ac:dyDescent="0.2">
      <c r="A315" s="75" t="s">
        <v>125</v>
      </c>
      <c r="B315" s="75">
        <v>115738</v>
      </c>
      <c r="C315" s="75" t="s">
        <v>126</v>
      </c>
      <c r="D315" s="75" t="s">
        <v>52</v>
      </c>
      <c r="F315" s="75">
        <v>5</v>
      </c>
      <c r="G315" s="75">
        <v>15</v>
      </c>
      <c r="H315" s="75">
        <v>154104</v>
      </c>
      <c r="I315" s="74">
        <v>13</v>
      </c>
      <c r="J315" s="92">
        <v>43144</v>
      </c>
      <c r="K315" s="75" t="s">
        <v>941</v>
      </c>
      <c r="L315" s="75">
        <v>12.5</v>
      </c>
      <c r="M315" s="75">
        <v>2.5</v>
      </c>
      <c r="N315" s="75">
        <v>15</v>
      </c>
      <c r="O315" s="75">
        <v>15</v>
      </c>
      <c r="P315" s="75">
        <v>0</v>
      </c>
      <c r="R315" s="75" t="s">
        <v>925</v>
      </c>
      <c r="S315" s="75" t="s">
        <v>926</v>
      </c>
      <c r="U315" s="75" t="s">
        <v>734</v>
      </c>
      <c r="X315" s="75">
        <v>14200</v>
      </c>
      <c r="Y315" s="75" t="s">
        <v>699</v>
      </c>
      <c r="Z315" s="92">
        <v>43190</v>
      </c>
      <c r="AA315" s="75" t="s">
        <v>475</v>
      </c>
      <c r="AB315" s="92">
        <v>43159</v>
      </c>
      <c r="AC315" s="75">
        <v>0</v>
      </c>
      <c r="AF315" s="92">
        <v>43144</v>
      </c>
      <c r="AG315" s="75">
        <v>0</v>
      </c>
      <c r="AH315" s="75">
        <v>90006</v>
      </c>
      <c r="AI315" s="75" t="b">
        <v>1</v>
      </c>
      <c r="AJ315" s="75">
        <v>14</v>
      </c>
      <c r="AK315" s="75" t="s">
        <v>927</v>
      </c>
    </row>
    <row r="316" spans="1:37" x14ac:dyDescent="0.2">
      <c r="A316" s="75" t="s">
        <v>125</v>
      </c>
      <c r="B316" s="75">
        <v>115754</v>
      </c>
      <c r="C316" s="75" t="s">
        <v>126</v>
      </c>
      <c r="D316" s="75" t="s">
        <v>52</v>
      </c>
      <c r="F316" s="75">
        <v>5</v>
      </c>
      <c r="G316" s="75">
        <v>15</v>
      </c>
      <c r="H316" s="75">
        <v>154120</v>
      </c>
      <c r="I316" s="74">
        <v>13</v>
      </c>
      <c r="J316" s="92">
        <v>43144</v>
      </c>
      <c r="K316" s="75" t="s">
        <v>942</v>
      </c>
      <c r="L316" s="75">
        <v>41.38</v>
      </c>
      <c r="M316" s="75">
        <v>8.34</v>
      </c>
      <c r="N316" s="75">
        <v>50</v>
      </c>
      <c r="O316" s="75">
        <v>50</v>
      </c>
      <c r="P316" s="75">
        <v>0</v>
      </c>
      <c r="R316" s="75" t="s">
        <v>925</v>
      </c>
      <c r="S316" s="75" t="s">
        <v>926</v>
      </c>
      <c r="U316" s="75" t="s">
        <v>734</v>
      </c>
      <c r="X316" s="75">
        <v>14200</v>
      </c>
      <c r="Y316" s="75" t="s">
        <v>699</v>
      </c>
      <c r="Z316" s="92">
        <v>43190</v>
      </c>
      <c r="AA316" s="75" t="s">
        <v>475</v>
      </c>
      <c r="AB316" s="92">
        <v>43159</v>
      </c>
      <c r="AC316" s="75">
        <v>0</v>
      </c>
      <c r="AF316" s="92">
        <v>43144</v>
      </c>
      <c r="AG316" s="75">
        <v>0</v>
      </c>
      <c r="AH316" s="75">
        <v>121431</v>
      </c>
      <c r="AI316" s="75" t="b">
        <v>1</v>
      </c>
      <c r="AJ316" s="75">
        <v>14</v>
      </c>
      <c r="AK316" s="75" t="s">
        <v>927</v>
      </c>
    </row>
    <row r="317" spans="1:37" x14ac:dyDescent="0.2">
      <c r="A317" s="75" t="s">
        <v>125</v>
      </c>
      <c r="B317" s="75">
        <v>115782</v>
      </c>
      <c r="C317" s="75" t="s">
        <v>126</v>
      </c>
      <c r="D317" s="75" t="s">
        <v>52</v>
      </c>
      <c r="F317" s="75">
        <v>5</v>
      </c>
      <c r="G317" s="75">
        <v>15</v>
      </c>
      <c r="H317" s="75">
        <v>154148</v>
      </c>
      <c r="I317" s="74">
        <v>14</v>
      </c>
      <c r="J317" s="92">
        <v>43145</v>
      </c>
      <c r="K317" s="75" t="s">
        <v>943</v>
      </c>
      <c r="L317" s="75">
        <v>41.38</v>
      </c>
      <c r="M317" s="75">
        <v>8.34</v>
      </c>
      <c r="N317" s="75">
        <v>50</v>
      </c>
      <c r="O317" s="75">
        <v>50</v>
      </c>
      <c r="P317" s="75">
        <v>0</v>
      </c>
      <c r="R317" s="75" t="s">
        <v>925</v>
      </c>
      <c r="S317" s="75" t="s">
        <v>926</v>
      </c>
      <c r="U317" s="75" t="s">
        <v>734</v>
      </c>
      <c r="X317" s="75">
        <v>14200</v>
      </c>
      <c r="Y317" s="75" t="s">
        <v>699</v>
      </c>
      <c r="Z317" s="92">
        <v>43190</v>
      </c>
      <c r="AA317" s="75" t="s">
        <v>475</v>
      </c>
      <c r="AB317" s="92">
        <v>43160</v>
      </c>
      <c r="AC317" s="75">
        <v>0</v>
      </c>
      <c r="AF317" s="92">
        <v>43145</v>
      </c>
      <c r="AG317" s="75">
        <v>0</v>
      </c>
      <c r="AH317" s="75">
        <v>100645</v>
      </c>
      <c r="AI317" s="75" t="b">
        <v>1</v>
      </c>
      <c r="AJ317" s="75">
        <v>14</v>
      </c>
      <c r="AK317" s="75" t="s">
        <v>927</v>
      </c>
    </row>
    <row r="318" spans="1:37" x14ac:dyDescent="0.2">
      <c r="A318" s="75" t="s">
        <v>125</v>
      </c>
      <c r="B318" s="75">
        <v>115793</v>
      </c>
      <c r="C318" s="75" t="s">
        <v>126</v>
      </c>
      <c r="D318" s="75" t="s">
        <v>52</v>
      </c>
      <c r="F318" s="75">
        <v>5</v>
      </c>
      <c r="G318" s="75">
        <v>15</v>
      </c>
      <c r="H318" s="75">
        <v>154159</v>
      </c>
      <c r="I318" s="74">
        <v>14</v>
      </c>
      <c r="J318" s="92">
        <v>43145</v>
      </c>
      <c r="K318" s="75" t="s">
        <v>944</v>
      </c>
      <c r="L318" s="75">
        <v>41.38</v>
      </c>
      <c r="M318" s="75">
        <v>8.34</v>
      </c>
      <c r="N318" s="75">
        <v>50</v>
      </c>
      <c r="O318" s="75">
        <v>50</v>
      </c>
      <c r="P318" s="75">
        <v>0</v>
      </c>
      <c r="R318" s="75" t="s">
        <v>925</v>
      </c>
      <c r="S318" s="75" t="s">
        <v>926</v>
      </c>
      <c r="U318" s="75" t="s">
        <v>734</v>
      </c>
      <c r="X318" s="75">
        <v>14200</v>
      </c>
      <c r="Y318" s="75" t="s">
        <v>699</v>
      </c>
      <c r="Z318" s="92">
        <v>43190</v>
      </c>
      <c r="AA318" s="75" t="s">
        <v>475</v>
      </c>
      <c r="AB318" s="92">
        <v>43160</v>
      </c>
      <c r="AC318" s="75">
        <v>0</v>
      </c>
      <c r="AF318" s="92">
        <v>43145</v>
      </c>
      <c r="AG318" s="75">
        <v>0</v>
      </c>
      <c r="AH318" s="75">
        <v>111408</v>
      </c>
      <c r="AI318" s="75" t="b">
        <v>1</v>
      </c>
      <c r="AJ318" s="75">
        <v>14</v>
      </c>
      <c r="AK318" s="75" t="s">
        <v>927</v>
      </c>
    </row>
    <row r="319" spans="1:37" x14ac:dyDescent="0.2">
      <c r="A319" s="75" t="s">
        <v>125</v>
      </c>
      <c r="B319" s="75">
        <v>115818</v>
      </c>
      <c r="C319" s="75" t="s">
        <v>126</v>
      </c>
      <c r="D319" s="75" t="s">
        <v>52</v>
      </c>
      <c r="F319" s="75">
        <v>5</v>
      </c>
      <c r="G319" s="75">
        <v>15</v>
      </c>
      <c r="H319" s="75">
        <v>154184</v>
      </c>
      <c r="I319" s="74">
        <v>15</v>
      </c>
      <c r="J319" s="92">
        <v>43146</v>
      </c>
      <c r="K319" s="75" t="s">
        <v>945</v>
      </c>
      <c r="L319" s="75">
        <v>41.38</v>
      </c>
      <c r="M319" s="75">
        <v>8.34</v>
      </c>
      <c r="N319" s="75">
        <v>50</v>
      </c>
      <c r="O319" s="75">
        <v>50</v>
      </c>
      <c r="P319" s="75">
        <v>0</v>
      </c>
      <c r="R319" s="75" t="s">
        <v>925</v>
      </c>
      <c r="S319" s="75" t="s">
        <v>926</v>
      </c>
      <c r="U319" s="75" t="s">
        <v>734</v>
      </c>
      <c r="X319" s="75">
        <v>14200</v>
      </c>
      <c r="Y319" s="75" t="s">
        <v>699</v>
      </c>
      <c r="Z319" s="92">
        <v>43190</v>
      </c>
      <c r="AA319" s="75" t="s">
        <v>475</v>
      </c>
      <c r="AB319" s="92">
        <v>43161</v>
      </c>
      <c r="AC319" s="75">
        <v>0</v>
      </c>
      <c r="AF319" s="92">
        <v>43146</v>
      </c>
      <c r="AG319" s="75">
        <v>0</v>
      </c>
      <c r="AH319" s="75">
        <v>92516</v>
      </c>
      <c r="AI319" s="75" t="b">
        <v>1</v>
      </c>
      <c r="AJ319" s="75">
        <v>14</v>
      </c>
      <c r="AK319" s="75" t="s">
        <v>927</v>
      </c>
    </row>
    <row r="320" spans="1:37" x14ac:dyDescent="0.2">
      <c r="A320" s="75" t="s">
        <v>125</v>
      </c>
      <c r="B320" s="75">
        <v>115914</v>
      </c>
      <c r="C320" s="75" t="s">
        <v>126</v>
      </c>
      <c r="D320" s="75" t="s">
        <v>52</v>
      </c>
      <c r="F320" s="75">
        <v>5</v>
      </c>
      <c r="G320" s="75">
        <v>15</v>
      </c>
      <c r="H320" s="75">
        <v>154280</v>
      </c>
      <c r="I320" s="74">
        <v>19</v>
      </c>
      <c r="J320" s="92">
        <v>43150</v>
      </c>
      <c r="K320" s="75" t="s">
        <v>946</v>
      </c>
      <c r="L320" s="75">
        <v>8.33</v>
      </c>
      <c r="M320" s="75">
        <v>1.67</v>
      </c>
      <c r="N320" s="75">
        <v>10</v>
      </c>
      <c r="O320" s="75">
        <v>10</v>
      </c>
      <c r="P320" s="75">
        <v>0</v>
      </c>
      <c r="R320" s="75" t="s">
        <v>925</v>
      </c>
      <c r="S320" s="75" t="s">
        <v>926</v>
      </c>
      <c r="U320" s="75" t="s">
        <v>734</v>
      </c>
      <c r="X320" s="75">
        <v>14200</v>
      </c>
      <c r="Y320" s="75" t="s">
        <v>699</v>
      </c>
      <c r="Z320" s="92">
        <v>43190</v>
      </c>
      <c r="AA320" s="75" t="s">
        <v>475</v>
      </c>
      <c r="AB320" s="92">
        <v>43165</v>
      </c>
      <c r="AC320" s="75">
        <v>0</v>
      </c>
      <c r="AF320" s="92">
        <v>43150</v>
      </c>
      <c r="AG320" s="75">
        <v>0</v>
      </c>
      <c r="AH320" s="75">
        <v>112629</v>
      </c>
      <c r="AI320" s="75" t="b">
        <v>1</v>
      </c>
      <c r="AJ320" s="75">
        <v>14</v>
      </c>
      <c r="AK320" s="75" t="s">
        <v>927</v>
      </c>
    </row>
    <row r="321" spans="1:37" x14ac:dyDescent="0.2">
      <c r="A321" s="75" t="s">
        <v>125</v>
      </c>
      <c r="B321" s="75">
        <v>115992</v>
      </c>
      <c r="C321" s="75" t="s">
        <v>126</v>
      </c>
      <c r="D321" s="75" t="s">
        <v>52</v>
      </c>
      <c r="F321" s="75">
        <v>5</v>
      </c>
      <c r="G321" s="75">
        <v>15</v>
      </c>
      <c r="H321" s="75">
        <v>154358</v>
      </c>
      <c r="I321" s="74">
        <v>21</v>
      </c>
      <c r="J321" s="92">
        <v>43152</v>
      </c>
      <c r="K321" s="75" t="s">
        <v>947</v>
      </c>
      <c r="L321" s="75">
        <v>41.38</v>
      </c>
      <c r="M321" s="75">
        <v>8.34</v>
      </c>
      <c r="N321" s="75">
        <v>50</v>
      </c>
      <c r="O321" s="75">
        <v>50</v>
      </c>
      <c r="P321" s="75">
        <v>0</v>
      </c>
      <c r="R321" s="75" t="s">
        <v>925</v>
      </c>
      <c r="S321" s="75" t="s">
        <v>926</v>
      </c>
      <c r="U321" s="75" t="s">
        <v>734</v>
      </c>
      <c r="X321" s="75">
        <v>14200</v>
      </c>
      <c r="Y321" s="75" t="s">
        <v>699</v>
      </c>
      <c r="Z321" s="92">
        <v>43190</v>
      </c>
      <c r="AA321" s="75" t="s">
        <v>475</v>
      </c>
      <c r="AB321" s="92">
        <v>43167</v>
      </c>
      <c r="AC321" s="75">
        <v>0</v>
      </c>
      <c r="AF321" s="92">
        <v>43152</v>
      </c>
      <c r="AG321" s="75">
        <v>0</v>
      </c>
      <c r="AH321" s="75">
        <v>102600</v>
      </c>
      <c r="AI321" s="75" t="b">
        <v>1</v>
      </c>
      <c r="AJ321" s="75">
        <v>14</v>
      </c>
      <c r="AK321" s="75" t="s">
        <v>927</v>
      </c>
    </row>
    <row r="322" spans="1:37" x14ac:dyDescent="0.2">
      <c r="A322" s="75" t="s">
        <v>125</v>
      </c>
      <c r="B322" s="75">
        <v>116011</v>
      </c>
      <c r="C322" s="75" t="s">
        <v>126</v>
      </c>
      <c r="D322" s="75" t="s">
        <v>52</v>
      </c>
      <c r="F322" s="75">
        <v>5</v>
      </c>
      <c r="G322" s="75">
        <v>15</v>
      </c>
      <c r="H322" s="75">
        <v>154377</v>
      </c>
      <c r="I322" s="74">
        <v>21</v>
      </c>
      <c r="J322" s="92">
        <v>43152</v>
      </c>
      <c r="K322" s="75" t="s">
        <v>948</v>
      </c>
      <c r="L322" s="75">
        <v>8.33</v>
      </c>
      <c r="M322" s="75">
        <v>1.67</v>
      </c>
      <c r="N322" s="75">
        <v>10</v>
      </c>
      <c r="O322" s="75">
        <v>10</v>
      </c>
      <c r="P322" s="75">
        <v>0</v>
      </c>
      <c r="R322" s="75" t="s">
        <v>925</v>
      </c>
      <c r="S322" s="75" t="s">
        <v>926</v>
      </c>
      <c r="U322" s="75" t="s">
        <v>734</v>
      </c>
      <c r="X322" s="75">
        <v>14200</v>
      </c>
      <c r="Y322" s="75" t="s">
        <v>699</v>
      </c>
      <c r="Z322" s="92">
        <v>43190</v>
      </c>
      <c r="AA322" s="75" t="s">
        <v>475</v>
      </c>
      <c r="AB322" s="92">
        <v>43167</v>
      </c>
      <c r="AC322" s="75">
        <v>0</v>
      </c>
      <c r="AF322" s="92">
        <v>43152</v>
      </c>
      <c r="AG322" s="75">
        <v>0</v>
      </c>
      <c r="AH322" s="75">
        <v>144519</v>
      </c>
      <c r="AI322" s="75" t="b">
        <v>1</v>
      </c>
      <c r="AJ322" s="75">
        <v>14</v>
      </c>
      <c r="AK322" s="75" t="s">
        <v>927</v>
      </c>
    </row>
    <row r="323" spans="1:37" x14ac:dyDescent="0.2">
      <c r="A323" s="75" t="s">
        <v>125</v>
      </c>
      <c r="B323" s="75">
        <v>116016</v>
      </c>
      <c r="C323" s="75" t="s">
        <v>126</v>
      </c>
      <c r="D323" s="75" t="s">
        <v>52</v>
      </c>
      <c r="F323" s="75">
        <v>5</v>
      </c>
      <c r="G323" s="75">
        <v>15</v>
      </c>
      <c r="H323" s="75">
        <v>154382</v>
      </c>
      <c r="I323" s="74">
        <v>21</v>
      </c>
      <c r="J323" s="92">
        <v>43152</v>
      </c>
      <c r="K323" s="75" t="s">
        <v>949</v>
      </c>
      <c r="L323" s="75">
        <v>41.38</v>
      </c>
      <c r="M323" s="75">
        <v>8.34</v>
      </c>
      <c r="N323" s="75">
        <v>50</v>
      </c>
      <c r="O323" s="75">
        <v>50</v>
      </c>
      <c r="P323" s="75">
        <v>0</v>
      </c>
      <c r="R323" s="75" t="s">
        <v>925</v>
      </c>
      <c r="S323" s="75" t="s">
        <v>926</v>
      </c>
      <c r="U323" s="75" t="s">
        <v>734</v>
      </c>
      <c r="X323" s="75">
        <v>14200</v>
      </c>
      <c r="Y323" s="75" t="s">
        <v>699</v>
      </c>
      <c r="Z323" s="92">
        <v>43190</v>
      </c>
      <c r="AA323" s="75" t="s">
        <v>475</v>
      </c>
      <c r="AB323" s="92">
        <v>43167</v>
      </c>
      <c r="AC323" s="75">
        <v>0</v>
      </c>
      <c r="AF323" s="92">
        <v>43152</v>
      </c>
      <c r="AG323" s="75">
        <v>0</v>
      </c>
      <c r="AH323" s="75">
        <v>155056</v>
      </c>
      <c r="AI323" s="75" t="b">
        <v>1</v>
      </c>
      <c r="AJ323" s="75">
        <v>14</v>
      </c>
      <c r="AK323" s="75" t="s">
        <v>927</v>
      </c>
    </row>
    <row r="324" spans="1:37" x14ac:dyDescent="0.2">
      <c r="A324" s="75" t="s">
        <v>125</v>
      </c>
      <c r="B324" s="75">
        <v>116024</v>
      </c>
      <c r="C324" s="75" t="s">
        <v>126</v>
      </c>
      <c r="D324" s="75" t="s">
        <v>52</v>
      </c>
      <c r="F324" s="75">
        <v>5</v>
      </c>
      <c r="G324" s="75">
        <v>15</v>
      </c>
      <c r="H324" s="75">
        <v>154390</v>
      </c>
      <c r="I324" s="74">
        <v>21</v>
      </c>
      <c r="J324" s="92">
        <v>43152</v>
      </c>
      <c r="K324" s="75" t="s">
        <v>950</v>
      </c>
      <c r="L324" s="75">
        <v>8.33</v>
      </c>
      <c r="M324" s="75">
        <v>1.67</v>
      </c>
      <c r="N324" s="75">
        <v>10</v>
      </c>
      <c r="O324" s="75">
        <v>10</v>
      </c>
      <c r="P324" s="75">
        <v>0</v>
      </c>
      <c r="R324" s="75" t="s">
        <v>925</v>
      </c>
      <c r="S324" s="75" t="s">
        <v>926</v>
      </c>
      <c r="U324" s="75" t="s">
        <v>734</v>
      </c>
      <c r="X324" s="75">
        <v>14200</v>
      </c>
      <c r="Y324" s="75" t="s">
        <v>699</v>
      </c>
      <c r="Z324" s="92">
        <v>43190</v>
      </c>
      <c r="AA324" s="75" t="s">
        <v>475</v>
      </c>
      <c r="AB324" s="92">
        <v>43167</v>
      </c>
      <c r="AC324" s="75">
        <v>0</v>
      </c>
      <c r="AF324" s="92">
        <v>43152</v>
      </c>
      <c r="AG324" s="75">
        <v>0</v>
      </c>
      <c r="AH324" s="75">
        <v>170539</v>
      </c>
      <c r="AI324" s="75" t="b">
        <v>1</v>
      </c>
      <c r="AJ324" s="75">
        <v>14</v>
      </c>
      <c r="AK324" s="75" t="s">
        <v>927</v>
      </c>
    </row>
    <row r="325" spans="1:37" x14ac:dyDescent="0.2">
      <c r="A325" s="75" t="s">
        <v>125</v>
      </c>
      <c r="B325" s="75">
        <v>116031</v>
      </c>
      <c r="C325" s="75" t="s">
        <v>126</v>
      </c>
      <c r="D325" s="75" t="s">
        <v>52</v>
      </c>
      <c r="F325" s="75">
        <v>5</v>
      </c>
      <c r="G325" s="75">
        <v>15</v>
      </c>
      <c r="H325" s="75">
        <v>154397</v>
      </c>
      <c r="I325" s="74">
        <v>22</v>
      </c>
      <c r="J325" s="92">
        <v>43153</v>
      </c>
      <c r="K325" s="75" t="s">
        <v>951</v>
      </c>
      <c r="L325" s="75">
        <v>41.38</v>
      </c>
      <c r="M325" s="75">
        <v>8.34</v>
      </c>
      <c r="N325" s="75">
        <v>50</v>
      </c>
      <c r="O325" s="75">
        <v>50</v>
      </c>
      <c r="P325" s="75">
        <v>0</v>
      </c>
      <c r="R325" s="75" t="s">
        <v>925</v>
      </c>
      <c r="S325" s="75" t="s">
        <v>926</v>
      </c>
      <c r="U325" s="75" t="s">
        <v>734</v>
      </c>
      <c r="X325" s="75">
        <v>14200</v>
      </c>
      <c r="Y325" s="75" t="s">
        <v>699</v>
      </c>
      <c r="Z325" s="92">
        <v>43190</v>
      </c>
      <c r="AA325" s="75" t="s">
        <v>475</v>
      </c>
      <c r="AB325" s="92">
        <v>43168</v>
      </c>
      <c r="AC325" s="75">
        <v>0</v>
      </c>
      <c r="AF325" s="92">
        <v>43153</v>
      </c>
      <c r="AG325" s="75">
        <v>0</v>
      </c>
      <c r="AH325" s="75">
        <v>91249</v>
      </c>
      <c r="AI325" s="75" t="b">
        <v>1</v>
      </c>
      <c r="AJ325" s="75">
        <v>14</v>
      </c>
      <c r="AK325" s="75" t="s">
        <v>927</v>
      </c>
    </row>
    <row r="326" spans="1:37" x14ac:dyDescent="0.2">
      <c r="A326" s="75" t="s">
        <v>125</v>
      </c>
      <c r="B326" s="75">
        <v>116036</v>
      </c>
      <c r="C326" s="75" t="s">
        <v>126</v>
      </c>
      <c r="D326" s="75" t="s">
        <v>52</v>
      </c>
      <c r="F326" s="75">
        <v>5</v>
      </c>
      <c r="G326" s="75">
        <v>15</v>
      </c>
      <c r="H326" s="75">
        <v>154402</v>
      </c>
      <c r="I326" s="74">
        <v>22</v>
      </c>
      <c r="J326" s="92">
        <v>43153</v>
      </c>
      <c r="K326" s="75" t="s">
        <v>952</v>
      </c>
      <c r="L326" s="75">
        <v>41.38</v>
      </c>
      <c r="M326" s="75">
        <v>8.34</v>
      </c>
      <c r="N326" s="75">
        <v>50</v>
      </c>
      <c r="O326" s="75">
        <v>50</v>
      </c>
      <c r="P326" s="75">
        <v>0</v>
      </c>
      <c r="R326" s="75" t="s">
        <v>925</v>
      </c>
      <c r="S326" s="75" t="s">
        <v>926</v>
      </c>
      <c r="U326" s="75" t="s">
        <v>734</v>
      </c>
      <c r="X326" s="75">
        <v>14200</v>
      </c>
      <c r="Y326" s="75" t="s">
        <v>699</v>
      </c>
      <c r="Z326" s="92">
        <v>43190</v>
      </c>
      <c r="AA326" s="75" t="s">
        <v>475</v>
      </c>
      <c r="AB326" s="92">
        <v>43168</v>
      </c>
      <c r="AC326" s="75">
        <v>0</v>
      </c>
      <c r="AF326" s="92">
        <v>43153</v>
      </c>
      <c r="AG326" s="75">
        <v>0</v>
      </c>
      <c r="AH326" s="75">
        <v>101857</v>
      </c>
      <c r="AI326" s="75" t="b">
        <v>1</v>
      </c>
      <c r="AJ326" s="75">
        <v>14</v>
      </c>
      <c r="AK326" s="75" t="s">
        <v>927</v>
      </c>
    </row>
    <row r="327" spans="1:37" x14ac:dyDescent="0.2">
      <c r="A327" s="75" t="s">
        <v>125</v>
      </c>
      <c r="B327" s="75">
        <v>116046</v>
      </c>
      <c r="C327" s="75" t="s">
        <v>126</v>
      </c>
      <c r="D327" s="75" t="s">
        <v>52</v>
      </c>
      <c r="F327" s="75">
        <v>5</v>
      </c>
      <c r="G327" s="75">
        <v>15</v>
      </c>
      <c r="H327" s="75">
        <v>154412</v>
      </c>
      <c r="I327" s="74">
        <v>22</v>
      </c>
      <c r="J327" s="92">
        <v>43153</v>
      </c>
      <c r="K327" s="75" t="s">
        <v>953</v>
      </c>
      <c r="L327" s="75">
        <v>41.38</v>
      </c>
      <c r="M327" s="75">
        <v>8.34</v>
      </c>
      <c r="N327" s="75">
        <v>50</v>
      </c>
      <c r="O327" s="75">
        <v>50</v>
      </c>
      <c r="P327" s="75">
        <v>0</v>
      </c>
      <c r="R327" s="75" t="s">
        <v>925</v>
      </c>
      <c r="S327" s="75" t="s">
        <v>926</v>
      </c>
      <c r="U327" s="75" t="s">
        <v>734</v>
      </c>
      <c r="X327" s="75">
        <v>14200</v>
      </c>
      <c r="Y327" s="75" t="s">
        <v>699</v>
      </c>
      <c r="Z327" s="92">
        <v>43190</v>
      </c>
      <c r="AA327" s="75" t="s">
        <v>475</v>
      </c>
      <c r="AB327" s="92">
        <v>43168</v>
      </c>
      <c r="AC327" s="75">
        <v>0</v>
      </c>
      <c r="AF327" s="92">
        <v>43153</v>
      </c>
      <c r="AG327" s="75">
        <v>0</v>
      </c>
      <c r="AH327" s="75">
        <v>114939</v>
      </c>
      <c r="AI327" s="75" t="b">
        <v>1</v>
      </c>
      <c r="AJ327" s="75">
        <v>14</v>
      </c>
      <c r="AK327" s="75" t="s">
        <v>927</v>
      </c>
    </row>
    <row r="328" spans="1:37" x14ac:dyDescent="0.2">
      <c r="A328" s="75" t="s">
        <v>125</v>
      </c>
      <c r="B328" s="75">
        <v>116050</v>
      </c>
      <c r="C328" s="75" t="s">
        <v>126</v>
      </c>
      <c r="D328" s="75" t="s">
        <v>52</v>
      </c>
      <c r="F328" s="75">
        <v>5</v>
      </c>
      <c r="G328" s="75">
        <v>15</v>
      </c>
      <c r="H328" s="75">
        <v>154416</v>
      </c>
      <c r="I328" s="74">
        <v>22</v>
      </c>
      <c r="J328" s="92">
        <v>43153</v>
      </c>
      <c r="K328" s="75" t="s">
        <v>954</v>
      </c>
      <c r="L328" s="75">
        <v>8.33</v>
      </c>
      <c r="M328" s="75">
        <v>1.67</v>
      </c>
      <c r="N328" s="75">
        <v>10</v>
      </c>
      <c r="O328" s="75">
        <v>10</v>
      </c>
      <c r="P328" s="75">
        <v>0</v>
      </c>
      <c r="R328" s="75" t="s">
        <v>925</v>
      </c>
      <c r="S328" s="75" t="s">
        <v>926</v>
      </c>
      <c r="U328" s="75" t="s">
        <v>734</v>
      </c>
      <c r="X328" s="75">
        <v>14200</v>
      </c>
      <c r="Y328" s="75" t="s">
        <v>699</v>
      </c>
      <c r="Z328" s="92">
        <v>43190</v>
      </c>
      <c r="AA328" s="75" t="s">
        <v>475</v>
      </c>
      <c r="AB328" s="92">
        <v>43168</v>
      </c>
      <c r="AC328" s="75">
        <v>0</v>
      </c>
      <c r="AF328" s="92">
        <v>43153</v>
      </c>
      <c r="AG328" s="75">
        <v>0</v>
      </c>
      <c r="AH328" s="75">
        <v>115730</v>
      </c>
      <c r="AI328" s="75" t="b">
        <v>1</v>
      </c>
      <c r="AJ328" s="75">
        <v>14</v>
      </c>
      <c r="AK328" s="75" t="s">
        <v>927</v>
      </c>
    </row>
    <row r="329" spans="1:37" x14ac:dyDescent="0.2">
      <c r="A329" s="75" t="s">
        <v>125</v>
      </c>
      <c r="B329" s="75">
        <v>116083</v>
      </c>
      <c r="C329" s="75" t="s">
        <v>126</v>
      </c>
      <c r="D329" s="75" t="s">
        <v>52</v>
      </c>
      <c r="F329" s="75">
        <v>5</v>
      </c>
      <c r="G329" s="75">
        <v>15</v>
      </c>
      <c r="H329" s="75">
        <v>154449</v>
      </c>
      <c r="I329" s="74">
        <v>23</v>
      </c>
      <c r="J329" s="92">
        <v>43154</v>
      </c>
      <c r="K329" s="75" t="s">
        <v>955</v>
      </c>
      <c r="L329" s="75">
        <v>41.38</v>
      </c>
      <c r="M329" s="75">
        <v>8.34</v>
      </c>
      <c r="N329" s="75">
        <v>50</v>
      </c>
      <c r="O329" s="75">
        <v>50</v>
      </c>
      <c r="P329" s="75">
        <v>0</v>
      </c>
      <c r="R329" s="75" t="s">
        <v>925</v>
      </c>
      <c r="S329" s="75" t="s">
        <v>926</v>
      </c>
      <c r="U329" s="75" t="s">
        <v>734</v>
      </c>
      <c r="X329" s="75">
        <v>14200</v>
      </c>
      <c r="Y329" s="75" t="s">
        <v>699</v>
      </c>
      <c r="Z329" s="92">
        <v>43190</v>
      </c>
      <c r="AA329" s="75" t="s">
        <v>475</v>
      </c>
      <c r="AB329" s="92">
        <v>43169</v>
      </c>
      <c r="AC329" s="75">
        <v>0</v>
      </c>
      <c r="AF329" s="92">
        <v>43154</v>
      </c>
      <c r="AG329" s="75">
        <v>0</v>
      </c>
      <c r="AH329" s="75">
        <v>103202</v>
      </c>
      <c r="AI329" s="75" t="b">
        <v>1</v>
      </c>
      <c r="AJ329" s="75">
        <v>14</v>
      </c>
      <c r="AK329" s="75" t="s">
        <v>927</v>
      </c>
    </row>
    <row r="330" spans="1:37" x14ac:dyDescent="0.2">
      <c r="A330" s="75" t="s">
        <v>125</v>
      </c>
      <c r="B330" s="75">
        <v>116091</v>
      </c>
      <c r="C330" s="75" t="s">
        <v>126</v>
      </c>
      <c r="D330" s="75" t="s">
        <v>52</v>
      </c>
      <c r="F330" s="75">
        <v>5</v>
      </c>
      <c r="G330" s="75">
        <v>15</v>
      </c>
      <c r="H330" s="75">
        <v>154457</v>
      </c>
      <c r="I330" s="74">
        <v>23</v>
      </c>
      <c r="J330" s="92">
        <v>43154</v>
      </c>
      <c r="K330" s="75" t="s">
        <v>956</v>
      </c>
      <c r="L330" s="75">
        <v>41.38</v>
      </c>
      <c r="M330" s="75">
        <v>8.34</v>
      </c>
      <c r="N330" s="75">
        <v>50</v>
      </c>
      <c r="O330" s="75">
        <v>50</v>
      </c>
      <c r="P330" s="75">
        <v>0</v>
      </c>
      <c r="R330" s="75" t="s">
        <v>925</v>
      </c>
      <c r="S330" s="75" t="s">
        <v>926</v>
      </c>
      <c r="U330" s="75" t="s">
        <v>734</v>
      </c>
      <c r="X330" s="75">
        <v>14200</v>
      </c>
      <c r="Y330" s="75" t="s">
        <v>699</v>
      </c>
      <c r="Z330" s="92">
        <v>43190</v>
      </c>
      <c r="AA330" s="75" t="s">
        <v>475</v>
      </c>
      <c r="AB330" s="92">
        <v>43169</v>
      </c>
      <c r="AC330" s="75">
        <v>0</v>
      </c>
      <c r="AF330" s="92">
        <v>43154</v>
      </c>
      <c r="AG330" s="75">
        <v>0</v>
      </c>
      <c r="AH330" s="75">
        <v>114052</v>
      </c>
      <c r="AI330" s="75" t="b">
        <v>1</v>
      </c>
      <c r="AJ330" s="75">
        <v>14</v>
      </c>
      <c r="AK330" s="75" t="s">
        <v>927</v>
      </c>
    </row>
    <row r="331" spans="1:37" x14ac:dyDescent="0.2">
      <c r="A331" s="75" t="s">
        <v>125</v>
      </c>
      <c r="B331" s="75">
        <v>116094</v>
      </c>
      <c r="C331" s="75" t="s">
        <v>126</v>
      </c>
      <c r="D331" s="75" t="s">
        <v>52</v>
      </c>
      <c r="F331" s="75">
        <v>5</v>
      </c>
      <c r="G331" s="75">
        <v>15</v>
      </c>
      <c r="H331" s="75">
        <v>154460</v>
      </c>
      <c r="I331" s="74">
        <v>23</v>
      </c>
      <c r="J331" s="92">
        <v>43154</v>
      </c>
      <c r="K331" s="75" t="s">
        <v>957</v>
      </c>
      <c r="L331" s="75">
        <v>41.38</v>
      </c>
      <c r="M331" s="75">
        <v>8.34</v>
      </c>
      <c r="N331" s="75">
        <v>50</v>
      </c>
      <c r="O331" s="75">
        <v>50</v>
      </c>
      <c r="P331" s="75">
        <v>0</v>
      </c>
      <c r="R331" s="75" t="s">
        <v>925</v>
      </c>
      <c r="S331" s="75" t="s">
        <v>926</v>
      </c>
      <c r="U331" s="75" t="s">
        <v>734</v>
      </c>
      <c r="X331" s="75">
        <v>14200</v>
      </c>
      <c r="Y331" s="75" t="s">
        <v>699</v>
      </c>
      <c r="Z331" s="92">
        <v>43190</v>
      </c>
      <c r="AA331" s="75" t="s">
        <v>475</v>
      </c>
      <c r="AB331" s="92">
        <v>43169</v>
      </c>
      <c r="AC331" s="75">
        <v>0</v>
      </c>
      <c r="AF331" s="92">
        <v>43154</v>
      </c>
      <c r="AG331" s="75">
        <v>0</v>
      </c>
      <c r="AH331" s="75">
        <v>122922</v>
      </c>
      <c r="AI331" s="75" t="b">
        <v>1</v>
      </c>
      <c r="AJ331" s="75">
        <v>14</v>
      </c>
      <c r="AK331" s="75" t="s">
        <v>927</v>
      </c>
    </row>
    <row r="332" spans="1:37" x14ac:dyDescent="0.2">
      <c r="A332" s="75" t="s">
        <v>125</v>
      </c>
      <c r="B332" s="75">
        <v>116096</v>
      </c>
      <c r="C332" s="75" t="s">
        <v>126</v>
      </c>
      <c r="D332" s="75" t="s">
        <v>52</v>
      </c>
      <c r="F332" s="75">
        <v>5</v>
      </c>
      <c r="G332" s="75">
        <v>15</v>
      </c>
      <c r="H332" s="75">
        <v>154462</v>
      </c>
      <c r="I332" s="74">
        <v>23</v>
      </c>
      <c r="J332" s="92">
        <v>43154</v>
      </c>
      <c r="K332" s="75" t="s">
        <v>958</v>
      </c>
      <c r="L332" s="75">
        <v>8.33</v>
      </c>
      <c r="M332" s="75">
        <v>1.67</v>
      </c>
      <c r="N332" s="75">
        <v>10</v>
      </c>
      <c r="O332" s="75">
        <v>10</v>
      </c>
      <c r="P332" s="75">
        <v>0</v>
      </c>
      <c r="R332" s="75" t="s">
        <v>925</v>
      </c>
      <c r="S332" s="75" t="s">
        <v>926</v>
      </c>
      <c r="U332" s="75" t="s">
        <v>734</v>
      </c>
      <c r="X332" s="75">
        <v>14200</v>
      </c>
      <c r="Y332" s="75" t="s">
        <v>699</v>
      </c>
      <c r="Z332" s="92">
        <v>43190</v>
      </c>
      <c r="AA332" s="75" t="s">
        <v>475</v>
      </c>
      <c r="AB332" s="92">
        <v>43169</v>
      </c>
      <c r="AC332" s="75">
        <v>0</v>
      </c>
      <c r="AF332" s="92">
        <v>43154</v>
      </c>
      <c r="AG332" s="75">
        <v>0</v>
      </c>
      <c r="AH332" s="75">
        <v>141654</v>
      </c>
      <c r="AI332" s="75" t="b">
        <v>1</v>
      </c>
      <c r="AJ332" s="75">
        <v>14</v>
      </c>
      <c r="AK332" s="75" t="s">
        <v>927</v>
      </c>
    </row>
    <row r="333" spans="1:37" x14ac:dyDescent="0.2">
      <c r="A333" s="75" t="s">
        <v>125</v>
      </c>
      <c r="B333" s="75">
        <v>116123</v>
      </c>
      <c r="C333" s="75" t="s">
        <v>126</v>
      </c>
      <c r="D333" s="75" t="s">
        <v>52</v>
      </c>
      <c r="F333" s="75">
        <v>5</v>
      </c>
      <c r="G333" s="75">
        <v>15</v>
      </c>
      <c r="H333" s="75">
        <v>154489</v>
      </c>
      <c r="I333" s="74">
        <v>26</v>
      </c>
      <c r="J333" s="92">
        <v>43157</v>
      </c>
      <c r="K333" s="75" t="s">
        <v>959</v>
      </c>
      <c r="L333" s="75">
        <v>41.38</v>
      </c>
      <c r="M333" s="75">
        <v>8.34</v>
      </c>
      <c r="N333" s="75">
        <v>50</v>
      </c>
      <c r="O333" s="75">
        <v>50</v>
      </c>
      <c r="P333" s="75">
        <v>0</v>
      </c>
      <c r="R333" s="75" t="s">
        <v>925</v>
      </c>
      <c r="S333" s="75" t="s">
        <v>926</v>
      </c>
      <c r="U333" s="75" t="s">
        <v>734</v>
      </c>
      <c r="X333" s="75">
        <v>14200</v>
      </c>
      <c r="Y333" s="75" t="s">
        <v>699</v>
      </c>
      <c r="Z333" s="92">
        <v>43190</v>
      </c>
      <c r="AA333" s="75" t="s">
        <v>475</v>
      </c>
      <c r="AB333" s="92">
        <v>43172</v>
      </c>
      <c r="AC333" s="75">
        <v>0</v>
      </c>
      <c r="AF333" s="92">
        <v>43157</v>
      </c>
      <c r="AG333" s="75">
        <v>0</v>
      </c>
      <c r="AH333" s="75">
        <v>92909</v>
      </c>
      <c r="AI333" s="75" t="b">
        <v>1</v>
      </c>
      <c r="AJ333" s="75">
        <v>14</v>
      </c>
      <c r="AK333" s="75" t="s">
        <v>927</v>
      </c>
    </row>
    <row r="334" spans="1:37" x14ac:dyDescent="0.2">
      <c r="A334" s="75" t="s">
        <v>125</v>
      </c>
      <c r="B334" s="75">
        <v>116150</v>
      </c>
      <c r="C334" s="75" t="s">
        <v>126</v>
      </c>
      <c r="D334" s="75" t="s">
        <v>52</v>
      </c>
      <c r="F334" s="75">
        <v>5</v>
      </c>
      <c r="G334" s="75">
        <v>15</v>
      </c>
      <c r="H334" s="75">
        <v>154516</v>
      </c>
      <c r="I334" s="74">
        <v>26</v>
      </c>
      <c r="J334" s="92">
        <v>43157</v>
      </c>
      <c r="K334" s="75" t="s">
        <v>960</v>
      </c>
      <c r="L334" s="75">
        <v>41.38</v>
      </c>
      <c r="M334" s="75">
        <v>8.34</v>
      </c>
      <c r="N334" s="75">
        <v>50</v>
      </c>
      <c r="O334" s="75">
        <v>50</v>
      </c>
      <c r="P334" s="75">
        <v>0</v>
      </c>
      <c r="R334" s="75" t="s">
        <v>925</v>
      </c>
      <c r="S334" s="75" t="s">
        <v>926</v>
      </c>
      <c r="U334" s="75" t="s">
        <v>734</v>
      </c>
      <c r="X334" s="75">
        <v>14200</v>
      </c>
      <c r="Y334" s="75" t="s">
        <v>699</v>
      </c>
      <c r="Z334" s="92">
        <v>43190</v>
      </c>
      <c r="AA334" s="75" t="s">
        <v>475</v>
      </c>
      <c r="AB334" s="92">
        <v>43172</v>
      </c>
      <c r="AC334" s="75">
        <v>0</v>
      </c>
      <c r="AF334" s="92">
        <v>43157</v>
      </c>
      <c r="AG334" s="75">
        <v>0</v>
      </c>
      <c r="AH334" s="75">
        <v>162849</v>
      </c>
      <c r="AI334" s="75" t="b">
        <v>1</v>
      </c>
      <c r="AJ334" s="75">
        <v>14</v>
      </c>
      <c r="AK334" s="75" t="s">
        <v>927</v>
      </c>
    </row>
    <row r="335" spans="1:37" x14ac:dyDescent="0.2">
      <c r="A335" s="75" t="s">
        <v>125</v>
      </c>
      <c r="B335" s="75">
        <v>116191</v>
      </c>
      <c r="C335" s="75" t="s">
        <v>126</v>
      </c>
      <c r="D335" s="75" t="s">
        <v>52</v>
      </c>
      <c r="F335" s="75">
        <v>5</v>
      </c>
      <c r="G335" s="75">
        <v>15</v>
      </c>
      <c r="H335" s="75">
        <v>154557</v>
      </c>
      <c r="I335" s="74">
        <v>27</v>
      </c>
      <c r="J335" s="92">
        <v>43158</v>
      </c>
      <c r="K335" s="75" t="s">
        <v>961</v>
      </c>
      <c r="L335" s="75">
        <v>8.33</v>
      </c>
      <c r="M335" s="75">
        <v>1.67</v>
      </c>
      <c r="N335" s="75">
        <v>10</v>
      </c>
      <c r="O335" s="75">
        <v>10</v>
      </c>
      <c r="P335" s="75">
        <v>0</v>
      </c>
      <c r="R335" s="75" t="s">
        <v>925</v>
      </c>
      <c r="S335" s="75" t="s">
        <v>926</v>
      </c>
      <c r="U335" s="75" t="s">
        <v>734</v>
      </c>
      <c r="X335" s="75">
        <v>14200</v>
      </c>
      <c r="Y335" s="75" t="s">
        <v>699</v>
      </c>
      <c r="Z335" s="92">
        <v>43190</v>
      </c>
      <c r="AA335" s="75" t="s">
        <v>475</v>
      </c>
      <c r="AB335" s="92">
        <v>43173</v>
      </c>
      <c r="AC335" s="75">
        <v>0</v>
      </c>
      <c r="AF335" s="92">
        <v>43158</v>
      </c>
      <c r="AG335" s="75">
        <v>0</v>
      </c>
      <c r="AH335" s="75">
        <v>164646</v>
      </c>
      <c r="AI335" s="75" t="b">
        <v>1</v>
      </c>
      <c r="AJ335" s="75">
        <v>14</v>
      </c>
      <c r="AK335" s="75" t="s">
        <v>927</v>
      </c>
    </row>
    <row r="336" spans="1:37" x14ac:dyDescent="0.2">
      <c r="A336" s="75" t="s">
        <v>125</v>
      </c>
      <c r="B336" s="75">
        <v>116200</v>
      </c>
      <c r="C336" s="75" t="s">
        <v>126</v>
      </c>
      <c r="D336" s="75" t="s">
        <v>52</v>
      </c>
      <c r="F336" s="75">
        <v>5</v>
      </c>
      <c r="G336" s="75">
        <v>15</v>
      </c>
      <c r="H336" s="75">
        <v>154566</v>
      </c>
      <c r="I336" s="74">
        <v>28</v>
      </c>
      <c r="J336" s="92">
        <v>43159</v>
      </c>
      <c r="K336" s="75" t="s">
        <v>962</v>
      </c>
      <c r="L336" s="75">
        <v>41.38</v>
      </c>
      <c r="M336" s="75">
        <v>8.34</v>
      </c>
      <c r="N336" s="75">
        <v>50</v>
      </c>
      <c r="O336" s="75">
        <v>50</v>
      </c>
      <c r="P336" s="75">
        <v>0</v>
      </c>
      <c r="R336" s="75" t="s">
        <v>925</v>
      </c>
      <c r="S336" s="75" t="s">
        <v>926</v>
      </c>
      <c r="U336" s="75" t="s">
        <v>734</v>
      </c>
      <c r="X336" s="75">
        <v>14200</v>
      </c>
      <c r="Y336" s="75" t="s">
        <v>699</v>
      </c>
      <c r="Z336" s="92">
        <v>43190</v>
      </c>
      <c r="AA336" s="75" t="s">
        <v>475</v>
      </c>
      <c r="AB336" s="92">
        <v>43174</v>
      </c>
      <c r="AC336" s="75">
        <v>0</v>
      </c>
      <c r="AF336" s="92">
        <v>43159</v>
      </c>
      <c r="AG336" s="75">
        <v>0</v>
      </c>
      <c r="AH336" s="75">
        <v>100815</v>
      </c>
      <c r="AI336" s="75" t="b">
        <v>1</v>
      </c>
      <c r="AJ336" s="75">
        <v>14</v>
      </c>
      <c r="AK336" s="75" t="s">
        <v>927</v>
      </c>
    </row>
    <row r="337" spans="1:37" x14ac:dyDescent="0.2">
      <c r="A337" s="75" t="s">
        <v>125</v>
      </c>
      <c r="B337" s="75">
        <v>116206</v>
      </c>
      <c r="C337" s="75" t="s">
        <v>126</v>
      </c>
      <c r="D337" s="75" t="s">
        <v>52</v>
      </c>
      <c r="F337" s="75">
        <v>5</v>
      </c>
      <c r="G337" s="75">
        <v>15</v>
      </c>
      <c r="H337" s="75">
        <v>154572</v>
      </c>
      <c r="I337" s="74">
        <v>28</v>
      </c>
      <c r="J337" s="92">
        <v>43159</v>
      </c>
      <c r="K337" s="75" t="s">
        <v>963</v>
      </c>
      <c r="L337" s="75">
        <v>41.38</v>
      </c>
      <c r="M337" s="75">
        <v>8.34</v>
      </c>
      <c r="N337" s="75">
        <v>50</v>
      </c>
      <c r="O337" s="75">
        <v>50</v>
      </c>
      <c r="P337" s="75">
        <v>0</v>
      </c>
      <c r="R337" s="75" t="s">
        <v>925</v>
      </c>
      <c r="S337" s="75" t="s">
        <v>926</v>
      </c>
      <c r="U337" s="75" t="s">
        <v>734</v>
      </c>
      <c r="X337" s="75">
        <v>14200</v>
      </c>
      <c r="Y337" s="75" t="s">
        <v>699</v>
      </c>
      <c r="Z337" s="92">
        <v>43190</v>
      </c>
      <c r="AA337" s="75" t="s">
        <v>475</v>
      </c>
      <c r="AB337" s="92">
        <v>43174</v>
      </c>
      <c r="AC337" s="75">
        <v>0</v>
      </c>
      <c r="AF337" s="92">
        <v>43159</v>
      </c>
      <c r="AG337" s="75">
        <v>0</v>
      </c>
      <c r="AH337" s="75">
        <v>112158</v>
      </c>
      <c r="AI337" s="75" t="b">
        <v>1</v>
      </c>
      <c r="AJ337" s="75">
        <v>14</v>
      </c>
      <c r="AK337" s="75" t="s">
        <v>927</v>
      </c>
    </row>
    <row r="338" spans="1:37" x14ac:dyDescent="0.2">
      <c r="A338" s="75" t="s">
        <v>125</v>
      </c>
      <c r="B338" s="75">
        <v>116210</v>
      </c>
      <c r="C338" s="75" t="s">
        <v>126</v>
      </c>
      <c r="D338" s="75" t="s">
        <v>52</v>
      </c>
      <c r="F338" s="75">
        <v>5</v>
      </c>
      <c r="G338" s="75">
        <v>15</v>
      </c>
      <c r="H338" s="75">
        <v>154576</v>
      </c>
      <c r="I338" s="74">
        <v>28</v>
      </c>
      <c r="J338" s="92">
        <v>43159</v>
      </c>
      <c r="K338" s="75" t="s">
        <v>964</v>
      </c>
      <c r="L338" s="75">
        <v>41.38</v>
      </c>
      <c r="M338" s="75">
        <v>8.34</v>
      </c>
      <c r="N338" s="75">
        <v>50</v>
      </c>
      <c r="O338" s="75">
        <v>50</v>
      </c>
      <c r="P338" s="75">
        <v>0</v>
      </c>
      <c r="R338" s="75" t="s">
        <v>925</v>
      </c>
      <c r="S338" s="75" t="s">
        <v>926</v>
      </c>
      <c r="U338" s="75" t="s">
        <v>734</v>
      </c>
      <c r="X338" s="75">
        <v>14200</v>
      </c>
      <c r="Y338" s="75" t="s">
        <v>699</v>
      </c>
      <c r="Z338" s="92">
        <v>43190</v>
      </c>
      <c r="AA338" s="75" t="s">
        <v>475</v>
      </c>
      <c r="AB338" s="92">
        <v>43174</v>
      </c>
      <c r="AC338" s="75">
        <v>0</v>
      </c>
      <c r="AF338" s="92">
        <v>43159</v>
      </c>
      <c r="AG338" s="75">
        <v>0</v>
      </c>
      <c r="AH338" s="75">
        <v>122924</v>
      </c>
      <c r="AI338" s="75" t="b">
        <v>1</v>
      </c>
      <c r="AJ338" s="75">
        <v>14</v>
      </c>
      <c r="AK338" s="75" t="s">
        <v>927</v>
      </c>
    </row>
    <row r="339" spans="1:37" x14ac:dyDescent="0.2">
      <c r="A339" s="75" t="s">
        <v>125</v>
      </c>
      <c r="B339" s="75">
        <v>115922</v>
      </c>
      <c r="C339" s="75" t="s">
        <v>126</v>
      </c>
      <c r="D339" s="75" t="s">
        <v>52</v>
      </c>
      <c r="F339" s="75">
        <v>5</v>
      </c>
      <c r="G339" s="75">
        <v>47173</v>
      </c>
      <c r="H339" s="75">
        <v>154288</v>
      </c>
      <c r="I339" s="74">
        <v>19</v>
      </c>
      <c r="J339" s="92">
        <v>43150</v>
      </c>
      <c r="K339" s="75" t="s">
        <v>965</v>
      </c>
      <c r="L339" s="75">
        <v>49.72</v>
      </c>
      <c r="M339" s="75">
        <v>10</v>
      </c>
      <c r="N339" s="75">
        <v>60</v>
      </c>
      <c r="O339" s="75">
        <v>0</v>
      </c>
      <c r="P339" s="75">
        <v>0</v>
      </c>
      <c r="Q339" s="92">
        <v>43150</v>
      </c>
      <c r="R339" s="75" t="s">
        <v>966</v>
      </c>
      <c r="S339" s="75" t="s">
        <v>967</v>
      </c>
      <c r="U339" s="75" t="s">
        <v>968</v>
      </c>
      <c r="X339" s="75">
        <v>14740</v>
      </c>
      <c r="Y339" s="75" t="s">
        <v>969</v>
      </c>
      <c r="Z339" s="92">
        <v>43150</v>
      </c>
      <c r="AA339" s="75" t="s">
        <v>132</v>
      </c>
      <c r="AB339" s="92">
        <v>43150</v>
      </c>
      <c r="AC339" s="75">
        <v>0</v>
      </c>
      <c r="AF339" s="92">
        <v>43150</v>
      </c>
      <c r="AG339" s="75">
        <v>0</v>
      </c>
      <c r="AH339" s="75">
        <v>145538</v>
      </c>
      <c r="AI339" s="75" t="b">
        <v>1</v>
      </c>
      <c r="AJ339" s="75">
        <v>0</v>
      </c>
      <c r="AK339" s="75" t="s">
        <v>967</v>
      </c>
    </row>
    <row r="340" spans="1:37" x14ac:dyDescent="0.2">
      <c r="A340" s="75" t="s">
        <v>125</v>
      </c>
      <c r="B340" s="75">
        <v>116186</v>
      </c>
      <c r="C340" s="75" t="s">
        <v>126</v>
      </c>
      <c r="D340" s="75" t="s">
        <v>52</v>
      </c>
      <c r="F340" s="75">
        <v>5</v>
      </c>
      <c r="G340" s="75">
        <v>47040</v>
      </c>
      <c r="H340" s="75">
        <v>154552</v>
      </c>
      <c r="I340" s="74">
        <v>27</v>
      </c>
      <c r="J340" s="92">
        <v>43158</v>
      </c>
      <c r="K340" s="75" t="s">
        <v>970</v>
      </c>
      <c r="L340" s="75">
        <v>53.88</v>
      </c>
      <c r="M340" s="75">
        <v>10.84</v>
      </c>
      <c r="N340" s="75">
        <v>65</v>
      </c>
      <c r="O340" s="75">
        <v>0</v>
      </c>
      <c r="P340" s="75">
        <v>0</v>
      </c>
      <c r="Q340" s="92">
        <v>43158</v>
      </c>
      <c r="R340" s="75" t="s">
        <v>971</v>
      </c>
      <c r="S340" s="75" t="s">
        <v>972</v>
      </c>
      <c r="U340" s="75" t="s">
        <v>973</v>
      </c>
      <c r="X340" s="75">
        <v>14970</v>
      </c>
      <c r="Y340" s="75" t="s">
        <v>290</v>
      </c>
      <c r="Z340" s="92">
        <v>43158</v>
      </c>
      <c r="AA340" s="75" t="s">
        <v>132</v>
      </c>
      <c r="AB340" s="92">
        <v>43158</v>
      </c>
      <c r="AC340" s="75">
        <v>0</v>
      </c>
      <c r="AF340" s="92">
        <v>43158</v>
      </c>
      <c r="AG340" s="75">
        <v>0</v>
      </c>
      <c r="AH340" s="75">
        <v>155655</v>
      </c>
      <c r="AI340" s="75" t="b">
        <v>1</v>
      </c>
      <c r="AJ340" s="75">
        <v>0</v>
      </c>
      <c r="AK340" s="75" t="s">
        <v>972</v>
      </c>
    </row>
    <row r="341" spans="1:37" x14ac:dyDescent="0.2">
      <c r="A341" s="75" t="s">
        <v>125</v>
      </c>
      <c r="B341" s="75">
        <v>115802</v>
      </c>
      <c r="C341" s="75" t="s">
        <v>126</v>
      </c>
      <c r="D341" s="75" t="s">
        <v>52</v>
      </c>
      <c r="F341" s="75">
        <v>5</v>
      </c>
      <c r="G341" s="75">
        <v>20661</v>
      </c>
      <c r="H341" s="75">
        <v>154168</v>
      </c>
      <c r="I341" s="74">
        <v>14</v>
      </c>
      <c r="J341" s="92">
        <v>43145</v>
      </c>
      <c r="K341" s="75" t="s">
        <v>974</v>
      </c>
      <c r="L341" s="75">
        <v>53.88</v>
      </c>
      <c r="M341" s="75">
        <v>10.84</v>
      </c>
      <c r="N341" s="75">
        <v>65</v>
      </c>
      <c r="O341" s="75">
        <v>0</v>
      </c>
      <c r="P341" s="75">
        <v>0</v>
      </c>
      <c r="Q341" s="92">
        <v>43145</v>
      </c>
      <c r="R341" s="75" t="s">
        <v>975</v>
      </c>
      <c r="S341" s="75" t="s">
        <v>976</v>
      </c>
      <c r="U341" s="75" t="s">
        <v>977</v>
      </c>
      <c r="X341" s="75">
        <v>14000</v>
      </c>
      <c r="Y341" s="75" t="s">
        <v>186</v>
      </c>
      <c r="Z341" s="92">
        <v>43145</v>
      </c>
      <c r="AA341" s="75" t="s">
        <v>132</v>
      </c>
      <c r="AB341" s="92">
        <v>43145</v>
      </c>
      <c r="AC341" s="75">
        <v>0</v>
      </c>
      <c r="AF341" s="92">
        <v>43145</v>
      </c>
      <c r="AG341" s="75">
        <v>0</v>
      </c>
      <c r="AH341" s="75">
        <v>143607</v>
      </c>
      <c r="AI341" s="75" t="b">
        <v>1</v>
      </c>
      <c r="AJ341" s="75">
        <v>0</v>
      </c>
      <c r="AK341" s="75" t="s">
        <v>976</v>
      </c>
    </row>
    <row r="342" spans="1:37" x14ac:dyDescent="0.2">
      <c r="A342" s="75" t="s">
        <v>125</v>
      </c>
      <c r="B342" s="75">
        <v>116020</v>
      </c>
      <c r="C342" s="75" t="s">
        <v>126</v>
      </c>
      <c r="D342" s="75" t="s">
        <v>52</v>
      </c>
      <c r="E342" s="75">
        <v>116023</v>
      </c>
      <c r="F342" s="75">
        <v>5</v>
      </c>
      <c r="G342" s="75">
        <v>20661</v>
      </c>
      <c r="H342" s="75">
        <v>154386</v>
      </c>
      <c r="I342" s="74">
        <v>21</v>
      </c>
      <c r="J342" s="92">
        <v>43152</v>
      </c>
      <c r="K342" s="75" t="s">
        <v>978</v>
      </c>
      <c r="L342" s="75">
        <v>12.5</v>
      </c>
      <c r="M342" s="75">
        <v>2.5</v>
      </c>
      <c r="N342" s="75">
        <v>15</v>
      </c>
      <c r="O342" s="75">
        <v>15</v>
      </c>
      <c r="P342" s="75">
        <v>-15</v>
      </c>
      <c r="Q342" s="92">
        <v>43152</v>
      </c>
      <c r="R342" s="75" t="s">
        <v>975</v>
      </c>
      <c r="S342" s="75" t="s">
        <v>976</v>
      </c>
      <c r="U342" s="75" t="s">
        <v>977</v>
      </c>
      <c r="X342" s="75">
        <v>14000</v>
      </c>
      <c r="Y342" s="75" t="s">
        <v>186</v>
      </c>
      <c r="Z342" s="92">
        <v>43152</v>
      </c>
      <c r="AA342" s="75" t="s">
        <v>132</v>
      </c>
      <c r="AB342" s="92">
        <v>43152</v>
      </c>
      <c r="AC342" s="75">
        <v>0</v>
      </c>
      <c r="AF342" s="92">
        <v>43152</v>
      </c>
      <c r="AG342" s="75">
        <v>0</v>
      </c>
      <c r="AH342" s="75">
        <v>161614</v>
      </c>
      <c r="AI342" s="75" t="b">
        <v>1</v>
      </c>
      <c r="AJ342" s="75">
        <v>0</v>
      </c>
      <c r="AK342" s="75" t="s">
        <v>976</v>
      </c>
    </row>
    <row r="343" spans="1:37" x14ac:dyDescent="0.2">
      <c r="A343" s="75" t="s">
        <v>125</v>
      </c>
      <c r="B343" s="75">
        <v>116023</v>
      </c>
      <c r="C343" s="75" t="s">
        <v>206</v>
      </c>
      <c r="D343" s="75" t="s">
        <v>52</v>
      </c>
      <c r="E343" s="75">
        <v>116020</v>
      </c>
      <c r="F343" s="75">
        <v>5</v>
      </c>
      <c r="G343" s="75">
        <v>20661</v>
      </c>
      <c r="H343" s="75">
        <v>154389</v>
      </c>
      <c r="I343" s="74">
        <v>21</v>
      </c>
      <c r="J343" s="92">
        <v>43152</v>
      </c>
      <c r="K343" s="75" t="s">
        <v>979</v>
      </c>
      <c r="L343" s="75">
        <v>-12.5</v>
      </c>
      <c r="M343" s="75">
        <v>-2.5</v>
      </c>
      <c r="N343" s="75">
        <v>-15</v>
      </c>
      <c r="O343" s="75">
        <v>-15</v>
      </c>
      <c r="P343" s="75">
        <v>0</v>
      </c>
      <c r="Q343" s="92">
        <v>43152</v>
      </c>
      <c r="R343" s="75" t="s">
        <v>975</v>
      </c>
      <c r="S343" s="75" t="s">
        <v>976</v>
      </c>
      <c r="U343" s="75" t="s">
        <v>977</v>
      </c>
      <c r="X343" s="75">
        <v>14000</v>
      </c>
      <c r="Y343" s="75" t="s">
        <v>186</v>
      </c>
      <c r="Z343" s="92">
        <v>43152</v>
      </c>
      <c r="AA343" s="75" t="s">
        <v>208</v>
      </c>
      <c r="AC343" s="75">
        <v>0</v>
      </c>
      <c r="AF343" s="92">
        <v>43152</v>
      </c>
      <c r="AG343" s="75">
        <v>0</v>
      </c>
      <c r="AH343" s="75">
        <v>161614</v>
      </c>
      <c r="AI343" s="75" t="b">
        <v>1</v>
      </c>
      <c r="AJ343" s="75">
        <v>0</v>
      </c>
      <c r="AK343" s="75" t="s">
        <v>976</v>
      </c>
    </row>
    <row r="344" spans="1:37" x14ac:dyDescent="0.2">
      <c r="A344" s="75" t="s">
        <v>125</v>
      </c>
      <c r="B344" s="75">
        <v>115651</v>
      </c>
      <c r="C344" s="75" t="s">
        <v>126</v>
      </c>
      <c r="D344" s="75" t="s">
        <v>52</v>
      </c>
      <c r="F344" s="75">
        <v>5</v>
      </c>
      <c r="G344" s="75">
        <v>1951</v>
      </c>
      <c r="H344" s="75">
        <v>154017</v>
      </c>
      <c r="I344" s="74">
        <v>8</v>
      </c>
      <c r="J344" s="92">
        <v>43139</v>
      </c>
      <c r="K344" s="75" t="s">
        <v>980</v>
      </c>
      <c r="L344" s="75">
        <v>20.83</v>
      </c>
      <c r="M344" s="75">
        <v>4.17</v>
      </c>
      <c r="N344" s="75">
        <v>25</v>
      </c>
      <c r="O344" s="75">
        <v>0</v>
      </c>
      <c r="P344" s="75">
        <v>0</v>
      </c>
      <c r="Q344" s="92">
        <v>43139</v>
      </c>
      <c r="R344" s="75" t="s">
        <v>981</v>
      </c>
      <c r="S344" s="75" t="s">
        <v>982</v>
      </c>
      <c r="U344" s="75" t="s">
        <v>983</v>
      </c>
      <c r="X344" s="75">
        <v>14540</v>
      </c>
      <c r="Y344" s="75" t="s">
        <v>984</v>
      </c>
      <c r="Z344" s="92">
        <v>43139</v>
      </c>
      <c r="AA344" s="75" t="s">
        <v>132</v>
      </c>
      <c r="AB344" s="92">
        <v>43139</v>
      </c>
      <c r="AC344" s="75">
        <v>0</v>
      </c>
      <c r="AF344" s="92">
        <v>43139</v>
      </c>
      <c r="AG344" s="75">
        <v>0</v>
      </c>
      <c r="AH344" s="75">
        <v>162116</v>
      </c>
      <c r="AI344" s="75" t="b">
        <v>1</v>
      </c>
      <c r="AJ344" s="75">
        <v>0</v>
      </c>
      <c r="AK344" s="75" t="s">
        <v>982</v>
      </c>
    </row>
    <row r="345" spans="1:37" x14ac:dyDescent="0.2">
      <c r="A345" s="75" t="s">
        <v>125</v>
      </c>
      <c r="B345" s="75">
        <v>115492</v>
      </c>
      <c r="C345" s="75" t="s">
        <v>126</v>
      </c>
      <c r="D345" s="75" t="s">
        <v>52</v>
      </c>
      <c r="F345" s="75">
        <v>5</v>
      </c>
      <c r="G345" s="75">
        <v>6029</v>
      </c>
      <c r="H345" s="75">
        <v>153858</v>
      </c>
      <c r="I345" s="74">
        <v>2</v>
      </c>
      <c r="J345" s="92">
        <v>43133</v>
      </c>
      <c r="K345" s="75" t="s">
        <v>985</v>
      </c>
      <c r="L345" s="75">
        <v>41.38</v>
      </c>
      <c r="M345" s="75">
        <v>8.34</v>
      </c>
      <c r="N345" s="75">
        <v>50</v>
      </c>
      <c r="O345" s="75">
        <v>0</v>
      </c>
      <c r="P345" s="75">
        <v>0</v>
      </c>
      <c r="Q345" s="92">
        <v>43133</v>
      </c>
      <c r="R345" s="75" t="s">
        <v>986</v>
      </c>
      <c r="S345" s="75" t="s">
        <v>987</v>
      </c>
      <c r="U345" s="75" t="s">
        <v>988</v>
      </c>
      <c r="V345" s="75" t="s">
        <v>989</v>
      </c>
      <c r="X345" s="75">
        <v>14250</v>
      </c>
      <c r="Y345" s="75" t="s">
        <v>990</v>
      </c>
      <c r="Z345" s="92">
        <v>43133</v>
      </c>
      <c r="AA345" s="75" t="s">
        <v>132</v>
      </c>
      <c r="AB345" s="92">
        <v>43133</v>
      </c>
      <c r="AC345" s="75">
        <v>0</v>
      </c>
      <c r="AF345" s="92">
        <v>43133</v>
      </c>
      <c r="AG345" s="75">
        <v>0</v>
      </c>
      <c r="AH345" s="75">
        <v>175243</v>
      </c>
      <c r="AI345" s="75" t="b">
        <v>1</v>
      </c>
      <c r="AJ345" s="75">
        <v>0</v>
      </c>
      <c r="AK345" s="75" t="s">
        <v>991</v>
      </c>
    </row>
    <row r="346" spans="1:37" x14ac:dyDescent="0.2">
      <c r="A346" s="75" t="s">
        <v>125</v>
      </c>
      <c r="B346" s="75">
        <v>115532</v>
      </c>
      <c r="C346" s="75" t="s">
        <v>126</v>
      </c>
      <c r="D346" s="75" t="s">
        <v>52</v>
      </c>
      <c r="F346" s="75">
        <v>5</v>
      </c>
      <c r="G346" s="75">
        <v>32950</v>
      </c>
      <c r="H346" s="75">
        <v>153898</v>
      </c>
      <c r="I346" s="74">
        <v>5</v>
      </c>
      <c r="J346" s="92">
        <v>43136</v>
      </c>
      <c r="K346" s="75" t="s">
        <v>992</v>
      </c>
      <c r="L346" s="75">
        <v>49.72</v>
      </c>
      <c r="M346" s="75">
        <v>10</v>
      </c>
      <c r="N346" s="75">
        <v>60</v>
      </c>
      <c r="O346" s="75">
        <v>0</v>
      </c>
      <c r="P346" s="75">
        <v>0</v>
      </c>
      <c r="Q346" s="92">
        <v>43136</v>
      </c>
      <c r="R346" s="75" t="s">
        <v>986</v>
      </c>
      <c r="S346" s="75" t="s">
        <v>993</v>
      </c>
      <c r="U346" s="75" t="s">
        <v>994</v>
      </c>
      <c r="X346" s="75">
        <v>14460</v>
      </c>
      <c r="Y346" s="75" t="s">
        <v>148</v>
      </c>
      <c r="Z346" s="92">
        <v>43136</v>
      </c>
      <c r="AA346" s="75" t="s">
        <v>132</v>
      </c>
      <c r="AB346" s="92">
        <v>43136</v>
      </c>
      <c r="AC346" s="75">
        <v>0</v>
      </c>
      <c r="AF346" s="92">
        <v>43136</v>
      </c>
      <c r="AG346" s="75">
        <v>0</v>
      </c>
      <c r="AH346" s="75">
        <v>163448</v>
      </c>
      <c r="AI346" s="75" t="b">
        <v>1</v>
      </c>
      <c r="AJ346" s="75">
        <v>0</v>
      </c>
      <c r="AK346" s="75" t="s">
        <v>993</v>
      </c>
    </row>
    <row r="347" spans="1:37" x14ac:dyDescent="0.2">
      <c r="A347" s="75" t="s">
        <v>125</v>
      </c>
      <c r="B347" s="75">
        <v>116218</v>
      </c>
      <c r="C347" s="75" t="s">
        <v>126</v>
      </c>
      <c r="D347" s="75" t="s">
        <v>52</v>
      </c>
      <c r="F347" s="75">
        <v>5</v>
      </c>
      <c r="G347" s="75">
        <v>47041</v>
      </c>
      <c r="H347" s="75">
        <v>154584</v>
      </c>
      <c r="I347" s="74">
        <v>28</v>
      </c>
      <c r="J347" s="92">
        <v>43159</v>
      </c>
      <c r="K347" s="75" t="s">
        <v>995</v>
      </c>
      <c r="L347" s="75">
        <v>49.72</v>
      </c>
      <c r="M347" s="75">
        <v>10</v>
      </c>
      <c r="N347" s="75">
        <v>60</v>
      </c>
      <c r="O347" s="75">
        <v>60</v>
      </c>
      <c r="P347" s="75">
        <v>0</v>
      </c>
      <c r="R347" s="75" t="s">
        <v>996</v>
      </c>
      <c r="S347" s="75" t="s">
        <v>997</v>
      </c>
      <c r="U347" s="75" t="s">
        <v>998</v>
      </c>
      <c r="X347" s="75">
        <v>14530</v>
      </c>
      <c r="Y347" s="75" t="s">
        <v>999</v>
      </c>
      <c r="Z347" s="92">
        <v>43159</v>
      </c>
      <c r="AA347" s="75" t="s">
        <v>132</v>
      </c>
      <c r="AB347" s="92">
        <v>43159</v>
      </c>
      <c r="AC347" s="75">
        <v>0</v>
      </c>
      <c r="AF347" s="92">
        <v>43159</v>
      </c>
      <c r="AG347" s="75">
        <v>0</v>
      </c>
      <c r="AH347" s="75">
        <v>143501</v>
      </c>
      <c r="AI347" s="75" t="b">
        <v>1</v>
      </c>
      <c r="AJ347" s="75">
        <v>0</v>
      </c>
      <c r="AK347" s="75" t="s">
        <v>997</v>
      </c>
    </row>
    <row r="348" spans="1:37" x14ac:dyDescent="0.2">
      <c r="A348" s="75" t="s">
        <v>125</v>
      </c>
      <c r="B348" s="75">
        <v>116072</v>
      </c>
      <c r="C348" s="75" t="s">
        <v>126</v>
      </c>
      <c r="D348" s="75" t="s">
        <v>52</v>
      </c>
      <c r="F348" s="75">
        <v>5</v>
      </c>
      <c r="G348" s="75">
        <v>52503</v>
      </c>
      <c r="H348" s="75">
        <v>154438</v>
      </c>
      <c r="I348" s="74">
        <v>22</v>
      </c>
      <c r="J348" s="92">
        <v>43153</v>
      </c>
      <c r="K348" s="75" t="s">
        <v>1000</v>
      </c>
      <c r="L348" s="75">
        <v>12.5</v>
      </c>
      <c r="M348" s="75">
        <v>2.5</v>
      </c>
      <c r="N348" s="75">
        <v>15</v>
      </c>
      <c r="O348" s="75">
        <v>0</v>
      </c>
      <c r="P348" s="75">
        <v>0</v>
      </c>
      <c r="Q348" s="92">
        <v>43153</v>
      </c>
      <c r="R348" s="75" t="s">
        <v>1001</v>
      </c>
      <c r="S348" s="75" t="s">
        <v>1002</v>
      </c>
      <c r="U348" s="75" t="s">
        <v>1003</v>
      </c>
      <c r="X348" s="75">
        <v>14700</v>
      </c>
      <c r="Y348" s="75" t="s">
        <v>1004</v>
      </c>
      <c r="Z348" s="92">
        <v>43153</v>
      </c>
      <c r="AA348" s="75" t="s">
        <v>132</v>
      </c>
      <c r="AB348" s="92">
        <v>43153</v>
      </c>
      <c r="AC348" s="75">
        <v>0</v>
      </c>
      <c r="AF348" s="92">
        <v>43153</v>
      </c>
      <c r="AG348" s="75">
        <v>0</v>
      </c>
      <c r="AH348" s="75">
        <v>181337</v>
      </c>
      <c r="AI348" s="75" t="b">
        <v>1</v>
      </c>
      <c r="AJ348" s="75">
        <v>0</v>
      </c>
      <c r="AK348" s="75" t="s">
        <v>1005</v>
      </c>
    </row>
    <row r="349" spans="1:37" x14ac:dyDescent="0.2">
      <c r="A349" s="75" t="s">
        <v>125</v>
      </c>
      <c r="B349" s="75">
        <v>115996</v>
      </c>
      <c r="C349" s="75" t="s">
        <v>126</v>
      </c>
      <c r="D349" s="75" t="s">
        <v>52</v>
      </c>
      <c r="F349" s="75">
        <v>5</v>
      </c>
      <c r="G349" s="75">
        <v>40494</v>
      </c>
      <c r="H349" s="75">
        <v>154362</v>
      </c>
      <c r="I349" s="74">
        <v>21</v>
      </c>
      <c r="J349" s="92">
        <v>43152</v>
      </c>
      <c r="K349" s="75" t="s">
        <v>1006</v>
      </c>
      <c r="L349" s="75">
        <v>20.83</v>
      </c>
      <c r="M349" s="75">
        <v>4.17</v>
      </c>
      <c r="N349" s="75">
        <v>25</v>
      </c>
      <c r="O349" s="75">
        <v>0</v>
      </c>
      <c r="P349" s="75">
        <v>0</v>
      </c>
      <c r="Q349" s="92">
        <v>43152</v>
      </c>
      <c r="R349" s="75" t="s">
        <v>1007</v>
      </c>
      <c r="S349" s="75" t="s">
        <v>1008</v>
      </c>
      <c r="U349" s="75" t="s">
        <v>1009</v>
      </c>
      <c r="X349" s="75">
        <v>14200</v>
      </c>
      <c r="Y349" s="75" t="s">
        <v>159</v>
      </c>
      <c r="Z349" s="92">
        <v>43152</v>
      </c>
      <c r="AA349" s="75" t="s">
        <v>132</v>
      </c>
      <c r="AB349" s="92">
        <v>43152</v>
      </c>
      <c r="AC349" s="75">
        <v>0</v>
      </c>
      <c r="AF349" s="92">
        <v>43152</v>
      </c>
      <c r="AG349" s="75">
        <v>0</v>
      </c>
      <c r="AH349" s="75">
        <v>105616</v>
      </c>
      <c r="AI349" s="75" t="b">
        <v>1</v>
      </c>
      <c r="AJ349" s="75">
        <v>0</v>
      </c>
      <c r="AK349" s="75" t="s">
        <v>1008</v>
      </c>
    </row>
    <row r="350" spans="1:37" x14ac:dyDescent="0.2">
      <c r="A350" s="75" t="s">
        <v>125</v>
      </c>
      <c r="B350" s="75">
        <v>115676</v>
      </c>
      <c r="C350" s="75" t="s">
        <v>126</v>
      </c>
      <c r="D350" s="75" t="s">
        <v>52</v>
      </c>
      <c r="F350" s="75">
        <v>5</v>
      </c>
      <c r="G350" s="75">
        <v>38614</v>
      </c>
      <c r="H350" s="75">
        <v>154042</v>
      </c>
      <c r="I350" s="74">
        <v>9</v>
      </c>
      <c r="J350" s="92">
        <v>43140</v>
      </c>
      <c r="K350" s="75" t="s">
        <v>1010</v>
      </c>
      <c r="L350" s="75">
        <v>53.88</v>
      </c>
      <c r="M350" s="75">
        <v>10.84</v>
      </c>
      <c r="N350" s="75">
        <v>65</v>
      </c>
      <c r="O350" s="75">
        <v>0</v>
      </c>
      <c r="P350" s="75">
        <v>0</v>
      </c>
      <c r="Q350" s="92">
        <v>43140</v>
      </c>
      <c r="R350" s="75" t="s">
        <v>1011</v>
      </c>
      <c r="S350" s="75" t="s">
        <v>1012</v>
      </c>
      <c r="U350" s="75" t="s">
        <v>1013</v>
      </c>
      <c r="X350" s="75">
        <v>14550</v>
      </c>
      <c r="Y350" s="75" t="s">
        <v>131</v>
      </c>
      <c r="Z350" s="92">
        <v>43140</v>
      </c>
      <c r="AA350" s="75" t="s">
        <v>132</v>
      </c>
      <c r="AB350" s="92">
        <v>43140</v>
      </c>
      <c r="AC350" s="75">
        <v>0</v>
      </c>
      <c r="AF350" s="92">
        <v>43140</v>
      </c>
      <c r="AG350" s="75">
        <v>0</v>
      </c>
      <c r="AH350" s="75">
        <v>143304</v>
      </c>
      <c r="AI350" s="75" t="b">
        <v>1</v>
      </c>
      <c r="AJ350" s="75">
        <v>0</v>
      </c>
      <c r="AK350" s="75" t="s">
        <v>1012</v>
      </c>
    </row>
    <row r="351" spans="1:37" x14ac:dyDescent="0.2">
      <c r="A351" s="75" t="s">
        <v>125</v>
      </c>
      <c r="B351" s="75">
        <v>115636</v>
      </c>
      <c r="C351" s="75" t="s">
        <v>126</v>
      </c>
      <c r="D351" s="75" t="s">
        <v>52</v>
      </c>
      <c r="F351" s="75">
        <v>5</v>
      </c>
      <c r="G351" s="75">
        <v>21744</v>
      </c>
      <c r="H351" s="75">
        <v>154002</v>
      </c>
      <c r="I351" s="74">
        <v>8</v>
      </c>
      <c r="J351" s="92">
        <v>43139</v>
      </c>
      <c r="K351" s="75" t="s">
        <v>1014</v>
      </c>
      <c r="L351" s="75">
        <v>53.88</v>
      </c>
      <c r="M351" s="75">
        <v>10.84</v>
      </c>
      <c r="N351" s="75">
        <v>65</v>
      </c>
      <c r="O351" s="75">
        <v>0</v>
      </c>
      <c r="P351" s="75">
        <v>0</v>
      </c>
      <c r="Q351" s="92">
        <v>43139</v>
      </c>
      <c r="R351" s="75" t="s">
        <v>1015</v>
      </c>
      <c r="S351" s="75" t="s">
        <v>1016</v>
      </c>
      <c r="U351" s="75" t="s">
        <v>1017</v>
      </c>
      <c r="X351" s="75">
        <v>14200</v>
      </c>
      <c r="Y351" s="75" t="s">
        <v>159</v>
      </c>
      <c r="Z351" s="92">
        <v>43139</v>
      </c>
      <c r="AA351" s="75" t="s">
        <v>132</v>
      </c>
      <c r="AB351" s="92">
        <v>43139</v>
      </c>
      <c r="AC351" s="75">
        <v>0</v>
      </c>
      <c r="AF351" s="92">
        <v>43139</v>
      </c>
      <c r="AG351" s="75">
        <v>0</v>
      </c>
      <c r="AH351" s="75">
        <v>140226</v>
      </c>
      <c r="AI351" s="75" t="b">
        <v>1</v>
      </c>
      <c r="AJ351" s="75">
        <v>0</v>
      </c>
      <c r="AK351" s="75" t="s">
        <v>1016</v>
      </c>
    </row>
    <row r="352" spans="1:37" x14ac:dyDescent="0.2">
      <c r="A352" s="75" t="s">
        <v>125</v>
      </c>
      <c r="B352" s="75">
        <v>116018</v>
      </c>
      <c r="C352" s="75" t="s">
        <v>126</v>
      </c>
      <c r="D352" s="75" t="s">
        <v>52</v>
      </c>
      <c r="F352" s="75">
        <v>5</v>
      </c>
      <c r="G352" s="75">
        <v>38438</v>
      </c>
      <c r="H352" s="75">
        <v>154384</v>
      </c>
      <c r="I352" s="74">
        <v>21</v>
      </c>
      <c r="J352" s="92">
        <v>43152</v>
      </c>
      <c r="K352" s="75" t="s">
        <v>1018</v>
      </c>
      <c r="L352" s="75">
        <v>49.72</v>
      </c>
      <c r="M352" s="75">
        <v>10</v>
      </c>
      <c r="N352" s="75">
        <v>60</v>
      </c>
      <c r="O352" s="75">
        <v>0</v>
      </c>
      <c r="P352" s="75">
        <v>0</v>
      </c>
      <c r="Q352" s="92">
        <v>43152</v>
      </c>
      <c r="R352" s="75" t="s">
        <v>1019</v>
      </c>
      <c r="S352" s="75" t="s">
        <v>1020</v>
      </c>
      <c r="U352" s="75" t="s">
        <v>1021</v>
      </c>
      <c r="X352" s="75">
        <v>14000</v>
      </c>
      <c r="Y352" s="75" t="s">
        <v>186</v>
      </c>
      <c r="Z352" s="92">
        <v>43152</v>
      </c>
      <c r="AA352" s="75" t="s">
        <v>132</v>
      </c>
      <c r="AB352" s="92">
        <v>43152</v>
      </c>
      <c r="AC352" s="75">
        <v>0</v>
      </c>
      <c r="AF352" s="92">
        <v>43152</v>
      </c>
      <c r="AG352" s="75">
        <v>0</v>
      </c>
      <c r="AH352" s="75">
        <v>160430</v>
      </c>
      <c r="AI352" s="75" t="b">
        <v>1</v>
      </c>
      <c r="AJ352" s="75">
        <v>0</v>
      </c>
      <c r="AK352" s="75" t="s">
        <v>1020</v>
      </c>
    </row>
    <row r="353" spans="1:37" x14ac:dyDescent="0.2">
      <c r="A353" s="75" t="s">
        <v>125</v>
      </c>
      <c r="B353" s="75">
        <v>115747</v>
      </c>
      <c r="C353" s="75" t="s">
        <v>126</v>
      </c>
      <c r="D353" s="75" t="s">
        <v>52</v>
      </c>
      <c r="F353" s="75">
        <v>5</v>
      </c>
      <c r="G353" s="75">
        <v>46966</v>
      </c>
      <c r="H353" s="75">
        <v>154113</v>
      </c>
      <c r="I353" s="74">
        <v>13</v>
      </c>
      <c r="J353" s="92">
        <v>43144</v>
      </c>
      <c r="K353" s="75" t="s">
        <v>1022</v>
      </c>
      <c r="L353" s="75">
        <v>53.88</v>
      </c>
      <c r="M353" s="75">
        <v>10.84</v>
      </c>
      <c r="N353" s="75">
        <v>65</v>
      </c>
      <c r="O353" s="75">
        <v>0</v>
      </c>
      <c r="P353" s="75">
        <v>0</v>
      </c>
      <c r="Q353" s="92">
        <v>43144</v>
      </c>
      <c r="R353" s="75" t="s">
        <v>1019</v>
      </c>
      <c r="S353" s="75" t="s">
        <v>1023</v>
      </c>
      <c r="U353" s="75" t="s">
        <v>1024</v>
      </c>
      <c r="X353" s="75">
        <v>14200</v>
      </c>
      <c r="Y353" s="75" t="s">
        <v>159</v>
      </c>
      <c r="Z353" s="92">
        <v>43144</v>
      </c>
      <c r="AA353" s="75" t="s">
        <v>132</v>
      </c>
      <c r="AB353" s="92">
        <v>43144</v>
      </c>
      <c r="AC353" s="75">
        <v>0</v>
      </c>
      <c r="AF353" s="92">
        <v>43144</v>
      </c>
      <c r="AG353" s="75">
        <v>0</v>
      </c>
      <c r="AH353" s="75">
        <v>110632</v>
      </c>
      <c r="AI353" s="75" t="b">
        <v>1</v>
      </c>
      <c r="AJ353" s="75">
        <v>0</v>
      </c>
      <c r="AK353" s="75" t="s">
        <v>1023</v>
      </c>
    </row>
    <row r="354" spans="1:37" x14ac:dyDescent="0.2">
      <c r="A354" s="75" t="s">
        <v>125</v>
      </c>
      <c r="B354" s="75">
        <v>115537</v>
      </c>
      <c r="C354" s="75" t="s">
        <v>126</v>
      </c>
      <c r="D354" s="75" t="s">
        <v>52</v>
      </c>
      <c r="F354" s="75">
        <v>5</v>
      </c>
      <c r="G354" s="75">
        <v>52467</v>
      </c>
      <c r="H354" s="75">
        <v>153903</v>
      </c>
      <c r="I354" s="74">
        <v>6</v>
      </c>
      <c r="J354" s="92">
        <v>43137</v>
      </c>
      <c r="K354" s="75" t="s">
        <v>1025</v>
      </c>
      <c r="L354" s="75">
        <v>12.5</v>
      </c>
      <c r="M354" s="75">
        <v>2.5</v>
      </c>
      <c r="N354" s="75">
        <v>15</v>
      </c>
      <c r="O354" s="75">
        <v>0</v>
      </c>
      <c r="P354" s="75">
        <v>0</v>
      </c>
      <c r="Q354" s="92">
        <v>43137</v>
      </c>
      <c r="R354" s="75" t="s">
        <v>1026</v>
      </c>
      <c r="S354" s="75" t="s">
        <v>1027</v>
      </c>
      <c r="U354" s="75" t="s">
        <v>1028</v>
      </c>
      <c r="X354" s="75">
        <v>14150</v>
      </c>
      <c r="Y354" s="75" t="s">
        <v>526</v>
      </c>
      <c r="Z354" s="92">
        <v>43137</v>
      </c>
      <c r="AA354" s="75" t="s">
        <v>132</v>
      </c>
      <c r="AB354" s="92">
        <v>43137</v>
      </c>
      <c r="AC354" s="75">
        <v>0</v>
      </c>
      <c r="AF354" s="92">
        <v>43137</v>
      </c>
      <c r="AG354" s="75">
        <v>0</v>
      </c>
      <c r="AH354" s="75">
        <v>91606</v>
      </c>
      <c r="AI354" s="75" t="b">
        <v>1</v>
      </c>
      <c r="AJ354" s="75">
        <v>0</v>
      </c>
      <c r="AK354" s="75" t="s">
        <v>1027</v>
      </c>
    </row>
    <row r="355" spans="1:37" x14ac:dyDescent="0.2">
      <c r="A355" s="75" t="s">
        <v>125</v>
      </c>
      <c r="B355" s="75">
        <v>115705</v>
      </c>
      <c r="C355" s="75" t="s">
        <v>126</v>
      </c>
      <c r="D355" s="75" t="s">
        <v>52</v>
      </c>
      <c r="F355" s="75">
        <v>5</v>
      </c>
      <c r="G355" s="75">
        <v>43654</v>
      </c>
      <c r="H355" s="75">
        <v>154071</v>
      </c>
      <c r="I355" s="74">
        <v>12</v>
      </c>
      <c r="J355" s="92">
        <v>43143</v>
      </c>
      <c r="K355" s="75" t="s">
        <v>1029</v>
      </c>
      <c r="L355" s="75">
        <v>20.83</v>
      </c>
      <c r="M355" s="75">
        <v>4.17</v>
      </c>
      <c r="N355" s="75">
        <v>25</v>
      </c>
      <c r="O355" s="75">
        <v>0</v>
      </c>
      <c r="P355" s="75">
        <v>0</v>
      </c>
      <c r="Q355" s="92">
        <v>43143</v>
      </c>
      <c r="R355" s="75" t="s">
        <v>1030</v>
      </c>
      <c r="S355" s="75" t="s">
        <v>1031</v>
      </c>
      <c r="U355" s="75" t="s">
        <v>1032</v>
      </c>
      <c r="X355" s="75">
        <v>14840</v>
      </c>
      <c r="Y355" s="75" t="s">
        <v>154</v>
      </c>
      <c r="Z355" s="92">
        <v>43143</v>
      </c>
      <c r="AA355" s="75" t="s">
        <v>132</v>
      </c>
      <c r="AB355" s="92">
        <v>43143</v>
      </c>
      <c r="AC355" s="75">
        <v>0</v>
      </c>
      <c r="AF355" s="92">
        <v>43143</v>
      </c>
      <c r="AG355" s="75">
        <v>0</v>
      </c>
      <c r="AH355" s="75">
        <v>94143</v>
      </c>
      <c r="AI355" s="75" t="b">
        <v>1</v>
      </c>
      <c r="AJ355" s="75">
        <v>0</v>
      </c>
      <c r="AK355" s="75" t="s">
        <v>1031</v>
      </c>
    </row>
    <row r="356" spans="1:37" x14ac:dyDescent="0.2">
      <c r="A356" s="75" t="s">
        <v>125</v>
      </c>
      <c r="B356" s="75">
        <v>116056</v>
      </c>
      <c r="C356" s="75" t="s">
        <v>126</v>
      </c>
      <c r="D356" s="75" t="s">
        <v>52</v>
      </c>
      <c r="F356" s="75">
        <v>5</v>
      </c>
      <c r="G356" s="75">
        <v>39666</v>
      </c>
      <c r="H356" s="75">
        <v>154422</v>
      </c>
      <c r="I356" s="74">
        <v>22</v>
      </c>
      <c r="J356" s="92">
        <v>43153</v>
      </c>
      <c r="K356" s="75" t="s">
        <v>1033</v>
      </c>
      <c r="L356" s="75">
        <v>49.72</v>
      </c>
      <c r="M356" s="75">
        <v>10</v>
      </c>
      <c r="N356" s="75">
        <v>60</v>
      </c>
      <c r="O356" s="75">
        <v>0</v>
      </c>
      <c r="P356" s="75">
        <v>0</v>
      </c>
      <c r="Q356" s="92">
        <v>43153</v>
      </c>
      <c r="R356" s="75" t="s">
        <v>1034</v>
      </c>
      <c r="S356" s="75" t="s">
        <v>1035</v>
      </c>
      <c r="U356" s="75" t="s">
        <v>1036</v>
      </c>
      <c r="X356" s="75">
        <v>14610</v>
      </c>
      <c r="Y356" s="75" t="s">
        <v>1037</v>
      </c>
      <c r="Z356" s="92">
        <v>43153</v>
      </c>
      <c r="AA356" s="75" t="s">
        <v>132</v>
      </c>
      <c r="AB356" s="92">
        <v>43153</v>
      </c>
      <c r="AC356" s="75">
        <v>0</v>
      </c>
      <c r="AF356" s="92">
        <v>43153</v>
      </c>
      <c r="AG356" s="75">
        <v>0</v>
      </c>
      <c r="AH356" s="75">
        <v>142400</v>
      </c>
      <c r="AI356" s="75" t="b">
        <v>1</v>
      </c>
      <c r="AJ356" s="75">
        <v>0</v>
      </c>
      <c r="AK356" s="75" t="s">
        <v>1035</v>
      </c>
    </row>
    <row r="357" spans="1:37" x14ac:dyDescent="0.2">
      <c r="A357" s="75" t="s">
        <v>125</v>
      </c>
      <c r="B357" s="75">
        <v>116065</v>
      </c>
      <c r="C357" s="75" t="s">
        <v>126</v>
      </c>
      <c r="D357" s="75" t="s">
        <v>52</v>
      </c>
      <c r="F357" s="75">
        <v>5</v>
      </c>
      <c r="G357" s="75">
        <v>39666</v>
      </c>
      <c r="H357" s="75">
        <v>154431</v>
      </c>
      <c r="I357" s="74">
        <v>22</v>
      </c>
      <c r="J357" s="92">
        <v>43153</v>
      </c>
      <c r="K357" s="75" t="s">
        <v>1038</v>
      </c>
      <c r="L357" s="75">
        <v>8.33</v>
      </c>
      <c r="M357" s="75">
        <v>1.67</v>
      </c>
      <c r="N357" s="75">
        <v>10</v>
      </c>
      <c r="O357" s="75">
        <v>0</v>
      </c>
      <c r="P357" s="75">
        <v>0</v>
      </c>
      <c r="Q357" s="92">
        <v>43153</v>
      </c>
      <c r="R357" s="75" t="s">
        <v>1034</v>
      </c>
      <c r="S357" s="75" t="s">
        <v>1035</v>
      </c>
      <c r="U357" s="75" t="s">
        <v>1036</v>
      </c>
      <c r="X357" s="75">
        <v>14610</v>
      </c>
      <c r="Y357" s="75" t="s">
        <v>1037</v>
      </c>
      <c r="Z357" s="92">
        <v>43153</v>
      </c>
      <c r="AA357" s="75" t="s">
        <v>132</v>
      </c>
      <c r="AB357" s="92">
        <v>43153</v>
      </c>
      <c r="AC357" s="75">
        <v>0</v>
      </c>
      <c r="AF357" s="92">
        <v>43153</v>
      </c>
      <c r="AG357" s="75">
        <v>0</v>
      </c>
      <c r="AH357" s="75">
        <v>160233</v>
      </c>
      <c r="AI357" s="75" t="b">
        <v>1</v>
      </c>
      <c r="AJ357" s="75">
        <v>0</v>
      </c>
      <c r="AK357" s="75" t="s">
        <v>1035</v>
      </c>
    </row>
    <row r="358" spans="1:37" x14ac:dyDescent="0.2">
      <c r="A358" s="75" t="s">
        <v>125</v>
      </c>
      <c r="B358" s="75">
        <v>115437</v>
      </c>
      <c r="C358" s="75" t="s">
        <v>126</v>
      </c>
      <c r="D358" s="75" t="s">
        <v>52</v>
      </c>
      <c r="F358" s="75">
        <v>5</v>
      </c>
      <c r="G358" s="75">
        <v>52635</v>
      </c>
      <c r="H358" s="75">
        <v>153803</v>
      </c>
      <c r="I358" s="74">
        <v>1</v>
      </c>
      <c r="J358" s="92">
        <v>43132</v>
      </c>
      <c r="K358" s="75" t="s">
        <v>1039</v>
      </c>
      <c r="L358" s="75">
        <v>53.88</v>
      </c>
      <c r="M358" s="75">
        <v>10.84</v>
      </c>
      <c r="N358" s="75">
        <v>65</v>
      </c>
      <c r="O358" s="75">
        <v>0</v>
      </c>
      <c r="P358" s="75">
        <v>0</v>
      </c>
      <c r="Q358" s="92">
        <v>43132</v>
      </c>
      <c r="R358" s="75" t="s">
        <v>1040</v>
      </c>
      <c r="S358" s="75" t="s">
        <v>1041</v>
      </c>
      <c r="U358" s="75" t="s">
        <v>1042</v>
      </c>
      <c r="X358" s="75">
        <v>14200</v>
      </c>
      <c r="Y358" s="75" t="s">
        <v>159</v>
      </c>
      <c r="Z358" s="92">
        <v>43132</v>
      </c>
      <c r="AA358" s="75" t="s">
        <v>132</v>
      </c>
      <c r="AB358" s="92">
        <v>43132</v>
      </c>
      <c r="AC358" s="75">
        <v>0</v>
      </c>
      <c r="AF358" s="92">
        <v>43132</v>
      </c>
      <c r="AG358" s="75">
        <v>0</v>
      </c>
      <c r="AH358" s="75">
        <v>102045</v>
      </c>
      <c r="AI358" s="75" t="b">
        <v>1</v>
      </c>
      <c r="AJ358" s="75">
        <v>0</v>
      </c>
      <c r="AK358" s="75" t="s">
        <v>1041</v>
      </c>
    </row>
    <row r="359" spans="1:37" x14ac:dyDescent="0.2">
      <c r="A359" s="75" t="s">
        <v>125</v>
      </c>
      <c r="B359" s="75">
        <v>115715</v>
      </c>
      <c r="C359" s="75" t="s">
        <v>126</v>
      </c>
      <c r="D359" s="75" t="s">
        <v>52</v>
      </c>
      <c r="F359" s="75">
        <v>5</v>
      </c>
      <c r="G359" s="75">
        <v>8844</v>
      </c>
      <c r="H359" s="75">
        <v>154081</v>
      </c>
      <c r="I359" s="74">
        <v>12</v>
      </c>
      <c r="J359" s="92">
        <v>43143</v>
      </c>
      <c r="K359" s="75" t="s">
        <v>1043</v>
      </c>
      <c r="L359" s="75">
        <v>53.88</v>
      </c>
      <c r="M359" s="75">
        <v>10.84</v>
      </c>
      <c r="N359" s="75">
        <v>65</v>
      </c>
      <c r="O359" s="75">
        <v>0</v>
      </c>
      <c r="P359" s="75">
        <v>0</v>
      </c>
      <c r="Q359" s="92">
        <v>43143</v>
      </c>
      <c r="R359" s="75" t="s">
        <v>1044</v>
      </c>
      <c r="S359" s="75" t="s">
        <v>1045</v>
      </c>
      <c r="U359" s="75" t="s">
        <v>1046</v>
      </c>
      <c r="X359" s="75">
        <v>14610</v>
      </c>
      <c r="Y359" s="75" t="s">
        <v>1037</v>
      </c>
      <c r="Z359" s="92">
        <v>43143</v>
      </c>
      <c r="AA359" s="75" t="s">
        <v>132</v>
      </c>
      <c r="AB359" s="92">
        <v>43143</v>
      </c>
      <c r="AC359" s="75">
        <v>0</v>
      </c>
      <c r="AF359" s="92">
        <v>43143</v>
      </c>
      <c r="AG359" s="75">
        <v>0</v>
      </c>
      <c r="AH359" s="75">
        <v>114212</v>
      </c>
      <c r="AI359" s="75" t="b">
        <v>1</v>
      </c>
      <c r="AJ359" s="75">
        <v>0</v>
      </c>
      <c r="AK359" s="75" t="s">
        <v>1045</v>
      </c>
    </row>
    <row r="360" spans="1:37" x14ac:dyDescent="0.2">
      <c r="A360" s="75" t="s">
        <v>125</v>
      </c>
      <c r="B360" s="75">
        <v>115855</v>
      </c>
      <c r="C360" s="75" t="s">
        <v>126</v>
      </c>
      <c r="D360" s="75" t="s">
        <v>52</v>
      </c>
      <c r="F360" s="75">
        <v>5</v>
      </c>
      <c r="G360" s="75">
        <v>25139</v>
      </c>
      <c r="H360" s="75">
        <v>154221</v>
      </c>
      <c r="I360" s="74">
        <v>15</v>
      </c>
      <c r="J360" s="92">
        <v>43146</v>
      </c>
      <c r="K360" s="75" t="s">
        <v>1047</v>
      </c>
      <c r="L360" s="75">
        <v>53.88</v>
      </c>
      <c r="M360" s="75">
        <v>10.84</v>
      </c>
      <c r="N360" s="75">
        <v>65</v>
      </c>
      <c r="O360" s="75">
        <v>0</v>
      </c>
      <c r="P360" s="75">
        <v>0</v>
      </c>
      <c r="Q360" s="92">
        <v>43146</v>
      </c>
      <c r="R360" s="75" t="s">
        <v>1048</v>
      </c>
      <c r="S360" s="75" t="s">
        <v>1049</v>
      </c>
      <c r="U360" s="75" t="s">
        <v>1050</v>
      </c>
      <c r="X360" s="75">
        <v>14610</v>
      </c>
      <c r="Y360" s="75" t="s">
        <v>747</v>
      </c>
      <c r="Z360" s="92">
        <v>43146</v>
      </c>
      <c r="AA360" s="75" t="s">
        <v>132</v>
      </c>
      <c r="AB360" s="92">
        <v>43146</v>
      </c>
      <c r="AC360" s="75">
        <v>0</v>
      </c>
      <c r="AF360" s="92">
        <v>43146</v>
      </c>
      <c r="AG360" s="75">
        <v>0</v>
      </c>
      <c r="AH360" s="75">
        <v>175631</v>
      </c>
      <c r="AI360" s="75" t="b">
        <v>1</v>
      </c>
      <c r="AJ360" s="75">
        <v>0</v>
      </c>
      <c r="AK360" s="75" t="s">
        <v>1049</v>
      </c>
    </row>
    <row r="361" spans="1:37" x14ac:dyDescent="0.2">
      <c r="A361" s="75" t="s">
        <v>125</v>
      </c>
      <c r="B361" s="75">
        <v>115435</v>
      </c>
      <c r="C361" s="75" t="s">
        <v>126</v>
      </c>
      <c r="D361" s="75" t="s">
        <v>52</v>
      </c>
      <c r="F361" s="75">
        <v>5</v>
      </c>
      <c r="G361" s="75">
        <v>52634</v>
      </c>
      <c r="H361" s="75">
        <v>153801</v>
      </c>
      <c r="I361" s="74">
        <v>1</v>
      </c>
      <c r="J361" s="92">
        <v>43132</v>
      </c>
      <c r="K361" s="75" t="s">
        <v>1051</v>
      </c>
      <c r="L361" s="75">
        <v>50</v>
      </c>
      <c r="M361" s="75">
        <v>10</v>
      </c>
      <c r="N361" s="75">
        <v>60</v>
      </c>
      <c r="O361" s="75">
        <v>0</v>
      </c>
      <c r="P361" s="75">
        <v>0</v>
      </c>
      <c r="Q361" s="92">
        <v>43132</v>
      </c>
      <c r="R361" s="75" t="s">
        <v>1052</v>
      </c>
      <c r="S361" s="75" t="s">
        <v>1053</v>
      </c>
      <c r="U361" s="75" t="s">
        <v>1054</v>
      </c>
      <c r="X361" s="75">
        <v>14860</v>
      </c>
      <c r="Y361" s="75" t="s">
        <v>1055</v>
      </c>
      <c r="Z361" s="92">
        <v>43132</v>
      </c>
      <c r="AA361" s="75" t="s">
        <v>132</v>
      </c>
      <c r="AB361" s="92">
        <v>43132</v>
      </c>
      <c r="AC361" s="75">
        <v>0</v>
      </c>
      <c r="AF361" s="92">
        <v>43132</v>
      </c>
      <c r="AG361" s="75">
        <v>0</v>
      </c>
      <c r="AH361" s="75">
        <v>100024</v>
      </c>
      <c r="AI361" s="75" t="b">
        <v>1</v>
      </c>
      <c r="AJ361" s="75">
        <v>0</v>
      </c>
      <c r="AK361" s="75" t="s">
        <v>1053</v>
      </c>
    </row>
    <row r="362" spans="1:37" x14ac:dyDescent="0.2">
      <c r="A362" s="75" t="s">
        <v>125</v>
      </c>
      <c r="B362" s="75">
        <v>116208</v>
      </c>
      <c r="C362" s="75" t="s">
        <v>126</v>
      </c>
      <c r="D362" s="75" t="s">
        <v>52</v>
      </c>
      <c r="F362" s="75">
        <v>5</v>
      </c>
      <c r="G362" s="75">
        <v>887</v>
      </c>
      <c r="H362" s="75">
        <v>154574</v>
      </c>
      <c r="I362" s="74">
        <v>28</v>
      </c>
      <c r="J362" s="92">
        <v>43159</v>
      </c>
      <c r="K362" s="75" t="s">
        <v>1056</v>
      </c>
      <c r="L362" s="75">
        <v>49.72</v>
      </c>
      <c r="M362" s="75">
        <v>10</v>
      </c>
      <c r="N362" s="75">
        <v>60</v>
      </c>
      <c r="O362" s="75">
        <v>0</v>
      </c>
      <c r="P362" s="75">
        <v>0</v>
      </c>
      <c r="Q362" s="92">
        <v>43159</v>
      </c>
      <c r="R362" s="75" t="s">
        <v>1052</v>
      </c>
      <c r="S362" s="75" t="s">
        <v>1057</v>
      </c>
      <c r="U362" s="75" t="s">
        <v>141</v>
      </c>
      <c r="X362" s="75">
        <v>14540</v>
      </c>
      <c r="Y362" s="75" t="s">
        <v>142</v>
      </c>
      <c r="Z362" s="92">
        <v>43159</v>
      </c>
      <c r="AA362" s="75" t="s">
        <v>132</v>
      </c>
      <c r="AB362" s="92">
        <v>43159</v>
      </c>
      <c r="AC362" s="75">
        <v>0</v>
      </c>
      <c r="AF362" s="92">
        <v>43159</v>
      </c>
      <c r="AG362" s="75">
        <v>0</v>
      </c>
      <c r="AH362" s="75">
        <v>115835</v>
      </c>
      <c r="AI362" s="75" t="b">
        <v>1</v>
      </c>
      <c r="AJ362" s="75">
        <v>0</v>
      </c>
      <c r="AK362" s="75" t="s">
        <v>1057</v>
      </c>
    </row>
    <row r="363" spans="1:37" x14ac:dyDescent="0.2">
      <c r="A363" s="75" t="s">
        <v>125</v>
      </c>
      <c r="B363" s="75">
        <v>115760</v>
      </c>
      <c r="C363" s="75" t="s">
        <v>126</v>
      </c>
      <c r="D363" s="75" t="s">
        <v>52</v>
      </c>
      <c r="F363" s="75">
        <v>5</v>
      </c>
      <c r="G363" s="75">
        <v>12009</v>
      </c>
      <c r="H363" s="75">
        <v>154126</v>
      </c>
      <c r="I363" s="74">
        <v>13</v>
      </c>
      <c r="J363" s="92">
        <v>43144</v>
      </c>
      <c r="K363" s="75" t="s">
        <v>1058</v>
      </c>
      <c r="L363" s="75">
        <v>53.88</v>
      </c>
      <c r="M363" s="75">
        <v>10.84</v>
      </c>
      <c r="N363" s="75">
        <v>65</v>
      </c>
      <c r="O363" s="75">
        <v>0</v>
      </c>
      <c r="P363" s="75">
        <v>0</v>
      </c>
      <c r="Q363" s="92">
        <v>43144</v>
      </c>
      <c r="R363" s="75" t="s">
        <v>1052</v>
      </c>
      <c r="S363" s="75" t="s">
        <v>1059</v>
      </c>
      <c r="U363" s="75" t="s">
        <v>1060</v>
      </c>
      <c r="X363" s="75">
        <v>14000</v>
      </c>
      <c r="Y363" s="75" t="s">
        <v>186</v>
      </c>
      <c r="Z363" s="92">
        <v>43144</v>
      </c>
      <c r="AA363" s="75" t="s">
        <v>132</v>
      </c>
      <c r="AB363" s="92">
        <v>43144</v>
      </c>
      <c r="AC363" s="75">
        <v>0</v>
      </c>
      <c r="AF363" s="92">
        <v>43144</v>
      </c>
      <c r="AG363" s="75">
        <v>0</v>
      </c>
      <c r="AH363" s="75">
        <v>151343</v>
      </c>
      <c r="AI363" s="75" t="b">
        <v>1</v>
      </c>
      <c r="AJ363" s="75">
        <v>0</v>
      </c>
      <c r="AK363" s="75" t="s">
        <v>1059</v>
      </c>
    </row>
    <row r="364" spans="1:37" x14ac:dyDescent="0.2">
      <c r="A364" s="75" t="s">
        <v>125</v>
      </c>
      <c r="B364" s="75">
        <v>115665</v>
      </c>
      <c r="C364" s="75" t="s">
        <v>126</v>
      </c>
      <c r="D364" s="75" t="s">
        <v>52</v>
      </c>
      <c r="F364" s="75">
        <v>5</v>
      </c>
      <c r="G364" s="75">
        <v>52711</v>
      </c>
      <c r="H364" s="75">
        <v>154031</v>
      </c>
      <c r="I364" s="74">
        <v>9</v>
      </c>
      <c r="J364" s="92">
        <v>43140</v>
      </c>
      <c r="K364" s="75" t="s">
        <v>1061</v>
      </c>
      <c r="L364" s="75">
        <v>41.38</v>
      </c>
      <c r="M364" s="75">
        <v>8.34</v>
      </c>
      <c r="N364" s="75">
        <v>50</v>
      </c>
      <c r="O364" s="75">
        <v>0</v>
      </c>
      <c r="P364" s="75">
        <v>0</v>
      </c>
      <c r="Q364" s="92">
        <v>43140</v>
      </c>
      <c r="R364" s="75" t="s">
        <v>1062</v>
      </c>
      <c r="S364" s="75" t="s">
        <v>1063</v>
      </c>
      <c r="U364" s="75" t="s">
        <v>1064</v>
      </c>
      <c r="Y364" s="75" t="s">
        <v>1065</v>
      </c>
      <c r="Z364" s="92">
        <v>43140</v>
      </c>
      <c r="AA364" s="75" t="s">
        <v>132</v>
      </c>
      <c r="AB364" s="92">
        <v>43140</v>
      </c>
      <c r="AC364" s="75">
        <v>0</v>
      </c>
      <c r="AF364" s="92">
        <v>43140</v>
      </c>
      <c r="AG364" s="75">
        <v>0</v>
      </c>
      <c r="AH364" s="75">
        <v>111228</v>
      </c>
      <c r="AI364" s="75" t="b">
        <v>1</v>
      </c>
      <c r="AJ364" s="75">
        <v>0</v>
      </c>
      <c r="AK364" s="75" t="s">
        <v>1063</v>
      </c>
    </row>
    <row r="365" spans="1:37" x14ac:dyDescent="0.2">
      <c r="A365" s="75" t="s">
        <v>125</v>
      </c>
      <c r="B365" s="75">
        <v>116162</v>
      </c>
      <c r="C365" s="75" t="s">
        <v>126</v>
      </c>
      <c r="D365" s="75" t="s">
        <v>52</v>
      </c>
      <c r="F365" s="75">
        <v>5</v>
      </c>
      <c r="G365" s="75">
        <v>52854</v>
      </c>
      <c r="H365" s="75">
        <v>154528</v>
      </c>
      <c r="I365" s="74">
        <v>27</v>
      </c>
      <c r="J365" s="92">
        <v>43158</v>
      </c>
      <c r="K365" s="75" t="s">
        <v>1066</v>
      </c>
      <c r="L365" s="75">
        <v>53.88</v>
      </c>
      <c r="M365" s="75">
        <v>10.84</v>
      </c>
      <c r="N365" s="75">
        <v>65</v>
      </c>
      <c r="O365" s="75">
        <v>0</v>
      </c>
      <c r="P365" s="75">
        <v>0</v>
      </c>
      <c r="Q365" s="92">
        <v>43158</v>
      </c>
      <c r="R365" s="75" t="s">
        <v>1067</v>
      </c>
      <c r="S365" s="75" t="s">
        <v>1068</v>
      </c>
      <c r="U365" s="75" t="s">
        <v>796</v>
      </c>
      <c r="X365" s="75">
        <v>14620</v>
      </c>
      <c r="Y365" s="75" t="s">
        <v>1069</v>
      </c>
      <c r="Z365" s="92">
        <v>43158</v>
      </c>
      <c r="AA365" s="75" t="s">
        <v>132</v>
      </c>
      <c r="AB365" s="92">
        <v>43158</v>
      </c>
      <c r="AC365" s="75">
        <v>0</v>
      </c>
      <c r="AF365" s="92">
        <v>43158</v>
      </c>
      <c r="AG365" s="75">
        <v>0</v>
      </c>
      <c r="AH365" s="75">
        <v>93643</v>
      </c>
      <c r="AI365" s="75" t="b">
        <v>1</v>
      </c>
      <c r="AJ365" s="75">
        <v>0</v>
      </c>
      <c r="AK365" s="75" t="s">
        <v>1068</v>
      </c>
    </row>
    <row r="366" spans="1:37" x14ac:dyDescent="0.2">
      <c r="A366" s="75" t="s">
        <v>125</v>
      </c>
      <c r="B366" s="75">
        <v>116080</v>
      </c>
      <c r="C366" s="75" t="s">
        <v>126</v>
      </c>
      <c r="D366" s="75" t="s">
        <v>52</v>
      </c>
      <c r="F366" s="75">
        <v>5</v>
      </c>
      <c r="G366" s="75">
        <v>21369</v>
      </c>
      <c r="H366" s="75">
        <v>154446</v>
      </c>
      <c r="I366" s="74">
        <v>23</v>
      </c>
      <c r="J366" s="92">
        <v>43154</v>
      </c>
      <c r="K366" s="75" t="s">
        <v>1070</v>
      </c>
      <c r="L366" s="75">
        <v>53.88</v>
      </c>
      <c r="M366" s="75">
        <v>10.84</v>
      </c>
      <c r="N366" s="75">
        <v>65</v>
      </c>
      <c r="O366" s="75">
        <v>0</v>
      </c>
      <c r="P366" s="75">
        <v>0</v>
      </c>
      <c r="Q366" s="92">
        <v>43154</v>
      </c>
      <c r="R366" s="75" t="s">
        <v>1071</v>
      </c>
      <c r="S366" s="75" t="s">
        <v>1072</v>
      </c>
      <c r="U366" s="75" t="s">
        <v>1073</v>
      </c>
      <c r="X366" s="75">
        <v>14200</v>
      </c>
      <c r="Y366" s="75" t="s">
        <v>159</v>
      </c>
      <c r="Z366" s="92">
        <v>43154</v>
      </c>
      <c r="AA366" s="75" t="s">
        <v>132</v>
      </c>
      <c r="AB366" s="92">
        <v>43154</v>
      </c>
      <c r="AC366" s="75">
        <v>0</v>
      </c>
      <c r="AF366" s="92">
        <v>43154</v>
      </c>
      <c r="AG366" s="75">
        <v>0</v>
      </c>
      <c r="AH366" s="75">
        <v>100547</v>
      </c>
      <c r="AI366" s="75" t="b">
        <v>1</v>
      </c>
      <c r="AJ366" s="75">
        <v>0</v>
      </c>
      <c r="AK366" s="75" t="s">
        <v>1072</v>
      </c>
    </row>
    <row r="367" spans="1:37" x14ac:dyDescent="0.2">
      <c r="A367" s="75" t="s">
        <v>125</v>
      </c>
      <c r="B367" s="75">
        <v>115840</v>
      </c>
      <c r="C367" s="75" t="s">
        <v>126</v>
      </c>
      <c r="D367" s="75" t="s">
        <v>52</v>
      </c>
      <c r="F367" s="75">
        <v>5</v>
      </c>
      <c r="G367" s="75">
        <v>42486</v>
      </c>
      <c r="H367" s="75">
        <v>154206</v>
      </c>
      <c r="I367" s="74">
        <v>15</v>
      </c>
      <c r="J367" s="92">
        <v>43146</v>
      </c>
      <c r="K367" s="75" t="s">
        <v>1074</v>
      </c>
      <c r="L367" s="75">
        <v>49.72</v>
      </c>
      <c r="M367" s="75">
        <v>10</v>
      </c>
      <c r="N367" s="75">
        <v>60</v>
      </c>
      <c r="O367" s="75">
        <v>0</v>
      </c>
      <c r="P367" s="75">
        <v>0</v>
      </c>
      <c r="Q367" s="92">
        <v>43146</v>
      </c>
      <c r="R367" s="75" t="s">
        <v>1075</v>
      </c>
      <c r="S367" s="75" t="s">
        <v>1076</v>
      </c>
      <c r="U367" s="75" t="s">
        <v>1077</v>
      </c>
      <c r="X367" s="75">
        <v>14112</v>
      </c>
      <c r="Y367" s="75" t="s">
        <v>819</v>
      </c>
      <c r="Z367" s="92">
        <v>43146</v>
      </c>
      <c r="AA367" s="75" t="s">
        <v>132</v>
      </c>
      <c r="AB367" s="92">
        <v>43146</v>
      </c>
      <c r="AC367" s="75">
        <v>0</v>
      </c>
      <c r="AF367" s="92">
        <v>43146</v>
      </c>
      <c r="AG367" s="75">
        <v>0</v>
      </c>
      <c r="AH367" s="75">
        <v>145925</v>
      </c>
      <c r="AI367" s="75" t="b">
        <v>1</v>
      </c>
      <c r="AJ367" s="75">
        <v>0</v>
      </c>
      <c r="AK367" s="75" t="s">
        <v>1076</v>
      </c>
    </row>
    <row r="368" spans="1:37" x14ac:dyDescent="0.2">
      <c r="A368" s="75" t="s">
        <v>125</v>
      </c>
      <c r="B368" s="75">
        <v>115926</v>
      </c>
      <c r="C368" s="75" t="s">
        <v>126</v>
      </c>
      <c r="D368" s="75" t="s">
        <v>52</v>
      </c>
      <c r="F368" s="75">
        <v>5</v>
      </c>
      <c r="G368" s="75">
        <v>11859</v>
      </c>
      <c r="H368" s="75">
        <v>154292</v>
      </c>
      <c r="I368" s="74">
        <v>19</v>
      </c>
      <c r="J368" s="92">
        <v>43150</v>
      </c>
      <c r="K368" s="75" t="s">
        <v>1078</v>
      </c>
      <c r="L368" s="75">
        <v>53.88</v>
      </c>
      <c r="M368" s="75">
        <v>10.84</v>
      </c>
      <c r="N368" s="75">
        <v>65</v>
      </c>
      <c r="O368" s="75">
        <v>0</v>
      </c>
      <c r="P368" s="75">
        <v>0</v>
      </c>
      <c r="Q368" s="92">
        <v>43150</v>
      </c>
      <c r="R368" s="75" t="s">
        <v>1079</v>
      </c>
      <c r="S368" s="75" t="s">
        <v>1080</v>
      </c>
      <c r="U368" s="75" t="s">
        <v>1081</v>
      </c>
      <c r="X368" s="75">
        <v>14000</v>
      </c>
      <c r="Y368" s="75" t="s">
        <v>186</v>
      </c>
      <c r="Z368" s="92">
        <v>43150</v>
      </c>
      <c r="AA368" s="75" t="s">
        <v>132</v>
      </c>
      <c r="AB368" s="92">
        <v>43150</v>
      </c>
      <c r="AC368" s="75">
        <v>0</v>
      </c>
      <c r="AF368" s="92">
        <v>43150</v>
      </c>
      <c r="AG368" s="75">
        <v>0</v>
      </c>
      <c r="AH368" s="75">
        <v>154900</v>
      </c>
      <c r="AI368" s="75" t="b">
        <v>1</v>
      </c>
      <c r="AJ368" s="75">
        <v>0</v>
      </c>
      <c r="AK368" s="75" t="s">
        <v>1080</v>
      </c>
    </row>
    <row r="369" spans="1:37" x14ac:dyDescent="0.2">
      <c r="A369" s="75" t="s">
        <v>125</v>
      </c>
      <c r="B369" s="75">
        <v>116108</v>
      </c>
      <c r="C369" s="75" t="s">
        <v>126</v>
      </c>
      <c r="D369" s="75" t="s">
        <v>52</v>
      </c>
      <c r="F369" s="75">
        <v>5</v>
      </c>
      <c r="G369" s="75">
        <v>25474</v>
      </c>
      <c r="H369" s="75">
        <v>154474</v>
      </c>
      <c r="I369" s="74">
        <v>23</v>
      </c>
      <c r="J369" s="92">
        <v>43154</v>
      </c>
      <c r="K369" s="75" t="s">
        <v>1082</v>
      </c>
      <c r="L369" s="75">
        <v>53.88</v>
      </c>
      <c r="M369" s="75">
        <v>10.84</v>
      </c>
      <c r="N369" s="75">
        <v>65</v>
      </c>
      <c r="O369" s="75">
        <v>0</v>
      </c>
      <c r="P369" s="75">
        <v>0</v>
      </c>
      <c r="Q369" s="92">
        <v>43154</v>
      </c>
      <c r="R369" s="75" t="s">
        <v>1083</v>
      </c>
      <c r="S369" s="75" t="s">
        <v>1084</v>
      </c>
      <c r="U369" s="75" t="s">
        <v>1085</v>
      </c>
      <c r="X369" s="75">
        <v>14150</v>
      </c>
      <c r="Y369" s="75" t="s">
        <v>526</v>
      </c>
      <c r="Z369" s="92">
        <v>43154</v>
      </c>
      <c r="AA369" s="75" t="s">
        <v>132</v>
      </c>
      <c r="AB369" s="92">
        <v>43154</v>
      </c>
      <c r="AC369" s="75">
        <v>0</v>
      </c>
      <c r="AF369" s="92">
        <v>43154</v>
      </c>
      <c r="AG369" s="75">
        <v>0</v>
      </c>
      <c r="AH369" s="75">
        <v>162425</v>
      </c>
      <c r="AI369" s="75" t="b">
        <v>1</v>
      </c>
      <c r="AJ369" s="75">
        <v>0</v>
      </c>
      <c r="AK369" s="75" t="s">
        <v>1086</v>
      </c>
    </row>
    <row r="370" spans="1:37" x14ac:dyDescent="0.2">
      <c r="A370" s="75" t="s">
        <v>125</v>
      </c>
      <c r="B370" s="75">
        <v>115664</v>
      </c>
      <c r="C370" s="75" t="s">
        <v>126</v>
      </c>
      <c r="D370" s="75" t="s">
        <v>52</v>
      </c>
      <c r="F370" s="75">
        <v>5</v>
      </c>
      <c r="G370" s="75">
        <v>52712</v>
      </c>
      <c r="H370" s="75">
        <v>154030</v>
      </c>
      <c r="I370" s="74">
        <v>9</v>
      </c>
      <c r="J370" s="92">
        <v>43140</v>
      </c>
      <c r="K370" s="75" t="s">
        <v>1087</v>
      </c>
      <c r="L370" s="75">
        <v>53.88</v>
      </c>
      <c r="M370" s="75">
        <v>10.84</v>
      </c>
      <c r="N370" s="75">
        <v>65</v>
      </c>
      <c r="O370" s="75">
        <v>0</v>
      </c>
      <c r="P370" s="75">
        <v>0</v>
      </c>
      <c r="Q370" s="92">
        <v>43140</v>
      </c>
      <c r="R370" s="75" t="s">
        <v>1088</v>
      </c>
      <c r="S370" s="75" t="s">
        <v>1089</v>
      </c>
      <c r="U370" s="75" t="s">
        <v>1090</v>
      </c>
      <c r="X370" s="75">
        <v>28100</v>
      </c>
      <c r="Y370" s="75" t="s">
        <v>1091</v>
      </c>
      <c r="Z370" s="92">
        <v>43140</v>
      </c>
      <c r="AA370" s="75" t="s">
        <v>132</v>
      </c>
      <c r="AB370" s="92">
        <v>43140</v>
      </c>
      <c r="AC370" s="75">
        <v>0</v>
      </c>
      <c r="AF370" s="92">
        <v>43140</v>
      </c>
      <c r="AG370" s="75">
        <v>0</v>
      </c>
      <c r="AH370" s="75">
        <v>111133</v>
      </c>
      <c r="AI370" s="75" t="b">
        <v>1</v>
      </c>
      <c r="AJ370" s="75">
        <v>0</v>
      </c>
      <c r="AK370" s="75" t="s">
        <v>1089</v>
      </c>
    </row>
    <row r="371" spans="1:37" x14ac:dyDescent="0.2">
      <c r="A371" s="75" t="s">
        <v>125</v>
      </c>
      <c r="B371" s="75">
        <v>116013</v>
      </c>
      <c r="C371" s="75" t="s">
        <v>126</v>
      </c>
      <c r="D371" s="75" t="s">
        <v>52</v>
      </c>
      <c r="F371" s="75">
        <v>5</v>
      </c>
      <c r="G371" s="75">
        <v>52821</v>
      </c>
      <c r="H371" s="75">
        <v>154379</v>
      </c>
      <c r="I371" s="74">
        <v>21</v>
      </c>
      <c r="J371" s="92">
        <v>43152</v>
      </c>
      <c r="K371" s="75" t="s">
        <v>1092</v>
      </c>
      <c r="L371" s="75">
        <v>53.88</v>
      </c>
      <c r="M371" s="75">
        <v>10.84</v>
      </c>
      <c r="N371" s="75">
        <v>65</v>
      </c>
      <c r="O371" s="75">
        <v>0</v>
      </c>
      <c r="P371" s="75">
        <v>0</v>
      </c>
      <c r="Q371" s="92">
        <v>43152</v>
      </c>
      <c r="R371" s="75" t="s">
        <v>1088</v>
      </c>
      <c r="S371" s="75" t="s">
        <v>1093</v>
      </c>
      <c r="U371" s="75" t="s">
        <v>1094</v>
      </c>
      <c r="X371" s="75">
        <v>14250</v>
      </c>
      <c r="Y371" s="75" t="s">
        <v>1095</v>
      </c>
      <c r="Z371" s="92">
        <v>43152</v>
      </c>
      <c r="AA371" s="75" t="s">
        <v>132</v>
      </c>
      <c r="AB371" s="92">
        <v>43152</v>
      </c>
      <c r="AC371" s="75">
        <v>0</v>
      </c>
      <c r="AF371" s="92">
        <v>43152</v>
      </c>
      <c r="AG371" s="75">
        <v>0</v>
      </c>
      <c r="AH371" s="75">
        <v>145054</v>
      </c>
      <c r="AI371" s="75" t="b">
        <v>1</v>
      </c>
      <c r="AJ371" s="75">
        <v>0</v>
      </c>
      <c r="AK371" s="75" t="s">
        <v>1096</v>
      </c>
    </row>
    <row r="372" spans="1:37" x14ac:dyDescent="0.2">
      <c r="A372" s="75" t="s">
        <v>125</v>
      </c>
      <c r="B372" s="75">
        <v>115580</v>
      </c>
      <c r="C372" s="75" t="s">
        <v>126</v>
      </c>
      <c r="D372" s="75" t="s">
        <v>52</v>
      </c>
      <c r="F372" s="75">
        <v>5</v>
      </c>
      <c r="G372" s="75">
        <v>2467</v>
      </c>
      <c r="H372" s="75">
        <v>153946</v>
      </c>
      <c r="I372" s="74">
        <v>7</v>
      </c>
      <c r="J372" s="92">
        <v>43138</v>
      </c>
      <c r="K372" s="75" t="s">
        <v>1097</v>
      </c>
      <c r="L372" s="75">
        <v>53.88</v>
      </c>
      <c r="M372" s="75">
        <v>10.84</v>
      </c>
      <c r="N372" s="75">
        <v>65</v>
      </c>
      <c r="O372" s="75">
        <v>0</v>
      </c>
      <c r="P372" s="75">
        <v>0</v>
      </c>
      <c r="Q372" s="92">
        <v>43138</v>
      </c>
      <c r="R372" s="75" t="s">
        <v>1098</v>
      </c>
      <c r="S372" s="75" t="s">
        <v>1099</v>
      </c>
      <c r="U372" s="75" t="s">
        <v>1100</v>
      </c>
      <c r="X372" s="75">
        <v>14200</v>
      </c>
      <c r="Y372" s="75" t="s">
        <v>159</v>
      </c>
      <c r="Z372" s="92">
        <v>43138</v>
      </c>
      <c r="AA372" s="75" t="s">
        <v>132</v>
      </c>
      <c r="AB372" s="92">
        <v>43138</v>
      </c>
      <c r="AC372" s="75">
        <v>0</v>
      </c>
      <c r="AF372" s="92">
        <v>43138</v>
      </c>
      <c r="AG372" s="75">
        <v>0</v>
      </c>
      <c r="AH372" s="75">
        <v>111317</v>
      </c>
      <c r="AI372" s="75" t="b">
        <v>1</v>
      </c>
      <c r="AJ372" s="75">
        <v>0</v>
      </c>
      <c r="AK372" s="75" t="s">
        <v>1099</v>
      </c>
    </row>
    <row r="373" spans="1:37" x14ac:dyDescent="0.2">
      <c r="A373" s="75" t="s">
        <v>125</v>
      </c>
      <c r="B373" s="75">
        <v>116117</v>
      </c>
      <c r="C373" s="75" t="s">
        <v>126</v>
      </c>
      <c r="D373" s="75" t="s">
        <v>52</v>
      </c>
      <c r="F373" s="75">
        <v>5</v>
      </c>
      <c r="G373" s="75">
        <v>11461</v>
      </c>
      <c r="H373" s="75">
        <v>154483</v>
      </c>
      <c r="I373" s="74">
        <v>24</v>
      </c>
      <c r="J373" s="92">
        <v>43155</v>
      </c>
      <c r="K373" s="75" t="s">
        <v>1101</v>
      </c>
      <c r="L373" s="75">
        <v>41.38</v>
      </c>
      <c r="M373" s="75">
        <v>8.34</v>
      </c>
      <c r="N373" s="75">
        <v>50</v>
      </c>
      <c r="O373" s="75">
        <v>0</v>
      </c>
      <c r="P373" s="75">
        <v>0</v>
      </c>
      <c r="Q373" s="92">
        <v>43155</v>
      </c>
      <c r="R373" s="75" t="s">
        <v>1102</v>
      </c>
      <c r="S373" s="75" t="s">
        <v>1103</v>
      </c>
      <c r="U373" s="75" t="s">
        <v>1104</v>
      </c>
      <c r="X373" s="75">
        <v>14880</v>
      </c>
      <c r="Y373" s="75" t="s">
        <v>1105</v>
      </c>
      <c r="Z373" s="92">
        <v>43155</v>
      </c>
      <c r="AA373" s="75" t="s">
        <v>132</v>
      </c>
      <c r="AB373" s="92">
        <v>43155</v>
      </c>
      <c r="AC373" s="75">
        <v>0</v>
      </c>
      <c r="AF373" s="92">
        <v>43155</v>
      </c>
      <c r="AG373" s="75">
        <v>0</v>
      </c>
      <c r="AH373" s="75">
        <v>101739</v>
      </c>
      <c r="AI373" s="75" t="b">
        <v>1</v>
      </c>
      <c r="AJ373" s="75">
        <v>0</v>
      </c>
      <c r="AK373" s="75" t="s">
        <v>1103</v>
      </c>
    </row>
    <row r="374" spans="1:37" x14ac:dyDescent="0.2">
      <c r="A374" s="75" t="s">
        <v>125</v>
      </c>
      <c r="B374" s="75">
        <v>115460</v>
      </c>
      <c r="C374" s="75" t="s">
        <v>126</v>
      </c>
      <c r="D374" s="75" t="s">
        <v>52</v>
      </c>
      <c r="F374" s="75">
        <v>5</v>
      </c>
      <c r="G374" s="75">
        <v>47290</v>
      </c>
      <c r="H374" s="75">
        <v>153826</v>
      </c>
      <c r="I374" s="74">
        <v>1</v>
      </c>
      <c r="J374" s="92">
        <v>43132</v>
      </c>
      <c r="K374" s="75" t="s">
        <v>1106</v>
      </c>
      <c r="L374" s="75">
        <v>8.33</v>
      </c>
      <c r="M374" s="75">
        <v>1.67</v>
      </c>
      <c r="N374" s="75">
        <v>10</v>
      </c>
      <c r="O374" s="75">
        <v>10</v>
      </c>
      <c r="P374" s="75">
        <v>0</v>
      </c>
      <c r="R374" s="75" t="s">
        <v>1107</v>
      </c>
      <c r="S374" s="75" t="s">
        <v>1108</v>
      </c>
      <c r="U374" s="75" t="s">
        <v>1109</v>
      </c>
      <c r="X374" s="75">
        <v>14280</v>
      </c>
      <c r="Y374" s="75" t="s">
        <v>137</v>
      </c>
      <c r="Z374" s="92">
        <v>43159</v>
      </c>
      <c r="AA374" s="75" t="s">
        <v>458</v>
      </c>
      <c r="AB374" s="92">
        <v>43132</v>
      </c>
      <c r="AC374" s="75">
        <v>0</v>
      </c>
      <c r="AF374" s="92">
        <v>43132</v>
      </c>
      <c r="AG374" s="75">
        <v>0</v>
      </c>
      <c r="AH374" s="75">
        <v>164910</v>
      </c>
      <c r="AI374" s="75" t="b">
        <v>1</v>
      </c>
      <c r="AJ374" s="75">
        <v>93</v>
      </c>
      <c r="AK374" s="75" t="s">
        <v>1108</v>
      </c>
    </row>
    <row r="375" spans="1:37" x14ac:dyDescent="0.2">
      <c r="A375" s="75" t="s">
        <v>125</v>
      </c>
      <c r="B375" s="75">
        <v>115709</v>
      </c>
      <c r="C375" s="75" t="s">
        <v>126</v>
      </c>
      <c r="D375" s="75" t="s">
        <v>52</v>
      </c>
      <c r="F375" s="75">
        <v>5</v>
      </c>
      <c r="G375" s="75">
        <v>47290</v>
      </c>
      <c r="H375" s="75">
        <v>154075</v>
      </c>
      <c r="I375" s="74">
        <v>12</v>
      </c>
      <c r="J375" s="92">
        <v>43143</v>
      </c>
      <c r="K375" s="75" t="s">
        <v>1110</v>
      </c>
      <c r="L375" s="75">
        <v>41.38</v>
      </c>
      <c r="M375" s="75">
        <v>8.34</v>
      </c>
      <c r="N375" s="75">
        <v>50</v>
      </c>
      <c r="O375" s="75">
        <v>50</v>
      </c>
      <c r="P375" s="75">
        <v>0</v>
      </c>
      <c r="R375" s="75" t="s">
        <v>1107</v>
      </c>
      <c r="S375" s="75" t="s">
        <v>1108</v>
      </c>
      <c r="U375" s="75" t="s">
        <v>1109</v>
      </c>
      <c r="X375" s="75">
        <v>14280</v>
      </c>
      <c r="Y375" s="75" t="s">
        <v>137</v>
      </c>
      <c r="Z375" s="92">
        <v>43159</v>
      </c>
      <c r="AA375" s="75" t="s">
        <v>458</v>
      </c>
      <c r="AB375" s="92">
        <v>43143</v>
      </c>
      <c r="AC375" s="75">
        <v>0</v>
      </c>
      <c r="AF375" s="92">
        <v>43143</v>
      </c>
      <c r="AG375" s="75">
        <v>0</v>
      </c>
      <c r="AH375" s="75">
        <v>102446</v>
      </c>
      <c r="AI375" s="75" t="b">
        <v>1</v>
      </c>
      <c r="AJ375" s="75">
        <v>93</v>
      </c>
      <c r="AK375" s="75" t="s">
        <v>1108</v>
      </c>
    </row>
    <row r="376" spans="1:37" x14ac:dyDescent="0.2">
      <c r="A376" s="75" t="s">
        <v>125</v>
      </c>
      <c r="B376" s="75">
        <v>115737</v>
      </c>
      <c r="C376" s="75" t="s">
        <v>126</v>
      </c>
      <c r="D376" s="75" t="s">
        <v>52</v>
      </c>
      <c r="F376" s="75">
        <v>5</v>
      </c>
      <c r="G376" s="75">
        <v>47290</v>
      </c>
      <c r="H376" s="75">
        <v>154103</v>
      </c>
      <c r="I376" s="74">
        <v>12</v>
      </c>
      <c r="J376" s="92">
        <v>43143</v>
      </c>
      <c r="K376" s="75" t="s">
        <v>1111</v>
      </c>
      <c r="L376" s="75">
        <v>41.38</v>
      </c>
      <c r="M376" s="75">
        <v>8.34</v>
      </c>
      <c r="N376" s="75">
        <v>50</v>
      </c>
      <c r="O376" s="75">
        <v>50</v>
      </c>
      <c r="P376" s="75">
        <v>0</v>
      </c>
      <c r="R376" s="75" t="s">
        <v>1107</v>
      </c>
      <c r="S376" s="75" t="s">
        <v>1108</v>
      </c>
      <c r="U376" s="75" t="s">
        <v>1109</v>
      </c>
      <c r="X376" s="75">
        <v>14280</v>
      </c>
      <c r="Y376" s="75" t="s">
        <v>137</v>
      </c>
      <c r="Z376" s="92">
        <v>43159</v>
      </c>
      <c r="AA376" s="75" t="s">
        <v>458</v>
      </c>
      <c r="AB376" s="92">
        <v>43143</v>
      </c>
      <c r="AC376" s="75">
        <v>0</v>
      </c>
      <c r="AF376" s="92">
        <v>43143</v>
      </c>
      <c r="AG376" s="75">
        <v>0</v>
      </c>
      <c r="AH376" s="75">
        <v>175947</v>
      </c>
      <c r="AI376" s="75" t="b">
        <v>1</v>
      </c>
      <c r="AJ376" s="75">
        <v>93</v>
      </c>
      <c r="AK376" s="75" t="s">
        <v>1108</v>
      </c>
    </row>
    <row r="377" spans="1:37" x14ac:dyDescent="0.2">
      <c r="A377" s="75" t="s">
        <v>125</v>
      </c>
      <c r="B377" s="75">
        <v>115742</v>
      </c>
      <c r="C377" s="75" t="s">
        <v>126</v>
      </c>
      <c r="D377" s="75" t="s">
        <v>52</v>
      </c>
      <c r="F377" s="75">
        <v>5</v>
      </c>
      <c r="G377" s="75">
        <v>47290</v>
      </c>
      <c r="H377" s="75">
        <v>154108</v>
      </c>
      <c r="I377" s="74">
        <v>13</v>
      </c>
      <c r="J377" s="92">
        <v>43144</v>
      </c>
      <c r="K377" s="75" t="s">
        <v>1112</v>
      </c>
      <c r="L377" s="75">
        <v>41.38</v>
      </c>
      <c r="M377" s="75">
        <v>8.34</v>
      </c>
      <c r="N377" s="75">
        <v>50</v>
      </c>
      <c r="O377" s="75">
        <v>50</v>
      </c>
      <c r="P377" s="75">
        <v>0</v>
      </c>
      <c r="R377" s="75" t="s">
        <v>1107</v>
      </c>
      <c r="S377" s="75" t="s">
        <v>1108</v>
      </c>
      <c r="U377" s="75" t="s">
        <v>1109</v>
      </c>
      <c r="X377" s="75">
        <v>14280</v>
      </c>
      <c r="Y377" s="75" t="s">
        <v>137</v>
      </c>
      <c r="Z377" s="92">
        <v>43159</v>
      </c>
      <c r="AA377" s="75" t="s">
        <v>458</v>
      </c>
      <c r="AB377" s="92">
        <v>43144</v>
      </c>
      <c r="AC377" s="75">
        <v>0</v>
      </c>
      <c r="AF377" s="92">
        <v>43144</v>
      </c>
      <c r="AG377" s="75">
        <v>0</v>
      </c>
      <c r="AH377" s="75">
        <v>102233</v>
      </c>
      <c r="AI377" s="75" t="b">
        <v>1</v>
      </c>
      <c r="AJ377" s="75">
        <v>93</v>
      </c>
      <c r="AK377" s="75" t="s">
        <v>1108</v>
      </c>
    </row>
    <row r="378" spans="1:37" x14ac:dyDescent="0.2">
      <c r="A378" s="75" t="s">
        <v>125</v>
      </c>
      <c r="B378" s="75">
        <v>115870</v>
      </c>
      <c r="C378" s="75" t="s">
        <v>126</v>
      </c>
      <c r="D378" s="75" t="s">
        <v>52</v>
      </c>
      <c r="F378" s="75">
        <v>5</v>
      </c>
      <c r="G378" s="75">
        <v>47290</v>
      </c>
      <c r="H378" s="75">
        <v>154236</v>
      </c>
      <c r="I378" s="74">
        <v>16</v>
      </c>
      <c r="J378" s="92">
        <v>43147</v>
      </c>
      <c r="K378" s="75" t="s">
        <v>1113</v>
      </c>
      <c r="L378" s="75">
        <v>8.33</v>
      </c>
      <c r="M378" s="75">
        <v>1.67</v>
      </c>
      <c r="N378" s="75">
        <v>10</v>
      </c>
      <c r="O378" s="75">
        <v>10</v>
      </c>
      <c r="P378" s="75">
        <v>0</v>
      </c>
      <c r="R378" s="75" t="s">
        <v>1107</v>
      </c>
      <c r="S378" s="75" t="s">
        <v>1108</v>
      </c>
      <c r="U378" s="75" t="s">
        <v>1109</v>
      </c>
      <c r="X378" s="75">
        <v>14280</v>
      </c>
      <c r="Y378" s="75" t="s">
        <v>137</v>
      </c>
      <c r="Z378" s="92">
        <v>43159</v>
      </c>
      <c r="AA378" s="75" t="s">
        <v>458</v>
      </c>
      <c r="AB378" s="92">
        <v>43147</v>
      </c>
      <c r="AC378" s="75">
        <v>0</v>
      </c>
      <c r="AF378" s="92">
        <v>43147</v>
      </c>
      <c r="AG378" s="75">
        <v>0</v>
      </c>
      <c r="AH378" s="75">
        <v>113410</v>
      </c>
      <c r="AI378" s="75" t="b">
        <v>1</v>
      </c>
      <c r="AJ378" s="75">
        <v>93</v>
      </c>
      <c r="AK378" s="75" t="s">
        <v>1108</v>
      </c>
    </row>
    <row r="379" spans="1:37" x14ac:dyDescent="0.2">
      <c r="A379" s="75" t="s">
        <v>125</v>
      </c>
      <c r="B379" s="75">
        <v>115904</v>
      </c>
      <c r="C379" s="75" t="s">
        <v>126</v>
      </c>
      <c r="D379" s="75" t="s">
        <v>52</v>
      </c>
      <c r="F379" s="75">
        <v>5</v>
      </c>
      <c r="G379" s="75">
        <v>47290</v>
      </c>
      <c r="H379" s="75">
        <v>154270</v>
      </c>
      <c r="I379" s="74">
        <v>19</v>
      </c>
      <c r="J379" s="92">
        <v>43150</v>
      </c>
      <c r="K379" s="75" t="s">
        <v>1114</v>
      </c>
      <c r="L379" s="75">
        <v>41.38</v>
      </c>
      <c r="M379" s="75">
        <v>8.34</v>
      </c>
      <c r="N379" s="75">
        <v>50</v>
      </c>
      <c r="O379" s="75">
        <v>50</v>
      </c>
      <c r="P379" s="75">
        <v>0</v>
      </c>
      <c r="R379" s="75" t="s">
        <v>1107</v>
      </c>
      <c r="S379" s="75" t="s">
        <v>1108</v>
      </c>
      <c r="U379" s="75" t="s">
        <v>1109</v>
      </c>
      <c r="X379" s="75">
        <v>14280</v>
      </c>
      <c r="Y379" s="75" t="s">
        <v>137</v>
      </c>
      <c r="Z379" s="92">
        <v>43159</v>
      </c>
      <c r="AA379" s="75" t="s">
        <v>458</v>
      </c>
      <c r="AB379" s="92">
        <v>43150</v>
      </c>
      <c r="AC379" s="75">
        <v>0</v>
      </c>
      <c r="AF379" s="92">
        <v>43150</v>
      </c>
      <c r="AG379" s="75">
        <v>0</v>
      </c>
      <c r="AH379" s="75">
        <v>94235</v>
      </c>
      <c r="AI379" s="75" t="b">
        <v>1</v>
      </c>
      <c r="AJ379" s="75">
        <v>93</v>
      </c>
      <c r="AK379" s="75" t="s">
        <v>1108</v>
      </c>
    </row>
    <row r="380" spans="1:37" x14ac:dyDescent="0.2">
      <c r="A380" s="75" t="s">
        <v>125</v>
      </c>
      <c r="B380" s="75">
        <v>116161</v>
      </c>
      <c r="C380" s="75" t="s">
        <v>126</v>
      </c>
      <c r="D380" s="75" t="s">
        <v>52</v>
      </c>
      <c r="F380" s="75">
        <v>5</v>
      </c>
      <c r="G380" s="75">
        <v>47290</v>
      </c>
      <c r="H380" s="75">
        <v>154527</v>
      </c>
      <c r="I380" s="74">
        <v>27</v>
      </c>
      <c r="J380" s="92">
        <v>43158</v>
      </c>
      <c r="K380" s="75" t="s">
        <v>1115</v>
      </c>
      <c r="L380" s="75">
        <v>41.38</v>
      </c>
      <c r="M380" s="75">
        <v>8.34</v>
      </c>
      <c r="N380" s="75">
        <v>50</v>
      </c>
      <c r="O380" s="75">
        <v>50</v>
      </c>
      <c r="P380" s="75">
        <v>0</v>
      </c>
      <c r="R380" s="75" t="s">
        <v>1107</v>
      </c>
      <c r="S380" s="75" t="s">
        <v>1108</v>
      </c>
      <c r="U380" s="75" t="s">
        <v>1109</v>
      </c>
      <c r="X380" s="75">
        <v>14280</v>
      </c>
      <c r="Y380" s="75" t="s">
        <v>137</v>
      </c>
      <c r="Z380" s="92">
        <v>43159</v>
      </c>
      <c r="AA380" s="75" t="s">
        <v>458</v>
      </c>
      <c r="AB380" s="92">
        <v>43158</v>
      </c>
      <c r="AC380" s="75">
        <v>0</v>
      </c>
      <c r="AF380" s="92">
        <v>43158</v>
      </c>
      <c r="AG380" s="75">
        <v>0</v>
      </c>
      <c r="AH380" s="75">
        <v>91111</v>
      </c>
      <c r="AI380" s="75" t="b">
        <v>1</v>
      </c>
      <c r="AJ380" s="75">
        <v>93</v>
      </c>
      <c r="AK380" s="75" t="s">
        <v>1108</v>
      </c>
    </row>
    <row r="381" spans="1:37" x14ac:dyDescent="0.2">
      <c r="A381" s="75" t="s">
        <v>125</v>
      </c>
      <c r="B381" s="75">
        <v>115668</v>
      </c>
      <c r="C381" s="75" t="s">
        <v>126</v>
      </c>
      <c r="D381" s="75" t="s">
        <v>52</v>
      </c>
      <c r="F381" s="75">
        <v>5</v>
      </c>
      <c r="G381" s="75">
        <v>30143</v>
      </c>
      <c r="H381" s="75">
        <v>154034</v>
      </c>
      <c r="I381" s="74">
        <v>9</v>
      </c>
      <c r="J381" s="92">
        <v>43140</v>
      </c>
      <c r="K381" s="75" t="s">
        <v>1116</v>
      </c>
      <c r="L381" s="75">
        <v>49.72</v>
      </c>
      <c r="M381" s="75">
        <v>10</v>
      </c>
      <c r="N381" s="75">
        <v>60</v>
      </c>
      <c r="O381" s="75">
        <v>0</v>
      </c>
      <c r="P381" s="75">
        <v>0</v>
      </c>
      <c r="Q381" s="92">
        <v>43140</v>
      </c>
      <c r="R381" s="75" t="s">
        <v>1117</v>
      </c>
      <c r="S381" s="75" t="s">
        <v>1118</v>
      </c>
      <c r="U381" s="75" t="s">
        <v>1119</v>
      </c>
      <c r="X381" s="75">
        <v>14550</v>
      </c>
      <c r="Y381" s="75" t="s">
        <v>131</v>
      </c>
      <c r="Z381" s="92">
        <v>43140</v>
      </c>
      <c r="AA381" s="75" t="s">
        <v>132</v>
      </c>
      <c r="AB381" s="92">
        <v>43140</v>
      </c>
      <c r="AC381" s="75">
        <v>0</v>
      </c>
      <c r="AF381" s="92">
        <v>43140</v>
      </c>
      <c r="AG381" s="75">
        <v>0</v>
      </c>
      <c r="AH381" s="75">
        <v>114329</v>
      </c>
      <c r="AI381" s="75" t="b">
        <v>1</v>
      </c>
      <c r="AJ381" s="75">
        <v>0</v>
      </c>
      <c r="AK381" s="75" t="s">
        <v>1118</v>
      </c>
    </row>
    <row r="382" spans="1:37" x14ac:dyDescent="0.2">
      <c r="A382" s="75" t="s">
        <v>125</v>
      </c>
      <c r="B382" s="75">
        <v>115758</v>
      </c>
      <c r="C382" s="75" t="s">
        <v>126</v>
      </c>
      <c r="D382" s="75" t="s">
        <v>52</v>
      </c>
      <c r="F382" s="75">
        <v>5</v>
      </c>
      <c r="G382" s="75">
        <v>27520</v>
      </c>
      <c r="H382" s="75">
        <v>154124</v>
      </c>
      <c r="I382" s="74">
        <v>13</v>
      </c>
      <c r="J382" s="92">
        <v>43144</v>
      </c>
      <c r="K382" s="75" t="s">
        <v>1120</v>
      </c>
      <c r="L382" s="75">
        <v>53.88</v>
      </c>
      <c r="M382" s="75">
        <v>10.84</v>
      </c>
      <c r="N382" s="75">
        <v>65</v>
      </c>
      <c r="O382" s="75">
        <v>0</v>
      </c>
      <c r="P382" s="75">
        <v>0</v>
      </c>
      <c r="Q382" s="92">
        <v>43144</v>
      </c>
      <c r="R382" s="75" t="s">
        <v>1121</v>
      </c>
      <c r="S382" s="75" t="s">
        <v>1122</v>
      </c>
      <c r="U382" s="75" t="s">
        <v>1123</v>
      </c>
      <c r="X382" s="75">
        <v>14200</v>
      </c>
      <c r="Y382" s="75" t="s">
        <v>159</v>
      </c>
      <c r="Z382" s="92">
        <v>43144</v>
      </c>
      <c r="AA382" s="75" t="s">
        <v>132</v>
      </c>
      <c r="AB382" s="92">
        <v>43144</v>
      </c>
      <c r="AC382" s="75">
        <v>0</v>
      </c>
      <c r="AF382" s="92">
        <v>43144</v>
      </c>
      <c r="AG382" s="75">
        <v>0</v>
      </c>
      <c r="AH382" s="75">
        <v>143535</v>
      </c>
      <c r="AI382" s="75" t="b">
        <v>1</v>
      </c>
      <c r="AJ382" s="75">
        <v>0</v>
      </c>
      <c r="AK382" s="75" t="s">
        <v>1122</v>
      </c>
    </row>
    <row r="383" spans="1:37" x14ac:dyDescent="0.2">
      <c r="A383" s="75" t="s">
        <v>125</v>
      </c>
      <c r="B383" s="75">
        <v>115836</v>
      </c>
      <c r="C383" s="75" t="s">
        <v>126</v>
      </c>
      <c r="D383" s="75" t="s">
        <v>52</v>
      </c>
      <c r="F383" s="75">
        <v>5</v>
      </c>
      <c r="G383" s="75">
        <v>30251</v>
      </c>
      <c r="H383" s="75">
        <v>154202</v>
      </c>
      <c r="I383" s="74">
        <v>15</v>
      </c>
      <c r="J383" s="92">
        <v>43146</v>
      </c>
      <c r="K383" s="75" t="s">
        <v>1124</v>
      </c>
      <c r="L383" s="75">
        <v>49.72</v>
      </c>
      <c r="M383" s="75">
        <v>10</v>
      </c>
      <c r="N383" s="75">
        <v>60</v>
      </c>
      <c r="O383" s="75">
        <v>0</v>
      </c>
      <c r="P383" s="75">
        <v>0</v>
      </c>
      <c r="Q383" s="92">
        <v>43146</v>
      </c>
      <c r="R383" s="75" t="s">
        <v>1125</v>
      </c>
      <c r="S383" s="75" t="s">
        <v>1126</v>
      </c>
      <c r="U383" s="75" t="s">
        <v>1127</v>
      </c>
      <c r="X383" s="75">
        <v>14000</v>
      </c>
      <c r="Y383" s="75" t="s">
        <v>186</v>
      </c>
      <c r="Z383" s="92">
        <v>43146</v>
      </c>
      <c r="AA383" s="75" t="s">
        <v>132</v>
      </c>
      <c r="AB383" s="92">
        <v>43146</v>
      </c>
      <c r="AC383" s="75">
        <v>0</v>
      </c>
      <c r="AF383" s="92">
        <v>43146</v>
      </c>
      <c r="AG383" s="75">
        <v>0</v>
      </c>
      <c r="AH383" s="75">
        <v>135640</v>
      </c>
      <c r="AI383" s="75" t="b">
        <v>1</v>
      </c>
      <c r="AJ383" s="75">
        <v>0</v>
      </c>
      <c r="AK383" s="75" t="s">
        <v>1126</v>
      </c>
    </row>
    <row r="384" spans="1:37" x14ac:dyDescent="0.2">
      <c r="A384" s="75" t="s">
        <v>125</v>
      </c>
      <c r="B384" s="75">
        <v>115868</v>
      </c>
      <c r="C384" s="75" t="s">
        <v>126</v>
      </c>
      <c r="D384" s="75" t="s">
        <v>52</v>
      </c>
      <c r="F384" s="75">
        <v>5</v>
      </c>
      <c r="G384" s="75">
        <v>30416</v>
      </c>
      <c r="H384" s="75">
        <v>154234</v>
      </c>
      <c r="I384" s="74">
        <v>16</v>
      </c>
      <c r="J384" s="92">
        <v>43147</v>
      </c>
      <c r="K384" s="75" t="s">
        <v>1128</v>
      </c>
      <c r="L384" s="75">
        <v>53.88</v>
      </c>
      <c r="M384" s="75">
        <v>10.84</v>
      </c>
      <c r="N384" s="75">
        <v>65</v>
      </c>
      <c r="O384" s="75">
        <v>0</v>
      </c>
      <c r="P384" s="75">
        <v>0</v>
      </c>
      <c r="Q384" s="92">
        <v>43147</v>
      </c>
      <c r="R384" s="75" t="s">
        <v>1125</v>
      </c>
      <c r="S384" s="75" t="s">
        <v>1129</v>
      </c>
      <c r="U384" s="75" t="s">
        <v>1130</v>
      </c>
      <c r="X384" s="75">
        <v>14000</v>
      </c>
      <c r="Y384" s="75" t="s">
        <v>186</v>
      </c>
      <c r="Z384" s="92">
        <v>43147</v>
      </c>
      <c r="AA384" s="75" t="s">
        <v>132</v>
      </c>
      <c r="AB384" s="92">
        <v>43147</v>
      </c>
      <c r="AC384" s="75">
        <v>0</v>
      </c>
      <c r="AF384" s="92">
        <v>43147</v>
      </c>
      <c r="AG384" s="75">
        <v>0</v>
      </c>
      <c r="AH384" s="75">
        <v>112114</v>
      </c>
      <c r="AI384" s="75" t="b">
        <v>1</v>
      </c>
      <c r="AJ384" s="75">
        <v>0</v>
      </c>
      <c r="AK384" s="75" t="s">
        <v>1129</v>
      </c>
    </row>
    <row r="385" spans="1:37" x14ac:dyDescent="0.2">
      <c r="A385" s="75" t="s">
        <v>125</v>
      </c>
      <c r="B385" s="75">
        <v>115900</v>
      </c>
      <c r="C385" s="75" t="s">
        <v>126</v>
      </c>
      <c r="D385" s="75" t="s">
        <v>52</v>
      </c>
      <c r="F385" s="75">
        <v>5</v>
      </c>
      <c r="G385" s="75">
        <v>51739</v>
      </c>
      <c r="H385" s="75">
        <v>154266</v>
      </c>
      <c r="I385" s="74">
        <v>17</v>
      </c>
      <c r="J385" s="92">
        <v>43148</v>
      </c>
      <c r="K385" s="75" t="s">
        <v>1131</v>
      </c>
      <c r="L385" s="75">
        <v>12.5</v>
      </c>
      <c r="M385" s="75">
        <v>2.5</v>
      </c>
      <c r="N385" s="75">
        <v>15</v>
      </c>
      <c r="O385" s="75">
        <v>0</v>
      </c>
      <c r="P385" s="75">
        <v>0</v>
      </c>
      <c r="Q385" s="92">
        <v>43148</v>
      </c>
      <c r="R385" s="75" t="s">
        <v>1132</v>
      </c>
      <c r="S385" s="75" t="s">
        <v>1133</v>
      </c>
      <c r="U385" s="75" t="s">
        <v>1134</v>
      </c>
      <c r="X385" s="75">
        <v>14200</v>
      </c>
      <c r="Y385" s="75" t="s">
        <v>159</v>
      </c>
      <c r="Z385" s="92">
        <v>43148</v>
      </c>
      <c r="AA385" s="75" t="s">
        <v>132</v>
      </c>
      <c r="AB385" s="92">
        <v>43148</v>
      </c>
      <c r="AC385" s="75">
        <v>0</v>
      </c>
      <c r="AF385" s="92">
        <v>43148</v>
      </c>
      <c r="AG385" s="75">
        <v>0</v>
      </c>
      <c r="AH385" s="75">
        <v>112144</v>
      </c>
      <c r="AI385" s="75" t="b">
        <v>1</v>
      </c>
      <c r="AJ385" s="75">
        <v>0</v>
      </c>
      <c r="AK385" s="75" t="s">
        <v>1133</v>
      </c>
    </row>
    <row r="386" spans="1:37" x14ac:dyDescent="0.2">
      <c r="A386" s="75" t="s">
        <v>125</v>
      </c>
      <c r="B386" s="75">
        <v>115527</v>
      </c>
      <c r="C386" s="75" t="s">
        <v>126</v>
      </c>
      <c r="D386" s="75" t="s">
        <v>52</v>
      </c>
      <c r="F386" s="75">
        <v>5</v>
      </c>
      <c r="G386" s="75">
        <v>52670</v>
      </c>
      <c r="H386" s="75">
        <v>153893</v>
      </c>
      <c r="I386" s="74">
        <v>5</v>
      </c>
      <c r="J386" s="92">
        <v>43136</v>
      </c>
      <c r="K386" s="75" t="s">
        <v>1135</v>
      </c>
      <c r="L386" s="75">
        <v>12.5</v>
      </c>
      <c r="M386" s="75">
        <v>2.5</v>
      </c>
      <c r="N386" s="75">
        <v>15</v>
      </c>
      <c r="O386" s="75">
        <v>0</v>
      </c>
      <c r="P386" s="75">
        <v>0</v>
      </c>
      <c r="Q386" s="92">
        <v>43136</v>
      </c>
      <c r="R386" s="75" t="s">
        <v>1136</v>
      </c>
      <c r="S386" s="75" t="s">
        <v>1137</v>
      </c>
      <c r="U386" s="75" t="s">
        <v>1138</v>
      </c>
      <c r="X386" s="75">
        <v>14340</v>
      </c>
      <c r="Y386" s="75" t="s">
        <v>1139</v>
      </c>
      <c r="Z386" s="92">
        <v>43136</v>
      </c>
      <c r="AA386" s="75" t="s">
        <v>132</v>
      </c>
      <c r="AB386" s="92">
        <v>43136</v>
      </c>
      <c r="AC386" s="75">
        <v>0</v>
      </c>
      <c r="AF386" s="92">
        <v>43136</v>
      </c>
      <c r="AG386" s="75">
        <v>0</v>
      </c>
      <c r="AH386" s="75">
        <v>152042</v>
      </c>
      <c r="AI386" s="75" t="b">
        <v>1</v>
      </c>
      <c r="AJ386" s="75">
        <v>0</v>
      </c>
      <c r="AK386" s="75" t="s">
        <v>1140</v>
      </c>
    </row>
    <row r="387" spans="1:37" x14ac:dyDescent="0.2">
      <c r="A387" s="75" t="s">
        <v>125</v>
      </c>
      <c r="B387" s="75">
        <v>116008</v>
      </c>
      <c r="C387" s="75" t="s">
        <v>126</v>
      </c>
      <c r="D387" s="75" t="s">
        <v>52</v>
      </c>
      <c r="F387" s="75">
        <v>5</v>
      </c>
      <c r="G387" s="75">
        <v>29262</v>
      </c>
      <c r="H387" s="75">
        <v>154374</v>
      </c>
      <c r="I387" s="74">
        <v>21</v>
      </c>
      <c r="J387" s="92">
        <v>43152</v>
      </c>
      <c r="K387" s="75" t="s">
        <v>1141</v>
      </c>
      <c r="L387" s="75">
        <v>12.5</v>
      </c>
      <c r="M387" s="75">
        <v>2.5</v>
      </c>
      <c r="N387" s="75">
        <v>15</v>
      </c>
      <c r="O387" s="75">
        <v>0</v>
      </c>
      <c r="P387" s="75">
        <v>0</v>
      </c>
      <c r="Q387" s="92">
        <v>43152</v>
      </c>
      <c r="R387" s="75" t="s">
        <v>1142</v>
      </c>
      <c r="S387" s="75" t="s">
        <v>1143</v>
      </c>
      <c r="U387" s="75" t="s">
        <v>1144</v>
      </c>
      <c r="X387" s="75">
        <v>14120</v>
      </c>
      <c r="Y387" s="75" t="s">
        <v>362</v>
      </c>
      <c r="Z387" s="92">
        <v>43152</v>
      </c>
      <c r="AA387" s="75" t="s">
        <v>132</v>
      </c>
      <c r="AB387" s="92">
        <v>43152</v>
      </c>
      <c r="AC387" s="75">
        <v>0</v>
      </c>
      <c r="AF387" s="92">
        <v>43152</v>
      </c>
      <c r="AG387" s="75">
        <v>0</v>
      </c>
      <c r="AH387" s="75">
        <v>133714</v>
      </c>
      <c r="AI387" s="75" t="b">
        <v>1</v>
      </c>
      <c r="AJ387" s="75">
        <v>0</v>
      </c>
      <c r="AK387" s="75" t="s">
        <v>1143</v>
      </c>
    </row>
    <row r="388" spans="1:37" x14ac:dyDescent="0.2">
      <c r="A388" s="75" t="s">
        <v>125</v>
      </c>
      <c r="B388" s="75">
        <v>115781</v>
      </c>
      <c r="C388" s="75" t="s">
        <v>126</v>
      </c>
      <c r="D388" s="75" t="s">
        <v>52</v>
      </c>
      <c r="F388" s="75">
        <v>5</v>
      </c>
      <c r="G388" s="75">
        <v>52752</v>
      </c>
      <c r="H388" s="75">
        <v>154147</v>
      </c>
      <c r="I388" s="74">
        <v>14</v>
      </c>
      <c r="J388" s="92">
        <v>43145</v>
      </c>
      <c r="K388" s="75" t="s">
        <v>1145</v>
      </c>
      <c r="L388" s="75">
        <v>53.88</v>
      </c>
      <c r="M388" s="75">
        <v>10.84</v>
      </c>
      <c r="N388" s="75">
        <v>65</v>
      </c>
      <c r="O388" s="75">
        <v>0</v>
      </c>
      <c r="P388" s="75">
        <v>0</v>
      </c>
      <c r="Q388" s="92">
        <v>43145</v>
      </c>
      <c r="R388" s="75" t="s">
        <v>1146</v>
      </c>
      <c r="S388" s="75" t="s">
        <v>1147</v>
      </c>
      <c r="U388" s="75" t="s">
        <v>1148</v>
      </c>
      <c r="X388" s="75">
        <v>14650</v>
      </c>
      <c r="Y388" s="75" t="s">
        <v>474</v>
      </c>
      <c r="Z388" s="92">
        <v>43145</v>
      </c>
      <c r="AA388" s="75" t="s">
        <v>132</v>
      </c>
      <c r="AB388" s="92">
        <v>43145</v>
      </c>
      <c r="AC388" s="75">
        <v>0</v>
      </c>
      <c r="AF388" s="92">
        <v>43145</v>
      </c>
      <c r="AG388" s="75">
        <v>0</v>
      </c>
      <c r="AH388" s="75">
        <v>95333</v>
      </c>
      <c r="AI388" s="75" t="b">
        <v>1</v>
      </c>
      <c r="AJ388" s="75">
        <v>0</v>
      </c>
      <c r="AK388" s="75" t="s">
        <v>1147</v>
      </c>
    </row>
    <row r="389" spans="1:37" x14ac:dyDescent="0.2">
      <c r="A389" s="75" t="s">
        <v>125</v>
      </c>
      <c r="B389" s="75">
        <v>115987</v>
      </c>
      <c r="C389" s="75" t="s">
        <v>126</v>
      </c>
      <c r="D389" s="75" t="s">
        <v>52</v>
      </c>
      <c r="F389" s="75">
        <v>5</v>
      </c>
      <c r="G389" s="75">
        <v>52752</v>
      </c>
      <c r="H389" s="75">
        <v>154353</v>
      </c>
      <c r="I389" s="74">
        <v>21</v>
      </c>
      <c r="J389" s="92">
        <v>43152</v>
      </c>
      <c r="K389" s="75" t="s">
        <v>1149</v>
      </c>
      <c r="L389" s="75">
        <v>53.88</v>
      </c>
      <c r="M389" s="75">
        <v>10.84</v>
      </c>
      <c r="N389" s="75">
        <v>65</v>
      </c>
      <c r="O389" s="75">
        <v>0</v>
      </c>
      <c r="P389" s="75">
        <v>0</v>
      </c>
      <c r="Q389" s="92">
        <v>43152</v>
      </c>
      <c r="R389" s="75" t="s">
        <v>1146</v>
      </c>
      <c r="S389" s="75" t="s">
        <v>1147</v>
      </c>
      <c r="U389" s="75" t="s">
        <v>1148</v>
      </c>
      <c r="X389" s="75">
        <v>14650</v>
      </c>
      <c r="Y389" s="75" t="s">
        <v>474</v>
      </c>
      <c r="Z389" s="92">
        <v>43152</v>
      </c>
      <c r="AA389" s="75" t="s">
        <v>132</v>
      </c>
      <c r="AB389" s="92">
        <v>43152</v>
      </c>
      <c r="AC389" s="75">
        <v>0</v>
      </c>
      <c r="AF389" s="92">
        <v>43152</v>
      </c>
      <c r="AG389" s="75">
        <v>0</v>
      </c>
      <c r="AH389" s="75">
        <v>94422</v>
      </c>
      <c r="AI389" s="75" t="b">
        <v>1</v>
      </c>
      <c r="AJ389" s="75">
        <v>0</v>
      </c>
      <c r="AK389" s="75" t="s">
        <v>1147</v>
      </c>
    </row>
    <row r="390" spans="1:37" x14ac:dyDescent="0.2">
      <c r="A390" s="75" t="s">
        <v>125</v>
      </c>
      <c r="B390" s="75">
        <v>115601</v>
      </c>
      <c r="C390" s="75" t="s">
        <v>126</v>
      </c>
      <c r="D390" s="75" t="s">
        <v>52</v>
      </c>
      <c r="F390" s="75">
        <v>5</v>
      </c>
      <c r="G390" s="75">
        <v>49053</v>
      </c>
      <c r="H390" s="75">
        <v>153967</v>
      </c>
      <c r="I390" s="74">
        <v>7</v>
      </c>
      <c r="J390" s="92">
        <v>43138</v>
      </c>
      <c r="K390" s="75" t="s">
        <v>1150</v>
      </c>
      <c r="L390" s="75">
        <v>49.72</v>
      </c>
      <c r="M390" s="75">
        <v>10</v>
      </c>
      <c r="N390" s="75">
        <v>60</v>
      </c>
      <c r="O390" s="75">
        <v>0</v>
      </c>
      <c r="P390" s="75">
        <v>0</v>
      </c>
      <c r="Q390" s="92">
        <v>43138</v>
      </c>
      <c r="R390" s="75" t="s">
        <v>1151</v>
      </c>
      <c r="S390" s="75" t="s">
        <v>1152</v>
      </c>
      <c r="U390" s="75" t="s">
        <v>1153</v>
      </c>
      <c r="X390" s="75">
        <v>14200</v>
      </c>
      <c r="Y390" s="75" t="s">
        <v>159</v>
      </c>
      <c r="Z390" s="92">
        <v>43138</v>
      </c>
      <c r="AA390" s="75" t="s">
        <v>132</v>
      </c>
      <c r="AB390" s="92">
        <v>43138</v>
      </c>
      <c r="AC390" s="75">
        <v>0</v>
      </c>
      <c r="AF390" s="92">
        <v>43138</v>
      </c>
      <c r="AG390" s="75">
        <v>0</v>
      </c>
      <c r="AH390" s="75">
        <v>150655</v>
      </c>
      <c r="AI390" s="75" t="b">
        <v>1</v>
      </c>
      <c r="AJ390" s="75">
        <v>0</v>
      </c>
      <c r="AK390" s="75" t="s">
        <v>1152</v>
      </c>
    </row>
    <row r="391" spans="1:37" x14ac:dyDescent="0.2">
      <c r="A391" s="75" t="s">
        <v>125</v>
      </c>
      <c r="B391" s="75">
        <v>115616</v>
      </c>
      <c r="C391" s="75" t="s">
        <v>126</v>
      </c>
      <c r="D391" s="75" t="s">
        <v>52</v>
      </c>
      <c r="F391" s="75">
        <v>5</v>
      </c>
      <c r="G391" s="75">
        <v>52692</v>
      </c>
      <c r="H391" s="75">
        <v>153982</v>
      </c>
      <c r="I391" s="74">
        <v>7</v>
      </c>
      <c r="J391" s="92">
        <v>43138</v>
      </c>
      <c r="K391" s="75" t="s">
        <v>1154</v>
      </c>
      <c r="L391" s="75">
        <v>53.88</v>
      </c>
      <c r="M391" s="75">
        <v>10.84</v>
      </c>
      <c r="N391" s="75">
        <v>65</v>
      </c>
      <c r="O391" s="75">
        <v>0</v>
      </c>
      <c r="P391" s="75">
        <v>0</v>
      </c>
      <c r="Q391" s="92">
        <v>43138</v>
      </c>
      <c r="R391" s="75" t="s">
        <v>1155</v>
      </c>
      <c r="S391" s="75" t="s">
        <v>1156</v>
      </c>
      <c r="U391" s="75" t="s">
        <v>1157</v>
      </c>
      <c r="X391" s="75">
        <v>14200</v>
      </c>
      <c r="Y391" s="75" t="s">
        <v>159</v>
      </c>
      <c r="Z391" s="92">
        <v>43138</v>
      </c>
      <c r="AA391" s="75" t="s">
        <v>132</v>
      </c>
      <c r="AB391" s="92">
        <v>43138</v>
      </c>
      <c r="AC391" s="75">
        <v>0</v>
      </c>
      <c r="AF391" s="92">
        <v>43138</v>
      </c>
      <c r="AG391" s="75">
        <v>0</v>
      </c>
      <c r="AH391" s="75">
        <v>175835</v>
      </c>
      <c r="AI391" s="75" t="b">
        <v>1</v>
      </c>
      <c r="AJ391" s="75">
        <v>0</v>
      </c>
      <c r="AK391" s="75" t="s">
        <v>1156</v>
      </c>
    </row>
    <row r="392" spans="1:37" x14ac:dyDescent="0.2">
      <c r="A392" s="75" t="s">
        <v>125</v>
      </c>
      <c r="B392" s="75">
        <v>116017</v>
      </c>
      <c r="C392" s="75" t="s">
        <v>126</v>
      </c>
      <c r="D392" s="75" t="s">
        <v>52</v>
      </c>
      <c r="F392" s="75">
        <v>5</v>
      </c>
      <c r="G392" s="75">
        <v>52692</v>
      </c>
      <c r="H392" s="75">
        <v>154383</v>
      </c>
      <c r="I392" s="74">
        <v>21</v>
      </c>
      <c r="J392" s="92">
        <v>43152</v>
      </c>
      <c r="K392" s="75" t="s">
        <v>1158</v>
      </c>
      <c r="L392" s="75">
        <v>12.5</v>
      </c>
      <c r="M392" s="75">
        <v>2.5</v>
      </c>
      <c r="N392" s="75">
        <v>15</v>
      </c>
      <c r="O392" s="75">
        <v>0</v>
      </c>
      <c r="P392" s="75">
        <v>0</v>
      </c>
      <c r="Q392" s="92">
        <v>43152</v>
      </c>
      <c r="R392" s="75" t="s">
        <v>1155</v>
      </c>
      <c r="S392" s="75" t="s">
        <v>1156</v>
      </c>
      <c r="U392" s="75" t="s">
        <v>1157</v>
      </c>
      <c r="X392" s="75">
        <v>14200</v>
      </c>
      <c r="Y392" s="75" t="s">
        <v>159</v>
      </c>
      <c r="Z392" s="92">
        <v>43152</v>
      </c>
      <c r="AA392" s="75" t="s">
        <v>132</v>
      </c>
      <c r="AB392" s="92">
        <v>43152</v>
      </c>
      <c r="AC392" s="75">
        <v>0</v>
      </c>
      <c r="AF392" s="92">
        <v>43152</v>
      </c>
      <c r="AG392" s="75">
        <v>0</v>
      </c>
      <c r="AH392" s="75">
        <v>155840</v>
      </c>
      <c r="AI392" s="75" t="b">
        <v>1</v>
      </c>
      <c r="AJ392" s="75">
        <v>0</v>
      </c>
      <c r="AK392" s="75" t="s">
        <v>1156</v>
      </c>
    </row>
    <row r="393" spans="1:37" x14ac:dyDescent="0.2">
      <c r="A393" s="75" t="s">
        <v>125</v>
      </c>
      <c r="B393" s="75">
        <v>115931</v>
      </c>
      <c r="C393" s="75" t="s">
        <v>126</v>
      </c>
      <c r="D393" s="75" t="s">
        <v>52</v>
      </c>
      <c r="F393" s="75">
        <v>5</v>
      </c>
      <c r="G393" s="75">
        <v>6487</v>
      </c>
      <c r="H393" s="75">
        <v>154297</v>
      </c>
      <c r="I393" s="74">
        <v>19</v>
      </c>
      <c r="J393" s="92">
        <v>43150</v>
      </c>
      <c r="K393" s="75" t="s">
        <v>1159</v>
      </c>
      <c r="L393" s="75">
        <v>8.33</v>
      </c>
      <c r="M393" s="75">
        <v>1.67</v>
      </c>
      <c r="N393" s="75">
        <v>10</v>
      </c>
      <c r="O393" s="75">
        <v>0</v>
      </c>
      <c r="P393" s="75">
        <v>0</v>
      </c>
      <c r="Q393" s="92">
        <v>43150</v>
      </c>
      <c r="R393" s="75" t="s">
        <v>1160</v>
      </c>
      <c r="S393" s="75" t="s">
        <v>1161</v>
      </c>
      <c r="U393" s="75" t="s">
        <v>1162</v>
      </c>
      <c r="X393" s="75">
        <v>14210</v>
      </c>
      <c r="Y393" s="75" t="s">
        <v>1163</v>
      </c>
      <c r="Z393" s="92">
        <v>43150</v>
      </c>
      <c r="AA393" s="75" t="s">
        <v>132</v>
      </c>
      <c r="AB393" s="92">
        <v>43150</v>
      </c>
      <c r="AC393" s="75">
        <v>0</v>
      </c>
      <c r="AF393" s="92">
        <v>43150</v>
      </c>
      <c r="AG393" s="75">
        <v>0</v>
      </c>
      <c r="AH393" s="75">
        <v>170646</v>
      </c>
      <c r="AI393" s="75" t="b">
        <v>1</v>
      </c>
      <c r="AJ393" s="75">
        <v>0</v>
      </c>
      <c r="AK393" s="75" t="s">
        <v>1161</v>
      </c>
    </row>
    <row r="394" spans="1:37" x14ac:dyDescent="0.2">
      <c r="A394" s="75" t="s">
        <v>125</v>
      </c>
      <c r="B394" s="75">
        <v>116038</v>
      </c>
      <c r="C394" s="75" t="s">
        <v>126</v>
      </c>
      <c r="D394" s="75" t="s">
        <v>52</v>
      </c>
      <c r="F394" s="75">
        <v>5</v>
      </c>
      <c r="G394" s="75">
        <v>39842</v>
      </c>
      <c r="H394" s="75">
        <v>154404</v>
      </c>
      <c r="I394" s="74">
        <v>22</v>
      </c>
      <c r="J394" s="92">
        <v>43153</v>
      </c>
      <c r="K394" s="75" t="s">
        <v>1164</v>
      </c>
      <c r="L394" s="75">
        <v>53.88</v>
      </c>
      <c r="M394" s="75">
        <v>10.84</v>
      </c>
      <c r="N394" s="75">
        <v>65</v>
      </c>
      <c r="O394" s="75">
        <v>0</v>
      </c>
      <c r="P394" s="75">
        <v>0</v>
      </c>
      <c r="Q394" s="92">
        <v>43153</v>
      </c>
      <c r="R394" s="75" t="s">
        <v>1165</v>
      </c>
      <c r="S394" s="75" t="s">
        <v>1166</v>
      </c>
      <c r="U394" s="75" t="s">
        <v>1167</v>
      </c>
      <c r="X394" s="75">
        <v>14610</v>
      </c>
      <c r="Y394" s="75" t="s">
        <v>747</v>
      </c>
      <c r="Z394" s="92">
        <v>43153</v>
      </c>
      <c r="AA394" s="75" t="s">
        <v>132</v>
      </c>
      <c r="AB394" s="92">
        <v>43153</v>
      </c>
      <c r="AC394" s="75">
        <v>0</v>
      </c>
      <c r="AF394" s="92">
        <v>43153</v>
      </c>
      <c r="AG394" s="75">
        <v>0</v>
      </c>
      <c r="AH394" s="75">
        <v>102939</v>
      </c>
      <c r="AI394" s="75" t="b">
        <v>1</v>
      </c>
      <c r="AJ394" s="75">
        <v>0</v>
      </c>
      <c r="AK394" s="75" t="s">
        <v>1166</v>
      </c>
    </row>
    <row r="395" spans="1:37" x14ac:dyDescent="0.2">
      <c r="A395" s="75" t="s">
        <v>125</v>
      </c>
      <c r="B395" s="75">
        <v>115704</v>
      </c>
      <c r="C395" s="75" t="s">
        <v>126</v>
      </c>
      <c r="D395" s="75" t="s">
        <v>52</v>
      </c>
      <c r="F395" s="75">
        <v>5</v>
      </c>
      <c r="G395" s="75">
        <v>31490</v>
      </c>
      <c r="H395" s="75">
        <v>154070</v>
      </c>
      <c r="I395" s="74">
        <v>12</v>
      </c>
      <c r="J395" s="92">
        <v>43143</v>
      </c>
      <c r="K395" s="75" t="s">
        <v>1168</v>
      </c>
      <c r="L395" s="75">
        <v>49.72</v>
      </c>
      <c r="M395" s="75">
        <v>10</v>
      </c>
      <c r="N395" s="75">
        <v>60</v>
      </c>
      <c r="O395" s="75">
        <v>0</v>
      </c>
      <c r="P395" s="75">
        <v>0</v>
      </c>
      <c r="Q395" s="92">
        <v>43143</v>
      </c>
      <c r="R395" s="75" t="s">
        <v>1169</v>
      </c>
      <c r="S395" s="75" t="s">
        <v>1170</v>
      </c>
      <c r="U395" s="75" t="s">
        <v>1171</v>
      </c>
      <c r="V395" s="75" t="s">
        <v>1172</v>
      </c>
      <c r="X395" s="75">
        <v>14200</v>
      </c>
      <c r="Y395" s="75" t="s">
        <v>159</v>
      </c>
      <c r="Z395" s="92">
        <v>43143</v>
      </c>
      <c r="AA395" s="75" t="s">
        <v>132</v>
      </c>
      <c r="AB395" s="92">
        <v>43143</v>
      </c>
      <c r="AC395" s="75">
        <v>0</v>
      </c>
      <c r="AF395" s="92">
        <v>43143</v>
      </c>
      <c r="AG395" s="75">
        <v>0</v>
      </c>
      <c r="AH395" s="75">
        <v>93035</v>
      </c>
      <c r="AI395" s="75" t="b">
        <v>1</v>
      </c>
      <c r="AJ395" s="75">
        <v>0</v>
      </c>
      <c r="AK395" s="75" t="s">
        <v>1170</v>
      </c>
    </row>
    <row r="396" spans="1:37" x14ac:dyDescent="0.2">
      <c r="A396" s="75" t="s">
        <v>125</v>
      </c>
      <c r="B396" s="75">
        <v>116115</v>
      </c>
      <c r="C396" s="75" t="s">
        <v>126</v>
      </c>
      <c r="D396" s="75" t="s">
        <v>52</v>
      </c>
      <c r="F396" s="75">
        <v>5</v>
      </c>
      <c r="G396" s="75">
        <v>52843</v>
      </c>
      <c r="H396" s="75">
        <v>154481</v>
      </c>
      <c r="I396" s="74">
        <v>24</v>
      </c>
      <c r="J396" s="92">
        <v>43155</v>
      </c>
      <c r="K396" s="75" t="s">
        <v>1173</v>
      </c>
      <c r="L396" s="75">
        <v>53.88</v>
      </c>
      <c r="M396" s="75">
        <v>10.84</v>
      </c>
      <c r="N396" s="75">
        <v>65</v>
      </c>
      <c r="O396" s="75">
        <v>0</v>
      </c>
      <c r="P396" s="75">
        <v>0</v>
      </c>
      <c r="Q396" s="92">
        <v>43155</v>
      </c>
      <c r="R396" s="75" t="s">
        <v>1174</v>
      </c>
      <c r="S396" s="75" t="s">
        <v>1175</v>
      </c>
      <c r="U396" s="75" t="s">
        <v>1176</v>
      </c>
      <c r="X396" s="75">
        <v>14000</v>
      </c>
      <c r="Y396" s="75" t="s">
        <v>186</v>
      </c>
      <c r="Z396" s="92">
        <v>43155</v>
      </c>
      <c r="AA396" s="75" t="s">
        <v>132</v>
      </c>
      <c r="AB396" s="92">
        <v>43155</v>
      </c>
      <c r="AC396" s="75">
        <v>0</v>
      </c>
      <c r="AF396" s="92">
        <v>43155</v>
      </c>
      <c r="AG396" s="75">
        <v>0</v>
      </c>
      <c r="AH396" s="75">
        <v>93753</v>
      </c>
      <c r="AI396" s="75" t="b">
        <v>1</v>
      </c>
      <c r="AJ396" s="75">
        <v>0</v>
      </c>
      <c r="AK396" s="75" t="s">
        <v>1175</v>
      </c>
    </row>
    <row r="397" spans="1:37" x14ac:dyDescent="0.2">
      <c r="A397" s="75" t="s">
        <v>125</v>
      </c>
      <c r="B397" s="75">
        <v>115816</v>
      </c>
      <c r="C397" s="75" t="s">
        <v>126</v>
      </c>
      <c r="D397" s="75" t="s">
        <v>52</v>
      </c>
      <c r="F397" s="75">
        <v>5</v>
      </c>
      <c r="G397" s="75">
        <v>52761</v>
      </c>
      <c r="H397" s="75">
        <v>154182</v>
      </c>
      <c r="I397" s="74">
        <v>14</v>
      </c>
      <c r="J397" s="92">
        <v>43145</v>
      </c>
      <c r="K397" s="75" t="s">
        <v>1177</v>
      </c>
      <c r="L397" s="75">
        <v>49.72</v>
      </c>
      <c r="M397" s="75">
        <v>10</v>
      </c>
      <c r="N397" s="75">
        <v>60</v>
      </c>
      <c r="O397" s="75">
        <v>0</v>
      </c>
      <c r="P397" s="75">
        <v>0</v>
      </c>
      <c r="Q397" s="92">
        <v>43145</v>
      </c>
      <c r="R397" s="75" t="s">
        <v>1174</v>
      </c>
      <c r="S397" s="75" t="s">
        <v>1178</v>
      </c>
      <c r="U397" s="75" t="s">
        <v>1179</v>
      </c>
      <c r="X397" s="75">
        <v>14740</v>
      </c>
      <c r="Y397" s="75" t="s">
        <v>1180</v>
      </c>
      <c r="Z397" s="92">
        <v>43145</v>
      </c>
      <c r="AA397" s="75" t="s">
        <v>132</v>
      </c>
      <c r="AB397" s="92">
        <v>43145</v>
      </c>
      <c r="AC397" s="75">
        <v>0</v>
      </c>
      <c r="AF397" s="92">
        <v>43145</v>
      </c>
      <c r="AG397" s="75">
        <v>0</v>
      </c>
      <c r="AH397" s="75">
        <v>172231</v>
      </c>
      <c r="AI397" s="75" t="b">
        <v>1</v>
      </c>
      <c r="AJ397" s="75">
        <v>0</v>
      </c>
      <c r="AK397" s="75" t="s">
        <v>1178</v>
      </c>
    </row>
    <row r="398" spans="1:37" x14ac:dyDescent="0.2">
      <c r="A398" s="75" t="s">
        <v>125</v>
      </c>
      <c r="B398" s="75">
        <v>115788</v>
      </c>
      <c r="C398" s="75" t="s">
        <v>126</v>
      </c>
      <c r="D398" s="75" t="s">
        <v>52</v>
      </c>
      <c r="F398" s="75">
        <v>5</v>
      </c>
      <c r="G398" s="75">
        <v>52754</v>
      </c>
      <c r="H398" s="75">
        <v>154154</v>
      </c>
      <c r="I398" s="74">
        <v>14</v>
      </c>
      <c r="J398" s="92">
        <v>43145</v>
      </c>
      <c r="K398" s="75" t="s">
        <v>1181</v>
      </c>
      <c r="L398" s="75">
        <v>53.88</v>
      </c>
      <c r="M398" s="75">
        <v>10.84</v>
      </c>
      <c r="N398" s="75">
        <v>65</v>
      </c>
      <c r="O398" s="75">
        <v>0</v>
      </c>
      <c r="P398" s="75">
        <v>0</v>
      </c>
      <c r="Q398" s="92">
        <v>43145</v>
      </c>
      <c r="R398" s="75" t="s">
        <v>1182</v>
      </c>
      <c r="S398" s="75" t="s">
        <v>1183</v>
      </c>
      <c r="U398" s="75" t="s">
        <v>1184</v>
      </c>
      <c r="X398" s="75">
        <v>14200</v>
      </c>
      <c r="Y398" s="75" t="s">
        <v>159</v>
      </c>
      <c r="Z398" s="92">
        <v>43145</v>
      </c>
      <c r="AA398" s="75" t="s">
        <v>132</v>
      </c>
      <c r="AB398" s="92">
        <v>43145</v>
      </c>
      <c r="AC398" s="75">
        <v>0</v>
      </c>
      <c r="AF398" s="92">
        <v>43145</v>
      </c>
      <c r="AG398" s="75">
        <v>0</v>
      </c>
      <c r="AH398" s="75">
        <v>104110</v>
      </c>
      <c r="AI398" s="75" t="b">
        <v>1</v>
      </c>
      <c r="AJ398" s="75">
        <v>0</v>
      </c>
      <c r="AK398" s="75" t="s">
        <v>1183</v>
      </c>
    </row>
    <row r="399" spans="1:37" x14ac:dyDescent="0.2">
      <c r="A399" s="75" t="s">
        <v>125</v>
      </c>
      <c r="B399" s="75">
        <v>115841</v>
      </c>
      <c r="C399" s="75" t="s">
        <v>126</v>
      </c>
      <c r="D399" s="75" t="s">
        <v>52</v>
      </c>
      <c r="F399" s="75">
        <v>5</v>
      </c>
      <c r="G399" s="75">
        <v>25</v>
      </c>
      <c r="H399" s="75">
        <v>154207</v>
      </c>
      <c r="I399" s="74">
        <v>15</v>
      </c>
      <c r="J399" s="92">
        <v>43146</v>
      </c>
      <c r="K399" s="75" t="s">
        <v>1185</v>
      </c>
      <c r="L399" s="75">
        <v>41.38</v>
      </c>
      <c r="M399" s="75">
        <v>8.34</v>
      </c>
      <c r="N399" s="75">
        <v>50</v>
      </c>
      <c r="O399" s="75">
        <v>0</v>
      </c>
      <c r="P399" s="75">
        <v>0</v>
      </c>
      <c r="Q399" s="92">
        <v>43146</v>
      </c>
      <c r="R399" s="75" t="s">
        <v>1186</v>
      </c>
      <c r="S399" s="75" t="s">
        <v>1187</v>
      </c>
      <c r="U399" s="75" t="s">
        <v>1188</v>
      </c>
      <c r="V399" s="75" t="s">
        <v>1189</v>
      </c>
      <c r="X399" s="75">
        <v>14550</v>
      </c>
      <c r="Y399" s="75" t="s">
        <v>131</v>
      </c>
      <c r="Z399" s="92">
        <v>43146</v>
      </c>
      <c r="AA399" s="75" t="s">
        <v>132</v>
      </c>
      <c r="AB399" s="92">
        <v>43146</v>
      </c>
      <c r="AC399" s="75">
        <v>0</v>
      </c>
      <c r="AF399" s="92">
        <v>43146</v>
      </c>
      <c r="AG399" s="75">
        <v>0</v>
      </c>
      <c r="AH399" s="75">
        <v>151906</v>
      </c>
      <c r="AI399" s="75" t="b">
        <v>1</v>
      </c>
      <c r="AJ399" s="75">
        <v>24</v>
      </c>
      <c r="AK399" s="75" t="s">
        <v>1187</v>
      </c>
    </row>
    <row r="400" spans="1:37" x14ac:dyDescent="0.2">
      <c r="A400" s="75" t="s">
        <v>125</v>
      </c>
      <c r="B400" s="75">
        <v>116194</v>
      </c>
      <c r="C400" s="75" t="s">
        <v>126</v>
      </c>
      <c r="D400" s="75" t="s">
        <v>52</v>
      </c>
      <c r="F400" s="75">
        <v>5</v>
      </c>
      <c r="G400" s="75">
        <v>39061</v>
      </c>
      <c r="H400" s="75">
        <v>154560</v>
      </c>
      <c r="I400" s="74">
        <v>27</v>
      </c>
      <c r="J400" s="92">
        <v>43158</v>
      </c>
      <c r="K400" s="75" t="s">
        <v>1190</v>
      </c>
      <c r="L400" s="75">
        <v>12.5</v>
      </c>
      <c r="M400" s="75">
        <v>2.5</v>
      </c>
      <c r="N400" s="75">
        <v>15</v>
      </c>
      <c r="O400" s="75">
        <v>0</v>
      </c>
      <c r="P400" s="75">
        <v>0</v>
      </c>
      <c r="Q400" s="92">
        <v>43158</v>
      </c>
      <c r="R400" s="75" t="s">
        <v>1191</v>
      </c>
      <c r="S400" s="75" t="s">
        <v>1192</v>
      </c>
      <c r="U400" s="75" t="s">
        <v>1193</v>
      </c>
      <c r="X400" s="75">
        <v>14000</v>
      </c>
      <c r="Y400" s="75" t="s">
        <v>186</v>
      </c>
      <c r="Z400" s="92">
        <v>43158</v>
      </c>
      <c r="AA400" s="75" t="s">
        <v>132</v>
      </c>
      <c r="AB400" s="92">
        <v>43158</v>
      </c>
      <c r="AC400" s="75">
        <v>0</v>
      </c>
      <c r="AF400" s="92">
        <v>43158</v>
      </c>
      <c r="AG400" s="75">
        <v>0</v>
      </c>
      <c r="AH400" s="75">
        <v>172751</v>
      </c>
      <c r="AI400" s="75" t="b">
        <v>1</v>
      </c>
      <c r="AJ400" s="75">
        <v>0</v>
      </c>
      <c r="AK400" s="75" t="s">
        <v>1192</v>
      </c>
    </row>
    <row r="401" spans="1:37" x14ac:dyDescent="0.2">
      <c r="A401" s="75" t="s">
        <v>125</v>
      </c>
      <c r="B401" s="75">
        <v>116157</v>
      </c>
      <c r="C401" s="75" t="s">
        <v>126</v>
      </c>
      <c r="D401" s="75" t="s">
        <v>52</v>
      </c>
      <c r="F401" s="75">
        <v>5</v>
      </c>
      <c r="G401" s="75">
        <v>52852</v>
      </c>
      <c r="H401" s="75">
        <v>154523</v>
      </c>
      <c r="I401" s="74">
        <v>26</v>
      </c>
      <c r="J401" s="92">
        <v>43157</v>
      </c>
      <c r="K401" s="75" t="s">
        <v>1194</v>
      </c>
      <c r="L401" s="75">
        <v>53.88</v>
      </c>
      <c r="M401" s="75">
        <v>10.84</v>
      </c>
      <c r="N401" s="75">
        <v>65</v>
      </c>
      <c r="O401" s="75">
        <v>0</v>
      </c>
      <c r="P401" s="75">
        <v>0</v>
      </c>
      <c r="Q401" s="92">
        <v>43157</v>
      </c>
      <c r="R401" s="75" t="s">
        <v>1195</v>
      </c>
      <c r="S401" s="75" t="s">
        <v>1196</v>
      </c>
      <c r="U401" s="75" t="s">
        <v>1197</v>
      </c>
      <c r="X401" s="75">
        <v>14000</v>
      </c>
      <c r="Y401" s="75" t="s">
        <v>186</v>
      </c>
      <c r="Z401" s="92">
        <v>43157</v>
      </c>
      <c r="AA401" s="75" t="s">
        <v>132</v>
      </c>
      <c r="AB401" s="92">
        <v>43157</v>
      </c>
      <c r="AC401" s="75">
        <v>0</v>
      </c>
      <c r="AF401" s="92">
        <v>43157</v>
      </c>
      <c r="AG401" s="75">
        <v>0</v>
      </c>
      <c r="AH401" s="75">
        <v>173621</v>
      </c>
      <c r="AI401" s="75" t="b">
        <v>1</v>
      </c>
      <c r="AJ401" s="75">
        <v>0</v>
      </c>
      <c r="AK401" s="75" t="s">
        <v>1196</v>
      </c>
    </row>
    <row r="402" spans="1:37" x14ac:dyDescent="0.2">
      <c r="A402" s="75" t="s">
        <v>125</v>
      </c>
      <c r="B402" s="75">
        <v>115895</v>
      </c>
      <c r="C402" s="75" t="s">
        <v>126</v>
      </c>
      <c r="D402" s="75" t="s">
        <v>52</v>
      </c>
      <c r="F402" s="75">
        <v>5</v>
      </c>
      <c r="G402" s="75">
        <v>20899</v>
      </c>
      <c r="H402" s="75">
        <v>154261</v>
      </c>
      <c r="I402" s="74">
        <v>17</v>
      </c>
      <c r="J402" s="92">
        <v>43148</v>
      </c>
      <c r="K402" s="75" t="s">
        <v>1198</v>
      </c>
      <c r="L402" s="75">
        <v>12.5</v>
      </c>
      <c r="M402" s="75">
        <v>2.5</v>
      </c>
      <c r="N402" s="75">
        <v>15</v>
      </c>
      <c r="O402" s="75">
        <v>0</v>
      </c>
      <c r="P402" s="75">
        <v>0</v>
      </c>
      <c r="Q402" s="92">
        <v>43148</v>
      </c>
      <c r="R402" s="75" t="s">
        <v>1199</v>
      </c>
      <c r="S402" s="75" t="s">
        <v>1200</v>
      </c>
      <c r="U402" s="75" t="s">
        <v>1201</v>
      </c>
      <c r="X402" s="75">
        <v>14550</v>
      </c>
      <c r="Y402" s="75" t="s">
        <v>131</v>
      </c>
      <c r="Z402" s="92">
        <v>43148</v>
      </c>
      <c r="AA402" s="75" t="s">
        <v>132</v>
      </c>
      <c r="AB402" s="92">
        <v>43148</v>
      </c>
      <c r="AC402" s="75">
        <v>0</v>
      </c>
      <c r="AF402" s="92">
        <v>43148</v>
      </c>
      <c r="AG402" s="75">
        <v>0</v>
      </c>
      <c r="AH402" s="75">
        <v>91045</v>
      </c>
      <c r="AI402" s="75" t="b">
        <v>1</v>
      </c>
      <c r="AJ402" s="75">
        <v>0</v>
      </c>
      <c r="AK402" s="75" t="s">
        <v>1202</v>
      </c>
    </row>
    <row r="403" spans="1:37" x14ac:dyDescent="0.2">
      <c r="A403" s="75" t="s">
        <v>125</v>
      </c>
      <c r="B403" s="75">
        <v>115696</v>
      </c>
      <c r="C403" s="75" t="s">
        <v>126</v>
      </c>
      <c r="D403" s="75" t="s">
        <v>52</v>
      </c>
      <c r="F403" s="75">
        <v>5</v>
      </c>
      <c r="G403" s="75">
        <v>52723</v>
      </c>
      <c r="H403" s="75">
        <v>154062</v>
      </c>
      <c r="I403" s="74">
        <v>10</v>
      </c>
      <c r="J403" s="92">
        <v>43141</v>
      </c>
      <c r="K403" s="75" t="s">
        <v>1203</v>
      </c>
      <c r="L403" s="75">
        <v>49.72</v>
      </c>
      <c r="M403" s="75">
        <v>10</v>
      </c>
      <c r="N403" s="75">
        <v>60</v>
      </c>
      <c r="O403" s="75">
        <v>0</v>
      </c>
      <c r="P403" s="75">
        <v>0</v>
      </c>
      <c r="Q403" s="92">
        <v>43141</v>
      </c>
      <c r="R403" s="75" t="s">
        <v>1204</v>
      </c>
      <c r="S403" s="75" t="s">
        <v>1205</v>
      </c>
      <c r="U403" s="75" t="s">
        <v>1206</v>
      </c>
      <c r="X403" s="75">
        <v>14280</v>
      </c>
      <c r="Y403" s="75" t="s">
        <v>1207</v>
      </c>
      <c r="Z403" s="92">
        <v>43141</v>
      </c>
      <c r="AA403" s="75" t="s">
        <v>132</v>
      </c>
      <c r="AB403" s="92">
        <v>43141</v>
      </c>
      <c r="AC403" s="75">
        <v>0</v>
      </c>
      <c r="AF403" s="92">
        <v>43141</v>
      </c>
      <c r="AG403" s="75">
        <v>0</v>
      </c>
      <c r="AH403" s="75">
        <v>90300</v>
      </c>
      <c r="AI403" s="75" t="b">
        <v>1</v>
      </c>
      <c r="AJ403" s="75">
        <v>0</v>
      </c>
      <c r="AK403" s="75" t="s">
        <v>1205</v>
      </c>
    </row>
    <row r="404" spans="1:37" x14ac:dyDescent="0.2">
      <c r="A404" s="75" t="s">
        <v>125</v>
      </c>
      <c r="B404" s="75">
        <v>115863</v>
      </c>
      <c r="C404" s="75" t="s">
        <v>126</v>
      </c>
      <c r="D404" s="75" t="s">
        <v>52</v>
      </c>
      <c r="F404" s="75">
        <v>5</v>
      </c>
      <c r="G404" s="75">
        <v>11</v>
      </c>
      <c r="H404" s="75">
        <v>154229</v>
      </c>
      <c r="I404" s="74">
        <v>16</v>
      </c>
      <c r="J404" s="92">
        <v>43147</v>
      </c>
      <c r="K404" s="75" t="s">
        <v>1208</v>
      </c>
      <c r="L404" s="75">
        <v>20.83</v>
      </c>
      <c r="M404" s="75">
        <v>4.17</v>
      </c>
      <c r="N404" s="75">
        <v>25</v>
      </c>
      <c r="O404" s="75">
        <v>25</v>
      </c>
      <c r="P404" s="75">
        <v>0</v>
      </c>
      <c r="R404" s="75" t="s">
        <v>1204</v>
      </c>
      <c r="S404" s="75" t="s">
        <v>1209</v>
      </c>
      <c r="U404" s="75" t="s">
        <v>1210</v>
      </c>
      <c r="V404" s="75" t="s">
        <v>1211</v>
      </c>
      <c r="X404" s="75">
        <v>14200</v>
      </c>
      <c r="Y404" s="75" t="s">
        <v>699</v>
      </c>
      <c r="Z404" s="92">
        <v>43159</v>
      </c>
      <c r="AA404" s="75" t="s">
        <v>458</v>
      </c>
      <c r="AB404" s="92">
        <v>43147</v>
      </c>
      <c r="AC404" s="75">
        <v>0</v>
      </c>
      <c r="AF404" s="92">
        <v>43147</v>
      </c>
      <c r="AG404" s="75">
        <v>0</v>
      </c>
      <c r="AH404" s="75">
        <v>101232</v>
      </c>
      <c r="AI404" s="75" t="b">
        <v>1</v>
      </c>
      <c r="AJ404" s="75">
        <v>10</v>
      </c>
      <c r="AK404" s="75" t="s">
        <v>1209</v>
      </c>
    </row>
    <row r="405" spans="1:37" x14ac:dyDescent="0.2">
      <c r="A405" s="75" t="s">
        <v>125</v>
      </c>
      <c r="B405" s="75">
        <v>115643</v>
      </c>
      <c r="C405" s="75" t="s">
        <v>126</v>
      </c>
      <c r="D405" s="75" t="s">
        <v>52</v>
      </c>
      <c r="F405" s="75">
        <v>5</v>
      </c>
      <c r="G405" s="75">
        <v>21650</v>
      </c>
      <c r="H405" s="75">
        <v>154009</v>
      </c>
      <c r="I405" s="74">
        <v>8</v>
      </c>
      <c r="J405" s="92">
        <v>43139</v>
      </c>
      <c r="K405" s="75" t="s">
        <v>1212</v>
      </c>
      <c r="L405" s="75">
        <v>53.88</v>
      </c>
      <c r="M405" s="75">
        <v>10.84</v>
      </c>
      <c r="N405" s="75">
        <v>65</v>
      </c>
      <c r="O405" s="75">
        <v>0</v>
      </c>
      <c r="P405" s="75">
        <v>0</v>
      </c>
      <c r="Q405" s="92">
        <v>43139</v>
      </c>
      <c r="R405" s="75" t="s">
        <v>1213</v>
      </c>
      <c r="S405" s="75" t="s">
        <v>1214</v>
      </c>
      <c r="U405" s="75" t="s">
        <v>1215</v>
      </c>
      <c r="X405" s="75">
        <v>14000</v>
      </c>
      <c r="Y405" s="75" t="s">
        <v>186</v>
      </c>
      <c r="Z405" s="92">
        <v>43139</v>
      </c>
      <c r="AA405" s="75" t="s">
        <v>132</v>
      </c>
      <c r="AB405" s="92">
        <v>43139</v>
      </c>
      <c r="AC405" s="75">
        <v>0</v>
      </c>
      <c r="AF405" s="92">
        <v>43139</v>
      </c>
      <c r="AG405" s="75">
        <v>0</v>
      </c>
      <c r="AH405" s="75">
        <v>152101</v>
      </c>
      <c r="AI405" s="75" t="b">
        <v>1</v>
      </c>
      <c r="AJ405" s="75">
        <v>0</v>
      </c>
      <c r="AK405" s="75" t="s">
        <v>1214</v>
      </c>
    </row>
    <row r="406" spans="1:37" x14ac:dyDescent="0.2">
      <c r="A406" s="75" t="s">
        <v>125</v>
      </c>
      <c r="B406" s="75">
        <v>116215</v>
      </c>
      <c r="C406" s="75" t="s">
        <v>126</v>
      </c>
      <c r="D406" s="75" t="s">
        <v>52</v>
      </c>
      <c r="F406" s="75">
        <v>5</v>
      </c>
      <c r="G406" s="75">
        <v>52870</v>
      </c>
      <c r="H406" s="75">
        <v>154581</v>
      </c>
      <c r="I406" s="74">
        <v>28</v>
      </c>
      <c r="J406" s="92">
        <v>43159</v>
      </c>
      <c r="K406" s="75" t="s">
        <v>1216</v>
      </c>
      <c r="L406" s="75">
        <v>49.72</v>
      </c>
      <c r="M406" s="75">
        <v>10</v>
      </c>
      <c r="N406" s="75">
        <v>60</v>
      </c>
      <c r="O406" s="75">
        <v>0</v>
      </c>
      <c r="P406" s="75">
        <v>0</v>
      </c>
      <c r="Q406" s="92">
        <v>43159</v>
      </c>
      <c r="R406" s="75" t="s">
        <v>1217</v>
      </c>
      <c r="S406" s="75" t="s">
        <v>1218</v>
      </c>
      <c r="U406" s="75" t="s">
        <v>1219</v>
      </c>
      <c r="X406" s="75">
        <v>14470</v>
      </c>
      <c r="Y406" s="75" t="s">
        <v>670</v>
      </c>
      <c r="Z406" s="92">
        <v>43159</v>
      </c>
      <c r="AA406" s="75" t="s">
        <v>132</v>
      </c>
      <c r="AB406" s="92">
        <v>43159</v>
      </c>
      <c r="AC406" s="75">
        <v>0</v>
      </c>
      <c r="AF406" s="92">
        <v>43159</v>
      </c>
      <c r="AG406" s="75">
        <v>0</v>
      </c>
      <c r="AH406" s="75">
        <v>135623</v>
      </c>
      <c r="AI406" s="75" t="b">
        <v>1</v>
      </c>
      <c r="AJ406" s="75">
        <v>0</v>
      </c>
      <c r="AK406" s="75" t="s">
        <v>1218</v>
      </c>
    </row>
    <row r="407" spans="1:37" x14ac:dyDescent="0.2">
      <c r="A407" s="75" t="s">
        <v>125</v>
      </c>
      <c r="B407" s="75">
        <v>115467</v>
      </c>
      <c r="C407" s="75" t="s">
        <v>126</v>
      </c>
      <c r="D407" s="75" t="s">
        <v>52</v>
      </c>
      <c r="F407" s="75">
        <v>5</v>
      </c>
      <c r="G407" s="75">
        <v>39473</v>
      </c>
      <c r="H407" s="75">
        <v>153833</v>
      </c>
      <c r="I407" s="74">
        <v>2</v>
      </c>
      <c r="J407" s="92">
        <v>43133</v>
      </c>
      <c r="K407" s="75" t="s">
        <v>1220</v>
      </c>
      <c r="L407" s="75">
        <v>53.88</v>
      </c>
      <c r="M407" s="75">
        <v>10.84</v>
      </c>
      <c r="N407" s="75">
        <v>65</v>
      </c>
      <c r="O407" s="75">
        <v>0</v>
      </c>
      <c r="P407" s="75">
        <v>0</v>
      </c>
      <c r="Q407" s="92">
        <v>43133</v>
      </c>
      <c r="R407" s="75" t="s">
        <v>1221</v>
      </c>
      <c r="S407" s="75" t="s">
        <v>1222</v>
      </c>
      <c r="U407" s="75" t="s">
        <v>1223</v>
      </c>
      <c r="X407" s="75">
        <v>14160</v>
      </c>
      <c r="Y407" s="75" t="s">
        <v>1224</v>
      </c>
      <c r="Z407" s="92">
        <v>43133</v>
      </c>
      <c r="AA407" s="75" t="s">
        <v>132</v>
      </c>
      <c r="AB407" s="92">
        <v>43133</v>
      </c>
      <c r="AC407" s="75">
        <v>0</v>
      </c>
      <c r="AF407" s="92">
        <v>43133</v>
      </c>
      <c r="AG407" s="75">
        <v>0</v>
      </c>
      <c r="AH407" s="75">
        <v>94759</v>
      </c>
      <c r="AI407" s="75" t="b">
        <v>1</v>
      </c>
      <c r="AJ407" s="75">
        <v>0</v>
      </c>
      <c r="AK407" s="75" t="s">
        <v>1222</v>
      </c>
    </row>
    <row r="408" spans="1:37" x14ac:dyDescent="0.2">
      <c r="A408" s="75" t="s">
        <v>125</v>
      </c>
      <c r="B408" s="75">
        <v>115980</v>
      </c>
      <c r="C408" s="75" t="s">
        <v>126</v>
      </c>
      <c r="D408" s="75" t="s">
        <v>52</v>
      </c>
      <c r="F408" s="75">
        <v>5</v>
      </c>
      <c r="G408" s="75">
        <v>52806</v>
      </c>
      <c r="H408" s="75">
        <v>154346</v>
      </c>
      <c r="I408" s="74">
        <v>20</v>
      </c>
      <c r="J408" s="92">
        <v>43151</v>
      </c>
      <c r="K408" s="75" t="s">
        <v>1225</v>
      </c>
      <c r="L408" s="75">
        <v>49.72</v>
      </c>
      <c r="M408" s="75">
        <v>10</v>
      </c>
      <c r="N408" s="75">
        <v>60</v>
      </c>
      <c r="O408" s="75">
        <v>0</v>
      </c>
      <c r="P408" s="75">
        <v>0</v>
      </c>
      <c r="Q408" s="92">
        <v>43151</v>
      </c>
      <c r="R408" s="75" t="s">
        <v>1226</v>
      </c>
      <c r="S408" s="75" t="s">
        <v>1227</v>
      </c>
      <c r="U408" s="75" t="s">
        <v>1228</v>
      </c>
      <c r="X408" s="75">
        <v>14200</v>
      </c>
      <c r="Y408" s="75" t="s">
        <v>159</v>
      </c>
      <c r="Z408" s="92">
        <v>43151</v>
      </c>
      <c r="AA408" s="75" t="s">
        <v>132</v>
      </c>
      <c r="AB408" s="92">
        <v>43151</v>
      </c>
      <c r="AC408" s="75">
        <v>0</v>
      </c>
      <c r="AF408" s="92">
        <v>43151</v>
      </c>
      <c r="AG408" s="75">
        <v>0</v>
      </c>
      <c r="AH408" s="75">
        <v>174232</v>
      </c>
      <c r="AI408" s="75" t="b">
        <v>1</v>
      </c>
      <c r="AJ408" s="75">
        <v>0</v>
      </c>
      <c r="AK408" s="75" t="s">
        <v>1227</v>
      </c>
    </row>
    <row r="409" spans="1:37" x14ac:dyDescent="0.2">
      <c r="A409" s="75" t="s">
        <v>125</v>
      </c>
      <c r="B409" s="75">
        <v>115740</v>
      </c>
      <c r="C409" s="75" t="s">
        <v>126</v>
      </c>
      <c r="D409" s="75" t="s">
        <v>52</v>
      </c>
      <c r="F409" s="75">
        <v>5</v>
      </c>
      <c r="G409" s="75">
        <v>11243</v>
      </c>
      <c r="H409" s="75">
        <v>154106</v>
      </c>
      <c r="I409" s="74">
        <v>13</v>
      </c>
      <c r="J409" s="92">
        <v>43144</v>
      </c>
      <c r="K409" s="75" t="s">
        <v>1229</v>
      </c>
      <c r="L409" s="75">
        <v>53.88</v>
      </c>
      <c r="M409" s="75">
        <v>10.84</v>
      </c>
      <c r="N409" s="75">
        <v>65</v>
      </c>
      <c r="O409" s="75">
        <v>0</v>
      </c>
      <c r="P409" s="75">
        <v>0</v>
      </c>
      <c r="Q409" s="92">
        <v>43144</v>
      </c>
      <c r="R409" s="75" t="s">
        <v>1230</v>
      </c>
      <c r="S409" s="75" t="s">
        <v>1231</v>
      </c>
      <c r="U409" s="75" t="s">
        <v>1232</v>
      </c>
      <c r="X409" s="75">
        <v>14200</v>
      </c>
      <c r="Y409" s="75" t="s">
        <v>159</v>
      </c>
      <c r="Z409" s="92">
        <v>43144</v>
      </c>
      <c r="AA409" s="75" t="s">
        <v>132</v>
      </c>
      <c r="AB409" s="92">
        <v>43144</v>
      </c>
      <c r="AC409" s="75">
        <v>0</v>
      </c>
      <c r="AF409" s="92">
        <v>43144</v>
      </c>
      <c r="AG409" s="75">
        <v>0</v>
      </c>
      <c r="AH409" s="75">
        <v>100946</v>
      </c>
      <c r="AI409" s="75" t="b">
        <v>1</v>
      </c>
      <c r="AJ409" s="75">
        <v>0</v>
      </c>
      <c r="AK409" s="75" t="s">
        <v>1231</v>
      </c>
    </row>
    <row r="410" spans="1:37" x14ac:dyDescent="0.2">
      <c r="A410" s="75" t="s">
        <v>125</v>
      </c>
      <c r="B410" s="75">
        <v>115525</v>
      </c>
      <c r="C410" s="75" t="s">
        <v>126</v>
      </c>
      <c r="D410" s="75" t="s">
        <v>52</v>
      </c>
      <c r="F410" s="75">
        <v>5</v>
      </c>
      <c r="G410" s="75">
        <v>52669</v>
      </c>
      <c r="H410" s="75">
        <v>153891</v>
      </c>
      <c r="I410" s="74">
        <v>5</v>
      </c>
      <c r="J410" s="92">
        <v>43136</v>
      </c>
      <c r="K410" s="75" t="s">
        <v>1233</v>
      </c>
      <c r="L410" s="75">
        <v>16.670000000000002</v>
      </c>
      <c r="M410" s="75">
        <v>3.33</v>
      </c>
      <c r="N410" s="75">
        <v>20</v>
      </c>
      <c r="O410" s="75">
        <v>0</v>
      </c>
      <c r="P410" s="75">
        <v>0</v>
      </c>
      <c r="Q410" s="92">
        <v>43136</v>
      </c>
      <c r="R410" s="75" t="s">
        <v>1234</v>
      </c>
      <c r="S410" s="75" t="s">
        <v>1235</v>
      </c>
      <c r="U410" s="75" t="s">
        <v>1236</v>
      </c>
      <c r="X410" s="75">
        <v>61700</v>
      </c>
      <c r="Y410" s="75" t="s">
        <v>1237</v>
      </c>
      <c r="Z410" s="92">
        <v>43136</v>
      </c>
      <c r="AA410" s="75" t="s">
        <v>132</v>
      </c>
      <c r="AB410" s="92">
        <v>43136</v>
      </c>
      <c r="AC410" s="75">
        <v>0</v>
      </c>
      <c r="AF410" s="92">
        <v>43136</v>
      </c>
      <c r="AG410" s="75">
        <v>0</v>
      </c>
      <c r="AH410" s="75">
        <v>145008</v>
      </c>
      <c r="AI410" s="75" t="b">
        <v>1</v>
      </c>
      <c r="AJ410" s="75">
        <v>0</v>
      </c>
      <c r="AK410" s="75" t="s">
        <v>1235</v>
      </c>
    </row>
    <row r="411" spans="1:37" x14ac:dyDescent="0.2">
      <c r="A411" s="75" t="s">
        <v>125</v>
      </c>
      <c r="B411" s="75">
        <v>115746</v>
      </c>
      <c r="C411" s="75" t="s">
        <v>126</v>
      </c>
      <c r="D411" s="75" t="s">
        <v>52</v>
      </c>
      <c r="F411" s="75">
        <v>5</v>
      </c>
      <c r="G411" s="75">
        <v>673</v>
      </c>
      <c r="H411" s="75">
        <v>154112</v>
      </c>
      <c r="I411" s="74">
        <v>13</v>
      </c>
      <c r="J411" s="92">
        <v>43144</v>
      </c>
      <c r="K411" s="75" t="s">
        <v>1238</v>
      </c>
      <c r="L411" s="75">
        <v>8.33</v>
      </c>
      <c r="M411" s="75">
        <v>1.67</v>
      </c>
      <c r="N411" s="75">
        <v>10</v>
      </c>
      <c r="O411" s="75">
        <v>0</v>
      </c>
      <c r="P411" s="75">
        <v>0</v>
      </c>
      <c r="Q411" s="92">
        <v>43144</v>
      </c>
      <c r="R411" s="75" t="s">
        <v>1239</v>
      </c>
      <c r="S411" s="75" t="s">
        <v>1240</v>
      </c>
      <c r="U411" s="75" t="s">
        <v>1241</v>
      </c>
      <c r="V411" s="75" t="s">
        <v>1242</v>
      </c>
      <c r="X411" s="75">
        <v>14250</v>
      </c>
      <c r="Y411" s="75" t="s">
        <v>1243</v>
      </c>
      <c r="Z411" s="92">
        <v>43144</v>
      </c>
      <c r="AA411" s="75" t="s">
        <v>132</v>
      </c>
      <c r="AB411" s="92">
        <v>43144</v>
      </c>
      <c r="AC411" s="75">
        <v>0</v>
      </c>
      <c r="AF411" s="92">
        <v>43144</v>
      </c>
      <c r="AG411" s="75">
        <v>0</v>
      </c>
      <c r="AH411" s="75">
        <v>110147</v>
      </c>
      <c r="AI411" s="75" t="b">
        <v>1</v>
      </c>
      <c r="AJ411" s="75">
        <v>0</v>
      </c>
      <c r="AK411" s="75" t="s">
        <v>1240</v>
      </c>
    </row>
    <row r="412" spans="1:37" x14ac:dyDescent="0.2">
      <c r="A412" s="75" t="s">
        <v>125</v>
      </c>
      <c r="B412" s="75">
        <v>115671</v>
      </c>
      <c r="C412" s="75" t="s">
        <v>126</v>
      </c>
      <c r="D412" s="75" t="s">
        <v>52</v>
      </c>
      <c r="F412" s="75">
        <v>5</v>
      </c>
      <c r="G412" s="75">
        <v>30331</v>
      </c>
      <c r="H412" s="75">
        <v>154037</v>
      </c>
      <c r="I412" s="74">
        <v>9</v>
      </c>
      <c r="J412" s="92">
        <v>43140</v>
      </c>
      <c r="K412" s="75" t="s">
        <v>1244</v>
      </c>
      <c r="L412" s="75">
        <v>49.72</v>
      </c>
      <c r="M412" s="75">
        <v>10</v>
      </c>
      <c r="N412" s="75">
        <v>60</v>
      </c>
      <c r="O412" s="75">
        <v>0</v>
      </c>
      <c r="P412" s="75">
        <v>0</v>
      </c>
      <c r="Q412" s="92">
        <v>43140</v>
      </c>
      <c r="R412" s="75" t="s">
        <v>1245</v>
      </c>
      <c r="S412" s="75" t="s">
        <v>1246</v>
      </c>
      <c r="U412" s="75" t="s">
        <v>1247</v>
      </c>
      <c r="X412" s="75">
        <v>14150</v>
      </c>
      <c r="Y412" s="75" t="s">
        <v>526</v>
      </c>
      <c r="Z412" s="92">
        <v>43140</v>
      </c>
      <c r="AA412" s="75" t="s">
        <v>132</v>
      </c>
      <c r="AB412" s="92">
        <v>43140</v>
      </c>
      <c r="AC412" s="75">
        <v>0</v>
      </c>
      <c r="AF412" s="92">
        <v>43140</v>
      </c>
      <c r="AG412" s="75">
        <v>0</v>
      </c>
      <c r="AH412" s="75">
        <v>115219</v>
      </c>
      <c r="AI412" s="75" t="b">
        <v>1</v>
      </c>
      <c r="AJ412" s="75">
        <v>0</v>
      </c>
      <c r="AK412" s="75" t="s">
        <v>1246</v>
      </c>
    </row>
    <row r="413" spans="1:37" x14ac:dyDescent="0.2">
      <c r="A413" s="75" t="s">
        <v>125</v>
      </c>
      <c r="B413" s="75">
        <v>115596</v>
      </c>
      <c r="C413" s="75" t="s">
        <v>126</v>
      </c>
      <c r="D413" s="75" t="s">
        <v>52</v>
      </c>
      <c r="F413" s="75">
        <v>5</v>
      </c>
      <c r="G413" s="75">
        <v>10558</v>
      </c>
      <c r="H413" s="75">
        <v>153962</v>
      </c>
      <c r="I413" s="74">
        <v>7</v>
      </c>
      <c r="J413" s="92">
        <v>43138</v>
      </c>
      <c r="K413" s="75" t="s">
        <v>1248</v>
      </c>
      <c r="L413" s="75">
        <v>53.88</v>
      </c>
      <c r="M413" s="75">
        <v>10.84</v>
      </c>
      <c r="N413" s="75">
        <v>65</v>
      </c>
      <c r="O413" s="75">
        <v>0</v>
      </c>
      <c r="P413" s="75">
        <v>0</v>
      </c>
      <c r="Q413" s="92">
        <v>43138</v>
      </c>
      <c r="R413" s="75" t="s">
        <v>1249</v>
      </c>
      <c r="S413" s="75" t="s">
        <v>1250</v>
      </c>
      <c r="U413" s="75" t="s">
        <v>1251</v>
      </c>
      <c r="X413" s="75">
        <v>14150</v>
      </c>
      <c r="Y413" s="75" t="s">
        <v>526</v>
      </c>
      <c r="Z413" s="92">
        <v>43138</v>
      </c>
      <c r="AA413" s="75" t="s">
        <v>132</v>
      </c>
      <c r="AB413" s="92">
        <v>43138</v>
      </c>
      <c r="AC413" s="75">
        <v>0</v>
      </c>
      <c r="AF413" s="92">
        <v>43138</v>
      </c>
      <c r="AG413" s="75">
        <v>0</v>
      </c>
      <c r="AH413" s="75">
        <v>142821</v>
      </c>
      <c r="AI413" s="75" t="b">
        <v>1</v>
      </c>
      <c r="AJ413" s="75">
        <v>0</v>
      </c>
      <c r="AK413" s="75" t="s">
        <v>1250</v>
      </c>
    </row>
    <row r="414" spans="1:37" x14ac:dyDescent="0.2">
      <c r="A414" s="75" t="s">
        <v>125</v>
      </c>
      <c r="B414" s="75">
        <v>116066</v>
      </c>
      <c r="C414" s="75" t="s">
        <v>126</v>
      </c>
      <c r="D414" s="75" t="s">
        <v>52</v>
      </c>
      <c r="F414" s="75">
        <v>5</v>
      </c>
      <c r="G414" s="75">
        <v>52832</v>
      </c>
      <c r="H414" s="75">
        <v>154432</v>
      </c>
      <c r="I414" s="74">
        <v>22</v>
      </c>
      <c r="J414" s="92">
        <v>43153</v>
      </c>
      <c r="K414" s="75" t="s">
        <v>1252</v>
      </c>
      <c r="L414" s="75">
        <v>20.83</v>
      </c>
      <c r="M414" s="75">
        <v>4.17</v>
      </c>
      <c r="N414" s="75">
        <v>25</v>
      </c>
      <c r="O414" s="75">
        <v>0</v>
      </c>
      <c r="P414" s="75">
        <v>0</v>
      </c>
      <c r="Q414" s="92">
        <v>43153</v>
      </c>
      <c r="R414" s="75" t="s">
        <v>1249</v>
      </c>
      <c r="S414" s="75" t="s">
        <v>1253</v>
      </c>
      <c r="U414" s="75" t="s">
        <v>1254</v>
      </c>
      <c r="X414" s="75">
        <v>14112</v>
      </c>
      <c r="Y414" s="75" t="s">
        <v>819</v>
      </c>
      <c r="Z414" s="92">
        <v>43153</v>
      </c>
      <c r="AA414" s="75" t="s">
        <v>132</v>
      </c>
      <c r="AB414" s="92">
        <v>43153</v>
      </c>
      <c r="AC414" s="75">
        <v>0</v>
      </c>
      <c r="AF414" s="92">
        <v>43153</v>
      </c>
      <c r="AG414" s="75">
        <v>0</v>
      </c>
      <c r="AH414" s="75">
        <v>161533</v>
      </c>
      <c r="AI414" s="75" t="b">
        <v>1</v>
      </c>
      <c r="AJ414" s="75">
        <v>0</v>
      </c>
      <c r="AK414" s="75" t="s">
        <v>1253</v>
      </c>
    </row>
    <row r="415" spans="1:37" x14ac:dyDescent="0.2">
      <c r="A415" s="75" t="s">
        <v>125</v>
      </c>
      <c r="B415" s="75">
        <v>115685</v>
      </c>
      <c r="C415" s="75" t="s">
        <v>126</v>
      </c>
      <c r="D415" s="75" t="s">
        <v>52</v>
      </c>
      <c r="E415" s="75">
        <v>115686</v>
      </c>
      <c r="F415" s="75">
        <v>5</v>
      </c>
      <c r="G415" s="75">
        <v>52719</v>
      </c>
      <c r="H415" s="75">
        <v>154051</v>
      </c>
      <c r="I415" s="74">
        <v>9</v>
      </c>
      <c r="J415" s="92">
        <v>43140</v>
      </c>
      <c r="K415" s="75" t="s">
        <v>1255</v>
      </c>
      <c r="L415" s="75">
        <v>53.88</v>
      </c>
      <c r="M415" s="75">
        <v>10.84</v>
      </c>
      <c r="N415" s="75">
        <v>65</v>
      </c>
      <c r="O415" s="75">
        <v>65</v>
      </c>
      <c r="P415" s="75">
        <v>-65</v>
      </c>
      <c r="Q415" s="92">
        <v>43140</v>
      </c>
      <c r="R415" s="75" t="s">
        <v>1256</v>
      </c>
      <c r="S415" s="75" t="s">
        <v>1257</v>
      </c>
      <c r="U415" s="75" t="s">
        <v>1258</v>
      </c>
      <c r="X415" s="75">
        <v>14000</v>
      </c>
      <c r="Y415" s="75" t="s">
        <v>186</v>
      </c>
      <c r="Z415" s="92">
        <v>43140</v>
      </c>
      <c r="AA415" s="75" t="s">
        <v>132</v>
      </c>
      <c r="AB415" s="92">
        <v>43140</v>
      </c>
      <c r="AC415" s="75">
        <v>0</v>
      </c>
      <c r="AF415" s="92">
        <v>43140</v>
      </c>
      <c r="AG415" s="75">
        <v>0</v>
      </c>
      <c r="AH415" s="75">
        <v>153836</v>
      </c>
      <c r="AI415" s="75" t="b">
        <v>1</v>
      </c>
      <c r="AJ415" s="75">
        <v>0</v>
      </c>
      <c r="AK415" s="75" t="s">
        <v>1257</v>
      </c>
    </row>
    <row r="416" spans="1:37" x14ac:dyDescent="0.2">
      <c r="A416" s="75" t="s">
        <v>125</v>
      </c>
      <c r="B416" s="75">
        <v>115686</v>
      </c>
      <c r="C416" s="75" t="s">
        <v>206</v>
      </c>
      <c r="D416" s="75" t="s">
        <v>52</v>
      </c>
      <c r="E416" s="75">
        <v>115685</v>
      </c>
      <c r="F416" s="75">
        <v>5</v>
      </c>
      <c r="G416" s="75">
        <v>52719</v>
      </c>
      <c r="H416" s="75">
        <v>154052</v>
      </c>
      <c r="I416" s="74">
        <v>9</v>
      </c>
      <c r="J416" s="92">
        <v>43140</v>
      </c>
      <c r="K416" s="75" t="s">
        <v>1259</v>
      </c>
      <c r="L416" s="75">
        <v>-53.88</v>
      </c>
      <c r="M416" s="75">
        <v>-10.84</v>
      </c>
      <c r="N416" s="75">
        <v>-65</v>
      </c>
      <c r="O416" s="75">
        <v>-65</v>
      </c>
      <c r="P416" s="75">
        <v>0</v>
      </c>
      <c r="Q416" s="92">
        <v>43140</v>
      </c>
      <c r="R416" s="75" t="s">
        <v>1256</v>
      </c>
      <c r="S416" s="75" t="s">
        <v>1257</v>
      </c>
      <c r="U416" s="75" t="s">
        <v>1258</v>
      </c>
      <c r="X416" s="75">
        <v>14000</v>
      </c>
      <c r="Y416" s="75" t="s">
        <v>186</v>
      </c>
      <c r="Z416" s="92">
        <v>43140</v>
      </c>
      <c r="AA416" s="75" t="s">
        <v>208</v>
      </c>
      <c r="AC416" s="75">
        <v>0</v>
      </c>
      <c r="AF416" s="92">
        <v>43140</v>
      </c>
      <c r="AG416" s="75">
        <v>0</v>
      </c>
      <c r="AH416" s="75">
        <v>153836</v>
      </c>
      <c r="AI416" s="75" t="b">
        <v>1</v>
      </c>
      <c r="AJ416" s="75">
        <v>0</v>
      </c>
      <c r="AK416" s="75" t="s">
        <v>1257</v>
      </c>
    </row>
    <row r="417" spans="1:37" x14ac:dyDescent="0.2">
      <c r="A417" s="75" t="s">
        <v>125</v>
      </c>
      <c r="B417" s="75">
        <v>115687</v>
      </c>
      <c r="C417" s="75" t="s">
        <v>126</v>
      </c>
      <c r="D417" s="75" t="s">
        <v>52</v>
      </c>
      <c r="F417" s="75">
        <v>5</v>
      </c>
      <c r="G417" s="75">
        <v>52719</v>
      </c>
      <c r="H417" s="75">
        <v>154053</v>
      </c>
      <c r="I417" s="74">
        <v>9</v>
      </c>
      <c r="J417" s="92">
        <v>43140</v>
      </c>
      <c r="K417" s="75" t="s">
        <v>1260</v>
      </c>
      <c r="L417" s="75">
        <v>49.72</v>
      </c>
      <c r="M417" s="75">
        <v>10</v>
      </c>
      <c r="N417" s="75">
        <v>60</v>
      </c>
      <c r="O417" s="75">
        <v>0</v>
      </c>
      <c r="P417" s="75">
        <v>0</v>
      </c>
      <c r="Q417" s="92">
        <v>43140</v>
      </c>
      <c r="R417" s="75" t="s">
        <v>1256</v>
      </c>
      <c r="S417" s="75" t="s">
        <v>1257</v>
      </c>
      <c r="U417" s="75" t="s">
        <v>1258</v>
      </c>
      <c r="X417" s="75">
        <v>14000</v>
      </c>
      <c r="Y417" s="75" t="s">
        <v>186</v>
      </c>
      <c r="Z417" s="92">
        <v>43140</v>
      </c>
      <c r="AA417" s="75" t="s">
        <v>132</v>
      </c>
      <c r="AB417" s="92">
        <v>43140</v>
      </c>
      <c r="AC417" s="75">
        <v>0</v>
      </c>
      <c r="AF417" s="92">
        <v>43140</v>
      </c>
      <c r="AG417" s="75">
        <v>0</v>
      </c>
      <c r="AH417" s="75">
        <v>154229</v>
      </c>
      <c r="AI417" s="75" t="b">
        <v>1</v>
      </c>
      <c r="AJ417" s="75">
        <v>0</v>
      </c>
      <c r="AK417" s="75" t="s">
        <v>1257</v>
      </c>
    </row>
    <row r="418" spans="1:37" x14ac:dyDescent="0.2">
      <c r="A418" s="75" t="s">
        <v>125</v>
      </c>
      <c r="B418" s="75">
        <v>116068</v>
      </c>
      <c r="C418" s="75" t="s">
        <v>126</v>
      </c>
      <c r="D418" s="75" t="s">
        <v>52</v>
      </c>
      <c r="F418" s="75">
        <v>5</v>
      </c>
      <c r="G418" s="75">
        <v>52833</v>
      </c>
      <c r="H418" s="75">
        <v>154434</v>
      </c>
      <c r="I418" s="74">
        <v>22</v>
      </c>
      <c r="J418" s="92">
        <v>43153</v>
      </c>
      <c r="K418" s="75" t="s">
        <v>1261</v>
      </c>
      <c r="L418" s="75">
        <v>49.72</v>
      </c>
      <c r="M418" s="75">
        <v>10</v>
      </c>
      <c r="N418" s="75">
        <v>60</v>
      </c>
      <c r="O418" s="75">
        <v>0</v>
      </c>
      <c r="P418" s="75">
        <v>0</v>
      </c>
      <c r="Q418" s="92">
        <v>43153</v>
      </c>
      <c r="R418" s="75" t="s">
        <v>1262</v>
      </c>
      <c r="S418" s="75" t="s">
        <v>1263</v>
      </c>
      <c r="U418" s="75" t="s">
        <v>1264</v>
      </c>
      <c r="X418" s="75">
        <v>14760</v>
      </c>
      <c r="Y418" s="75" t="s">
        <v>1265</v>
      </c>
      <c r="Z418" s="92">
        <v>43153</v>
      </c>
      <c r="AA418" s="75" t="s">
        <v>132</v>
      </c>
      <c r="AB418" s="92">
        <v>43153</v>
      </c>
      <c r="AC418" s="75">
        <v>0</v>
      </c>
      <c r="AF418" s="92">
        <v>43153</v>
      </c>
      <c r="AG418" s="75">
        <v>0</v>
      </c>
      <c r="AH418" s="75">
        <v>171936</v>
      </c>
      <c r="AI418" s="75" t="b">
        <v>1</v>
      </c>
      <c r="AJ418" s="75">
        <v>0</v>
      </c>
      <c r="AK418" s="75" t="s">
        <v>1263</v>
      </c>
    </row>
    <row r="419" spans="1:37" x14ac:dyDescent="0.2">
      <c r="A419" s="75" t="s">
        <v>125</v>
      </c>
      <c r="B419" s="75">
        <v>115528</v>
      </c>
      <c r="C419" s="75" t="s">
        <v>126</v>
      </c>
      <c r="D419" s="75" t="s">
        <v>52</v>
      </c>
      <c r="F419" s="75">
        <v>5</v>
      </c>
      <c r="G419" s="75">
        <v>21290</v>
      </c>
      <c r="H419" s="75">
        <v>153894</v>
      </c>
      <c r="I419" s="74">
        <v>5</v>
      </c>
      <c r="J419" s="92">
        <v>43136</v>
      </c>
      <c r="K419" s="75" t="s">
        <v>1266</v>
      </c>
      <c r="L419" s="75">
        <v>53.88</v>
      </c>
      <c r="M419" s="75">
        <v>10.84</v>
      </c>
      <c r="N419" s="75">
        <v>65</v>
      </c>
      <c r="O419" s="75">
        <v>0</v>
      </c>
      <c r="P419" s="75">
        <v>0</v>
      </c>
      <c r="Q419" s="92">
        <v>43136</v>
      </c>
      <c r="R419" s="75" t="s">
        <v>1267</v>
      </c>
      <c r="S419" s="75" t="s">
        <v>1268</v>
      </c>
      <c r="U419" s="75" t="s">
        <v>1269</v>
      </c>
      <c r="X419" s="75">
        <v>14200</v>
      </c>
      <c r="Y419" s="75" t="s">
        <v>699</v>
      </c>
      <c r="Z419" s="92">
        <v>43136</v>
      </c>
      <c r="AA419" s="75" t="s">
        <v>132</v>
      </c>
      <c r="AB419" s="92">
        <v>43136</v>
      </c>
      <c r="AC419" s="75">
        <v>0</v>
      </c>
      <c r="AF419" s="92">
        <v>43136</v>
      </c>
      <c r="AG419" s="75">
        <v>0</v>
      </c>
      <c r="AH419" s="75">
        <v>152106</v>
      </c>
      <c r="AI419" s="75" t="b">
        <v>1</v>
      </c>
      <c r="AJ419" s="75">
        <v>0</v>
      </c>
      <c r="AK419" s="75" t="s">
        <v>1268</v>
      </c>
    </row>
    <row r="420" spans="1:37" x14ac:dyDescent="0.2">
      <c r="A420" s="75" t="s">
        <v>125</v>
      </c>
      <c r="B420" s="75">
        <v>115712</v>
      </c>
      <c r="C420" s="75" t="s">
        <v>126</v>
      </c>
      <c r="D420" s="75" t="s">
        <v>52</v>
      </c>
      <c r="F420" s="75">
        <v>5</v>
      </c>
      <c r="G420" s="75">
        <v>52728</v>
      </c>
      <c r="H420" s="75">
        <v>154078</v>
      </c>
      <c r="I420" s="74">
        <v>12</v>
      </c>
      <c r="J420" s="92">
        <v>43143</v>
      </c>
      <c r="K420" s="75" t="s">
        <v>1270</v>
      </c>
      <c r="L420" s="75">
        <v>49.72</v>
      </c>
      <c r="M420" s="75">
        <v>10</v>
      </c>
      <c r="N420" s="75">
        <v>60</v>
      </c>
      <c r="O420" s="75">
        <v>0</v>
      </c>
      <c r="P420" s="75">
        <v>0</v>
      </c>
      <c r="Q420" s="92">
        <v>43143</v>
      </c>
      <c r="R420" s="75" t="s">
        <v>1271</v>
      </c>
      <c r="S420" s="75" t="s">
        <v>1272</v>
      </c>
      <c r="U420" s="75" t="s">
        <v>1273</v>
      </c>
      <c r="X420" s="75">
        <v>14460</v>
      </c>
      <c r="Y420" s="75" t="s">
        <v>148</v>
      </c>
      <c r="Z420" s="92">
        <v>43143</v>
      </c>
      <c r="AA420" s="75" t="s">
        <v>132</v>
      </c>
      <c r="AB420" s="92">
        <v>43143</v>
      </c>
      <c r="AC420" s="75">
        <v>0</v>
      </c>
      <c r="AF420" s="92">
        <v>43143</v>
      </c>
      <c r="AG420" s="75">
        <v>0</v>
      </c>
      <c r="AH420" s="75">
        <v>105916</v>
      </c>
      <c r="AI420" s="75" t="b">
        <v>1</v>
      </c>
      <c r="AJ420" s="75">
        <v>0</v>
      </c>
      <c r="AK420" s="75" t="s">
        <v>1272</v>
      </c>
    </row>
    <row r="421" spans="1:37" x14ac:dyDescent="0.2">
      <c r="A421" s="75" t="s">
        <v>125</v>
      </c>
      <c r="B421" s="75">
        <v>115947</v>
      </c>
      <c r="C421" s="75" t="s">
        <v>126</v>
      </c>
      <c r="D421" s="75" t="s">
        <v>52</v>
      </c>
      <c r="F421" s="75">
        <v>5</v>
      </c>
      <c r="G421" s="75">
        <v>52728</v>
      </c>
      <c r="H421" s="75">
        <v>154313</v>
      </c>
      <c r="I421" s="74">
        <v>20</v>
      </c>
      <c r="J421" s="92">
        <v>43151</v>
      </c>
      <c r="K421" s="75" t="s">
        <v>1274</v>
      </c>
      <c r="L421" s="75">
        <v>12.5</v>
      </c>
      <c r="M421" s="75">
        <v>2.5</v>
      </c>
      <c r="N421" s="75">
        <v>15</v>
      </c>
      <c r="O421" s="75">
        <v>0</v>
      </c>
      <c r="P421" s="75">
        <v>0</v>
      </c>
      <c r="Q421" s="92">
        <v>43151</v>
      </c>
      <c r="R421" s="75" t="s">
        <v>1271</v>
      </c>
      <c r="S421" s="75" t="s">
        <v>1272</v>
      </c>
      <c r="U421" s="75" t="s">
        <v>1273</v>
      </c>
      <c r="X421" s="75">
        <v>14460</v>
      </c>
      <c r="Y421" s="75" t="s">
        <v>148</v>
      </c>
      <c r="Z421" s="92">
        <v>43151</v>
      </c>
      <c r="AA421" s="75" t="s">
        <v>132</v>
      </c>
      <c r="AB421" s="92">
        <v>43151</v>
      </c>
      <c r="AC421" s="75">
        <v>0</v>
      </c>
      <c r="AF421" s="92">
        <v>43151</v>
      </c>
      <c r="AG421" s="75">
        <v>0</v>
      </c>
      <c r="AH421" s="75">
        <v>104207</v>
      </c>
      <c r="AI421" s="75" t="b">
        <v>1</v>
      </c>
      <c r="AJ421" s="75">
        <v>0</v>
      </c>
      <c r="AK421" s="75" t="s">
        <v>1272</v>
      </c>
    </row>
    <row r="422" spans="1:37" x14ac:dyDescent="0.2">
      <c r="A422" s="75" t="s">
        <v>125</v>
      </c>
      <c r="B422" s="75">
        <v>115827</v>
      </c>
      <c r="C422" s="75" t="s">
        <v>126</v>
      </c>
      <c r="D422" s="75" t="s">
        <v>52</v>
      </c>
      <c r="F422" s="75">
        <v>5</v>
      </c>
      <c r="G422" s="75">
        <v>52763</v>
      </c>
      <c r="H422" s="75">
        <v>154193</v>
      </c>
      <c r="I422" s="74">
        <v>15</v>
      </c>
      <c r="J422" s="92">
        <v>43146</v>
      </c>
      <c r="K422" s="75" t="s">
        <v>1275</v>
      </c>
      <c r="L422" s="75">
        <v>53.88</v>
      </c>
      <c r="M422" s="75">
        <v>10.84</v>
      </c>
      <c r="N422" s="75">
        <v>65</v>
      </c>
      <c r="O422" s="75">
        <v>0</v>
      </c>
      <c r="P422" s="75">
        <v>0</v>
      </c>
      <c r="Q422" s="92">
        <v>43146</v>
      </c>
      <c r="R422" s="75" t="s">
        <v>1276</v>
      </c>
      <c r="S422" s="75" t="s">
        <v>1277</v>
      </c>
      <c r="U422" s="75" t="s">
        <v>1278</v>
      </c>
      <c r="X422" s="75">
        <v>14970</v>
      </c>
      <c r="Y422" s="75" t="s">
        <v>290</v>
      </c>
      <c r="Z422" s="92">
        <v>43146</v>
      </c>
      <c r="AA422" s="75" t="s">
        <v>132</v>
      </c>
      <c r="AB422" s="92">
        <v>43146</v>
      </c>
      <c r="AC422" s="75">
        <v>0</v>
      </c>
      <c r="AF422" s="92">
        <v>43146</v>
      </c>
      <c r="AG422" s="75">
        <v>0</v>
      </c>
      <c r="AH422" s="75">
        <v>104847</v>
      </c>
      <c r="AI422" s="75" t="b">
        <v>1</v>
      </c>
      <c r="AJ422" s="75">
        <v>0</v>
      </c>
      <c r="AK422" s="75" t="s">
        <v>1277</v>
      </c>
    </row>
    <row r="423" spans="1:37" x14ac:dyDescent="0.2">
      <c r="A423" s="75" t="s">
        <v>125</v>
      </c>
      <c r="B423" s="75">
        <v>115576</v>
      </c>
      <c r="C423" s="75" t="s">
        <v>126</v>
      </c>
      <c r="D423" s="75" t="s">
        <v>52</v>
      </c>
      <c r="F423" s="75">
        <v>5</v>
      </c>
      <c r="G423" s="75">
        <v>11059</v>
      </c>
      <c r="H423" s="75">
        <v>153942</v>
      </c>
      <c r="I423" s="74">
        <v>7</v>
      </c>
      <c r="J423" s="92">
        <v>43138</v>
      </c>
      <c r="K423" s="75" t="s">
        <v>1279</v>
      </c>
      <c r="L423" s="75">
        <v>53.88</v>
      </c>
      <c r="M423" s="75">
        <v>10.84</v>
      </c>
      <c r="N423" s="75">
        <v>65</v>
      </c>
      <c r="O423" s="75">
        <v>0</v>
      </c>
      <c r="P423" s="75">
        <v>0</v>
      </c>
      <c r="Q423" s="92">
        <v>43138</v>
      </c>
      <c r="R423" s="75" t="s">
        <v>1276</v>
      </c>
      <c r="S423" s="75" t="s">
        <v>1280</v>
      </c>
      <c r="U423" s="75" t="s">
        <v>1281</v>
      </c>
      <c r="X423" s="75">
        <v>14610</v>
      </c>
      <c r="Y423" s="75" t="s">
        <v>586</v>
      </c>
      <c r="Z423" s="92">
        <v>43138</v>
      </c>
      <c r="AA423" s="75" t="s">
        <v>132</v>
      </c>
      <c r="AB423" s="92">
        <v>43138</v>
      </c>
      <c r="AC423" s="75">
        <v>0</v>
      </c>
      <c r="AF423" s="92">
        <v>43138</v>
      </c>
      <c r="AG423" s="75">
        <v>0</v>
      </c>
      <c r="AH423" s="75">
        <v>103415</v>
      </c>
      <c r="AI423" s="75" t="b">
        <v>1</v>
      </c>
      <c r="AJ423" s="75">
        <v>0</v>
      </c>
      <c r="AK423" s="75" t="s">
        <v>1280</v>
      </c>
    </row>
    <row r="424" spans="1:37" x14ac:dyDescent="0.2">
      <c r="A424" s="75" t="s">
        <v>125</v>
      </c>
      <c r="B424" s="75">
        <v>115619</v>
      </c>
      <c r="C424" s="75" t="s">
        <v>126</v>
      </c>
      <c r="D424" s="75" t="s">
        <v>52</v>
      </c>
      <c r="F424" s="75">
        <v>5</v>
      </c>
      <c r="G424" s="75">
        <v>30906</v>
      </c>
      <c r="H424" s="75">
        <v>153985</v>
      </c>
      <c r="I424" s="74">
        <v>8</v>
      </c>
      <c r="J424" s="92">
        <v>43139</v>
      </c>
      <c r="K424" s="75" t="s">
        <v>1282</v>
      </c>
      <c r="L424" s="75">
        <v>53.88</v>
      </c>
      <c r="M424" s="75">
        <v>10.84</v>
      </c>
      <c r="N424" s="75">
        <v>65</v>
      </c>
      <c r="O424" s="75">
        <v>0</v>
      </c>
      <c r="P424" s="75">
        <v>0</v>
      </c>
      <c r="Q424" s="92">
        <v>43139</v>
      </c>
      <c r="R424" s="75" t="s">
        <v>1283</v>
      </c>
      <c r="S424" s="75" t="s">
        <v>1284</v>
      </c>
      <c r="U424" s="75" t="s">
        <v>1285</v>
      </c>
      <c r="X424" s="75">
        <v>14200</v>
      </c>
      <c r="Y424" s="75" t="s">
        <v>159</v>
      </c>
      <c r="Z424" s="92">
        <v>43139</v>
      </c>
      <c r="AA424" s="75" t="s">
        <v>132</v>
      </c>
      <c r="AB424" s="92">
        <v>43139</v>
      </c>
      <c r="AC424" s="75">
        <v>0</v>
      </c>
      <c r="AF424" s="92">
        <v>43139</v>
      </c>
      <c r="AG424" s="75">
        <v>0</v>
      </c>
      <c r="AH424" s="75">
        <v>92700</v>
      </c>
      <c r="AI424" s="75" t="b">
        <v>1</v>
      </c>
      <c r="AJ424" s="75">
        <v>0</v>
      </c>
      <c r="AK424" s="75" t="s">
        <v>1284</v>
      </c>
    </row>
    <row r="425" spans="1:37" x14ac:dyDescent="0.2">
      <c r="A425" s="75" t="s">
        <v>125</v>
      </c>
      <c r="B425" s="75">
        <v>115977</v>
      </c>
      <c r="C425" s="75" t="s">
        <v>126</v>
      </c>
      <c r="D425" s="75" t="s">
        <v>52</v>
      </c>
      <c r="F425" s="75">
        <v>5</v>
      </c>
      <c r="G425" s="75">
        <v>46970</v>
      </c>
      <c r="H425" s="75">
        <v>154343</v>
      </c>
      <c r="I425" s="74">
        <v>20</v>
      </c>
      <c r="J425" s="92">
        <v>43151</v>
      </c>
      <c r="K425" s="75" t="s">
        <v>1286</v>
      </c>
      <c r="L425" s="75">
        <v>49.72</v>
      </c>
      <c r="M425" s="75">
        <v>10</v>
      </c>
      <c r="N425" s="75">
        <v>60</v>
      </c>
      <c r="O425" s="75">
        <v>0</v>
      </c>
      <c r="P425" s="75">
        <v>0</v>
      </c>
      <c r="Q425" s="92">
        <v>43151</v>
      </c>
      <c r="R425" s="75" t="s">
        <v>1287</v>
      </c>
      <c r="S425" s="75" t="s">
        <v>1288</v>
      </c>
      <c r="U425" s="75" t="s">
        <v>1289</v>
      </c>
      <c r="X425" s="75">
        <v>14440</v>
      </c>
      <c r="Y425" s="75" t="s">
        <v>270</v>
      </c>
      <c r="Z425" s="92">
        <v>43151</v>
      </c>
      <c r="AA425" s="75" t="s">
        <v>132</v>
      </c>
      <c r="AB425" s="92">
        <v>43151</v>
      </c>
      <c r="AC425" s="75">
        <v>0</v>
      </c>
      <c r="AF425" s="92">
        <v>43151</v>
      </c>
      <c r="AG425" s="75">
        <v>0</v>
      </c>
      <c r="AH425" s="75">
        <v>170631</v>
      </c>
      <c r="AI425" s="75" t="b">
        <v>1</v>
      </c>
      <c r="AJ425" s="75">
        <v>0</v>
      </c>
      <c r="AK425" s="75" t="s">
        <v>1288</v>
      </c>
    </row>
    <row r="426" spans="1:37" x14ac:dyDescent="0.2">
      <c r="A426" s="75" t="s">
        <v>125</v>
      </c>
      <c r="B426" s="75">
        <v>115698</v>
      </c>
      <c r="C426" s="75" t="s">
        <v>126</v>
      </c>
      <c r="D426" s="75" t="s">
        <v>52</v>
      </c>
      <c r="F426" s="75">
        <v>5</v>
      </c>
      <c r="G426" s="75">
        <v>24380</v>
      </c>
      <c r="H426" s="75">
        <v>154064</v>
      </c>
      <c r="I426" s="74">
        <v>10</v>
      </c>
      <c r="J426" s="92">
        <v>43141</v>
      </c>
      <c r="K426" s="75" t="s">
        <v>1290</v>
      </c>
      <c r="L426" s="75">
        <v>49.72</v>
      </c>
      <c r="M426" s="75">
        <v>10</v>
      </c>
      <c r="N426" s="75">
        <v>60</v>
      </c>
      <c r="O426" s="75">
        <v>0</v>
      </c>
      <c r="P426" s="75">
        <v>0</v>
      </c>
      <c r="Q426" s="92">
        <v>43141</v>
      </c>
      <c r="R426" s="75" t="s">
        <v>1287</v>
      </c>
      <c r="S426" s="75" t="s">
        <v>1291</v>
      </c>
      <c r="U426" s="75" t="s">
        <v>1289</v>
      </c>
      <c r="V426" s="75" t="s">
        <v>1292</v>
      </c>
      <c r="X426" s="75">
        <v>14440</v>
      </c>
      <c r="Y426" s="75" t="s">
        <v>270</v>
      </c>
      <c r="Z426" s="92">
        <v>43141</v>
      </c>
      <c r="AA426" s="75" t="s">
        <v>132</v>
      </c>
      <c r="AB426" s="92">
        <v>43141</v>
      </c>
      <c r="AC426" s="75">
        <v>0</v>
      </c>
      <c r="AF426" s="92">
        <v>43141</v>
      </c>
      <c r="AG426" s="75">
        <v>0</v>
      </c>
      <c r="AH426" s="75">
        <v>93756</v>
      </c>
      <c r="AI426" s="75" t="b">
        <v>1</v>
      </c>
      <c r="AJ426" s="75">
        <v>0</v>
      </c>
      <c r="AK426" s="75" t="s">
        <v>1293</v>
      </c>
    </row>
    <row r="427" spans="1:37" x14ac:dyDescent="0.2">
      <c r="A427" s="75" t="s">
        <v>125</v>
      </c>
      <c r="B427" s="75">
        <v>115699</v>
      </c>
      <c r="C427" s="75" t="s">
        <v>126</v>
      </c>
      <c r="D427" s="75" t="s">
        <v>52</v>
      </c>
      <c r="F427" s="75">
        <v>5</v>
      </c>
      <c r="G427" s="75">
        <v>24380</v>
      </c>
      <c r="H427" s="75">
        <v>154065</v>
      </c>
      <c r="I427" s="74">
        <v>10</v>
      </c>
      <c r="J427" s="92">
        <v>43141</v>
      </c>
      <c r="K427" s="75" t="s">
        <v>1294</v>
      </c>
      <c r="L427" s="75">
        <v>49.72</v>
      </c>
      <c r="M427" s="75">
        <v>10</v>
      </c>
      <c r="N427" s="75">
        <v>60</v>
      </c>
      <c r="O427" s="75">
        <v>0</v>
      </c>
      <c r="P427" s="75">
        <v>0</v>
      </c>
      <c r="Q427" s="92">
        <v>43141</v>
      </c>
      <c r="R427" s="75" t="s">
        <v>1287</v>
      </c>
      <c r="S427" s="75" t="s">
        <v>1291</v>
      </c>
      <c r="U427" s="75" t="s">
        <v>1289</v>
      </c>
      <c r="V427" s="75" t="s">
        <v>1292</v>
      </c>
      <c r="X427" s="75">
        <v>14440</v>
      </c>
      <c r="Y427" s="75" t="s">
        <v>270</v>
      </c>
      <c r="Z427" s="92">
        <v>43141</v>
      </c>
      <c r="AA427" s="75" t="s">
        <v>132</v>
      </c>
      <c r="AB427" s="92">
        <v>43141</v>
      </c>
      <c r="AC427" s="75">
        <v>0</v>
      </c>
      <c r="AF427" s="92">
        <v>43141</v>
      </c>
      <c r="AG427" s="75">
        <v>0</v>
      </c>
      <c r="AH427" s="75">
        <v>93843</v>
      </c>
      <c r="AI427" s="75" t="b">
        <v>1</v>
      </c>
      <c r="AJ427" s="75">
        <v>0</v>
      </c>
      <c r="AK427" s="75" t="s">
        <v>1293</v>
      </c>
    </row>
    <row r="428" spans="1:37" x14ac:dyDescent="0.2">
      <c r="A428" s="75" t="s">
        <v>125</v>
      </c>
      <c r="B428" s="75">
        <v>115812</v>
      </c>
      <c r="C428" s="75" t="s">
        <v>126</v>
      </c>
      <c r="D428" s="75" t="s">
        <v>52</v>
      </c>
      <c r="F428" s="75">
        <v>5</v>
      </c>
      <c r="G428" s="75">
        <v>52759</v>
      </c>
      <c r="H428" s="75">
        <v>154178</v>
      </c>
      <c r="I428" s="74">
        <v>14</v>
      </c>
      <c r="J428" s="92">
        <v>43145</v>
      </c>
      <c r="K428" s="75" t="s">
        <v>1295</v>
      </c>
      <c r="L428" s="75">
        <v>49.72</v>
      </c>
      <c r="M428" s="75">
        <v>10</v>
      </c>
      <c r="N428" s="75">
        <v>60</v>
      </c>
      <c r="O428" s="75">
        <v>0</v>
      </c>
      <c r="P428" s="75">
        <v>0</v>
      </c>
      <c r="Q428" s="92">
        <v>43145</v>
      </c>
      <c r="R428" s="75" t="s">
        <v>1287</v>
      </c>
      <c r="S428" s="75" t="s">
        <v>1296</v>
      </c>
      <c r="U428" s="75" t="s">
        <v>1297</v>
      </c>
      <c r="X428" s="75">
        <v>14610</v>
      </c>
      <c r="Y428" s="75" t="s">
        <v>308</v>
      </c>
      <c r="Z428" s="92">
        <v>43145</v>
      </c>
      <c r="AA428" s="75" t="s">
        <v>132</v>
      </c>
      <c r="AB428" s="92">
        <v>43145</v>
      </c>
      <c r="AC428" s="75">
        <v>0</v>
      </c>
      <c r="AF428" s="92">
        <v>43145</v>
      </c>
      <c r="AG428" s="75">
        <v>0</v>
      </c>
      <c r="AH428" s="75">
        <v>164213</v>
      </c>
      <c r="AI428" s="75" t="b">
        <v>1</v>
      </c>
      <c r="AJ428" s="75">
        <v>0</v>
      </c>
      <c r="AK428" s="75" t="s">
        <v>1296</v>
      </c>
    </row>
    <row r="429" spans="1:37" x14ac:dyDescent="0.2">
      <c r="A429" s="75" t="s">
        <v>125</v>
      </c>
      <c r="B429" s="75">
        <v>115622</v>
      </c>
      <c r="C429" s="75" t="s">
        <v>126</v>
      </c>
      <c r="D429" s="75" t="s">
        <v>52</v>
      </c>
      <c r="F429" s="75">
        <v>5</v>
      </c>
      <c r="G429" s="75">
        <v>50930</v>
      </c>
      <c r="H429" s="75">
        <v>153988</v>
      </c>
      <c r="I429" s="74">
        <v>8</v>
      </c>
      <c r="J429" s="92">
        <v>43139</v>
      </c>
      <c r="K429" s="75" t="s">
        <v>1298</v>
      </c>
      <c r="L429" s="75">
        <v>53.88</v>
      </c>
      <c r="M429" s="75">
        <v>10.84</v>
      </c>
      <c r="N429" s="75">
        <v>65</v>
      </c>
      <c r="O429" s="75">
        <v>0</v>
      </c>
      <c r="P429" s="75">
        <v>0</v>
      </c>
      <c r="Q429" s="92">
        <v>43139</v>
      </c>
      <c r="R429" s="75" t="s">
        <v>1299</v>
      </c>
      <c r="S429" s="75" t="s">
        <v>1300</v>
      </c>
      <c r="U429" s="75" t="s">
        <v>1301</v>
      </c>
      <c r="X429" s="75">
        <v>14000</v>
      </c>
      <c r="Y429" s="75" t="s">
        <v>186</v>
      </c>
      <c r="Z429" s="92">
        <v>43139</v>
      </c>
      <c r="AA429" s="75" t="s">
        <v>132</v>
      </c>
      <c r="AB429" s="92">
        <v>43139</v>
      </c>
      <c r="AC429" s="75">
        <v>0</v>
      </c>
      <c r="AF429" s="92">
        <v>43139</v>
      </c>
      <c r="AG429" s="75">
        <v>0</v>
      </c>
      <c r="AH429" s="75">
        <v>100033</v>
      </c>
      <c r="AI429" s="75" t="b">
        <v>1</v>
      </c>
      <c r="AJ429" s="75">
        <v>0</v>
      </c>
      <c r="AK429" s="75" t="s">
        <v>1300</v>
      </c>
    </row>
    <row r="430" spans="1:37" x14ac:dyDescent="0.2">
      <c r="A430" s="75" t="s">
        <v>125</v>
      </c>
      <c r="B430" s="75">
        <v>115919</v>
      </c>
      <c r="C430" s="75" t="s">
        <v>126</v>
      </c>
      <c r="D430" s="75" t="s">
        <v>52</v>
      </c>
      <c r="F430" s="75">
        <v>5</v>
      </c>
      <c r="G430" s="75">
        <v>9599</v>
      </c>
      <c r="H430" s="75">
        <v>154285</v>
      </c>
      <c r="I430" s="74">
        <v>19</v>
      </c>
      <c r="J430" s="92">
        <v>43150</v>
      </c>
      <c r="K430" s="75" t="s">
        <v>1302</v>
      </c>
      <c r="L430" s="75">
        <v>49.72</v>
      </c>
      <c r="M430" s="75">
        <v>10</v>
      </c>
      <c r="N430" s="75">
        <v>60</v>
      </c>
      <c r="O430" s="75">
        <v>0</v>
      </c>
      <c r="P430" s="75">
        <v>0</v>
      </c>
      <c r="Q430" s="92">
        <v>43150</v>
      </c>
      <c r="R430" s="75" t="s">
        <v>1303</v>
      </c>
      <c r="S430" s="75" t="s">
        <v>1304</v>
      </c>
      <c r="U430" s="75" t="s">
        <v>1305</v>
      </c>
      <c r="X430" s="75">
        <v>14200</v>
      </c>
      <c r="Y430" s="75" t="s">
        <v>159</v>
      </c>
      <c r="Z430" s="92">
        <v>43150</v>
      </c>
      <c r="AA430" s="75" t="s">
        <v>132</v>
      </c>
      <c r="AB430" s="92">
        <v>43150</v>
      </c>
      <c r="AC430" s="75">
        <v>0</v>
      </c>
      <c r="AF430" s="92">
        <v>43150</v>
      </c>
      <c r="AG430" s="75">
        <v>0</v>
      </c>
      <c r="AH430" s="75">
        <v>142732</v>
      </c>
      <c r="AI430" s="75" t="b">
        <v>1</v>
      </c>
      <c r="AJ430" s="75">
        <v>0</v>
      </c>
      <c r="AK430" s="75" t="s">
        <v>1304</v>
      </c>
    </row>
    <row r="431" spans="1:37" x14ac:dyDescent="0.2">
      <c r="A431" s="75" t="s">
        <v>125</v>
      </c>
      <c r="B431" s="75">
        <v>115573</v>
      </c>
      <c r="C431" s="75" t="s">
        <v>126</v>
      </c>
      <c r="D431" s="75" t="s">
        <v>52</v>
      </c>
      <c r="F431" s="75">
        <v>5</v>
      </c>
      <c r="G431" s="75">
        <v>20940</v>
      </c>
      <c r="H431" s="75">
        <v>153939</v>
      </c>
      <c r="I431" s="74">
        <v>7</v>
      </c>
      <c r="J431" s="92">
        <v>43138</v>
      </c>
      <c r="K431" s="75" t="s">
        <v>1306</v>
      </c>
      <c r="L431" s="75">
        <v>41.38</v>
      </c>
      <c r="M431" s="75">
        <v>8.34</v>
      </c>
      <c r="N431" s="75">
        <v>50</v>
      </c>
      <c r="O431" s="75">
        <v>0</v>
      </c>
      <c r="P431" s="75">
        <v>0</v>
      </c>
      <c r="Q431" s="92">
        <v>43138</v>
      </c>
      <c r="R431" s="75" t="s">
        <v>1307</v>
      </c>
      <c r="S431" s="75" t="s">
        <v>1308</v>
      </c>
      <c r="U431" s="75" t="s">
        <v>1309</v>
      </c>
      <c r="X431" s="75">
        <v>14710</v>
      </c>
      <c r="Y431" s="75" t="s">
        <v>1310</v>
      </c>
      <c r="Z431" s="92">
        <v>43138</v>
      </c>
      <c r="AA431" s="75" t="s">
        <v>132</v>
      </c>
      <c r="AB431" s="92">
        <v>43138</v>
      </c>
      <c r="AC431" s="75">
        <v>0</v>
      </c>
      <c r="AF431" s="92">
        <v>43138</v>
      </c>
      <c r="AG431" s="75">
        <v>0</v>
      </c>
      <c r="AH431" s="75">
        <v>95743</v>
      </c>
      <c r="AI431" s="75" t="b">
        <v>1</v>
      </c>
      <c r="AJ431" s="75">
        <v>0</v>
      </c>
      <c r="AK431" s="75" t="s">
        <v>1308</v>
      </c>
    </row>
    <row r="432" spans="1:37" x14ac:dyDescent="0.2">
      <c r="A432" s="75" t="s">
        <v>125</v>
      </c>
      <c r="B432" s="75">
        <v>115951</v>
      </c>
      <c r="C432" s="75" t="s">
        <v>126</v>
      </c>
      <c r="D432" s="75" t="s">
        <v>52</v>
      </c>
      <c r="E432" s="75">
        <v>115952</v>
      </c>
      <c r="F432" s="75">
        <v>5</v>
      </c>
      <c r="G432" s="75">
        <v>40755</v>
      </c>
      <c r="H432" s="75">
        <v>154317</v>
      </c>
      <c r="I432" s="74">
        <v>20</v>
      </c>
      <c r="J432" s="92">
        <v>43151</v>
      </c>
      <c r="K432" s="75" t="s">
        <v>1311</v>
      </c>
      <c r="L432" s="75">
        <v>53.88</v>
      </c>
      <c r="M432" s="75">
        <v>10.84</v>
      </c>
      <c r="N432" s="75">
        <v>65</v>
      </c>
      <c r="O432" s="75">
        <v>65</v>
      </c>
      <c r="P432" s="75">
        <v>-65</v>
      </c>
      <c r="Q432" s="92">
        <v>43151</v>
      </c>
      <c r="R432" s="75" t="s">
        <v>1312</v>
      </c>
      <c r="S432" s="75" t="s">
        <v>1313</v>
      </c>
      <c r="U432" s="75" t="s">
        <v>1314</v>
      </c>
      <c r="X432" s="75">
        <v>14120</v>
      </c>
      <c r="Y432" s="75" t="s">
        <v>362</v>
      </c>
      <c r="Z432" s="92">
        <v>43151</v>
      </c>
      <c r="AA432" s="75" t="s">
        <v>132</v>
      </c>
      <c r="AB432" s="92">
        <v>43151</v>
      </c>
      <c r="AC432" s="75">
        <v>0</v>
      </c>
      <c r="AF432" s="92">
        <v>43151</v>
      </c>
      <c r="AG432" s="75">
        <v>0</v>
      </c>
      <c r="AH432" s="75">
        <v>113923</v>
      </c>
      <c r="AI432" s="75" t="b">
        <v>1</v>
      </c>
      <c r="AJ432" s="75">
        <v>0</v>
      </c>
      <c r="AK432" s="75" t="s">
        <v>1313</v>
      </c>
    </row>
    <row r="433" spans="1:37" x14ac:dyDescent="0.2">
      <c r="A433" s="75" t="s">
        <v>125</v>
      </c>
      <c r="B433" s="75">
        <v>115952</v>
      </c>
      <c r="C433" s="75" t="s">
        <v>206</v>
      </c>
      <c r="D433" s="75" t="s">
        <v>52</v>
      </c>
      <c r="E433" s="75">
        <v>115951</v>
      </c>
      <c r="F433" s="75">
        <v>5</v>
      </c>
      <c r="G433" s="75">
        <v>40755</v>
      </c>
      <c r="H433" s="75">
        <v>154318</v>
      </c>
      <c r="I433" s="74">
        <v>20</v>
      </c>
      <c r="J433" s="92">
        <v>43151</v>
      </c>
      <c r="K433" s="75" t="s">
        <v>1315</v>
      </c>
      <c r="L433" s="75">
        <v>-53.88</v>
      </c>
      <c r="M433" s="75">
        <v>-10.84</v>
      </c>
      <c r="N433" s="75">
        <v>-65</v>
      </c>
      <c r="O433" s="75">
        <v>-65</v>
      </c>
      <c r="P433" s="75">
        <v>0</v>
      </c>
      <c r="Q433" s="92">
        <v>43151</v>
      </c>
      <c r="R433" s="75" t="s">
        <v>1312</v>
      </c>
      <c r="S433" s="75" t="s">
        <v>1313</v>
      </c>
      <c r="U433" s="75" t="s">
        <v>1314</v>
      </c>
      <c r="X433" s="75">
        <v>14120</v>
      </c>
      <c r="Y433" s="75" t="s">
        <v>362</v>
      </c>
      <c r="Z433" s="92">
        <v>43151</v>
      </c>
      <c r="AA433" s="75" t="s">
        <v>208</v>
      </c>
      <c r="AC433" s="75">
        <v>0</v>
      </c>
      <c r="AF433" s="92">
        <v>43151</v>
      </c>
      <c r="AG433" s="75">
        <v>0</v>
      </c>
      <c r="AH433" s="75">
        <v>113923</v>
      </c>
      <c r="AI433" s="75" t="b">
        <v>1</v>
      </c>
      <c r="AJ433" s="75">
        <v>0</v>
      </c>
      <c r="AK433" s="75" t="s">
        <v>1313</v>
      </c>
    </row>
    <row r="434" spans="1:37" x14ac:dyDescent="0.2">
      <c r="A434" s="75" t="s">
        <v>125</v>
      </c>
      <c r="B434" s="75">
        <v>115953</v>
      </c>
      <c r="C434" s="75" t="s">
        <v>126</v>
      </c>
      <c r="D434" s="75" t="s">
        <v>52</v>
      </c>
      <c r="F434" s="75">
        <v>5</v>
      </c>
      <c r="G434" s="75">
        <v>40755</v>
      </c>
      <c r="H434" s="75">
        <v>154319</v>
      </c>
      <c r="I434" s="74">
        <v>20</v>
      </c>
      <c r="J434" s="92">
        <v>43151</v>
      </c>
      <c r="K434" s="75" t="s">
        <v>1316</v>
      </c>
      <c r="L434" s="75">
        <v>49.72</v>
      </c>
      <c r="M434" s="75">
        <v>10</v>
      </c>
      <c r="N434" s="75">
        <v>60</v>
      </c>
      <c r="O434" s="75">
        <v>0</v>
      </c>
      <c r="P434" s="75">
        <v>0</v>
      </c>
      <c r="Q434" s="92">
        <v>43151</v>
      </c>
      <c r="R434" s="75" t="s">
        <v>1312</v>
      </c>
      <c r="S434" s="75" t="s">
        <v>1313</v>
      </c>
      <c r="U434" s="75" t="s">
        <v>1314</v>
      </c>
      <c r="X434" s="75">
        <v>14120</v>
      </c>
      <c r="Y434" s="75" t="s">
        <v>362</v>
      </c>
      <c r="Z434" s="92">
        <v>43151</v>
      </c>
      <c r="AA434" s="75" t="s">
        <v>132</v>
      </c>
      <c r="AB434" s="92">
        <v>43151</v>
      </c>
      <c r="AC434" s="75">
        <v>0</v>
      </c>
      <c r="AF434" s="92">
        <v>43151</v>
      </c>
      <c r="AG434" s="75">
        <v>0</v>
      </c>
      <c r="AH434" s="75">
        <v>114312</v>
      </c>
      <c r="AI434" s="75" t="b">
        <v>1</v>
      </c>
      <c r="AJ434" s="75">
        <v>0</v>
      </c>
      <c r="AK434" s="75" t="s">
        <v>1313</v>
      </c>
    </row>
    <row r="435" spans="1:37" x14ac:dyDescent="0.2">
      <c r="A435" s="75" t="s">
        <v>125</v>
      </c>
      <c r="B435" s="75">
        <v>115893</v>
      </c>
      <c r="C435" s="75" t="s">
        <v>126</v>
      </c>
      <c r="D435" s="75" t="s">
        <v>52</v>
      </c>
      <c r="F435" s="75">
        <v>5</v>
      </c>
      <c r="G435" s="75">
        <v>51392</v>
      </c>
      <c r="H435" s="75">
        <v>154259</v>
      </c>
      <c r="I435" s="74">
        <v>17</v>
      </c>
      <c r="J435" s="92">
        <v>43148</v>
      </c>
      <c r="K435" s="75" t="s">
        <v>1317</v>
      </c>
      <c r="L435" s="75">
        <v>16.38</v>
      </c>
      <c r="M435" s="75">
        <v>3.34</v>
      </c>
      <c r="N435" s="75">
        <v>20</v>
      </c>
      <c r="O435" s="75">
        <v>0</v>
      </c>
      <c r="P435" s="75">
        <v>0</v>
      </c>
      <c r="Q435" s="92">
        <v>43148</v>
      </c>
      <c r="R435" s="75" t="s">
        <v>1318</v>
      </c>
      <c r="S435" s="75" t="s">
        <v>1319</v>
      </c>
      <c r="U435" s="75" t="s">
        <v>1320</v>
      </c>
      <c r="X435" s="75">
        <v>14220</v>
      </c>
      <c r="Y435" s="75" t="s">
        <v>1321</v>
      </c>
      <c r="Z435" s="92">
        <v>43148</v>
      </c>
      <c r="AA435" s="75" t="s">
        <v>132</v>
      </c>
      <c r="AB435" s="92">
        <v>43148</v>
      </c>
      <c r="AC435" s="75">
        <v>0</v>
      </c>
      <c r="AF435" s="92">
        <v>43148</v>
      </c>
      <c r="AG435" s="75">
        <v>0</v>
      </c>
      <c r="AH435" s="75">
        <v>85738</v>
      </c>
      <c r="AI435" s="75" t="b">
        <v>1</v>
      </c>
      <c r="AJ435" s="75">
        <v>0</v>
      </c>
      <c r="AK435" s="75" t="s">
        <v>1319</v>
      </c>
    </row>
    <row r="436" spans="1:37" x14ac:dyDescent="0.2">
      <c r="A436" s="75" t="s">
        <v>125</v>
      </c>
      <c r="B436" s="75">
        <v>115714</v>
      </c>
      <c r="C436" s="75" t="s">
        <v>126</v>
      </c>
      <c r="D436" s="75" t="s">
        <v>52</v>
      </c>
      <c r="F436" s="75">
        <v>5</v>
      </c>
      <c r="G436" s="75">
        <v>52729</v>
      </c>
      <c r="H436" s="75">
        <v>154080</v>
      </c>
      <c r="I436" s="74">
        <v>12</v>
      </c>
      <c r="J436" s="92">
        <v>43143</v>
      </c>
      <c r="K436" s="75" t="s">
        <v>1322</v>
      </c>
      <c r="L436" s="75">
        <v>49.72</v>
      </c>
      <c r="M436" s="75">
        <v>10</v>
      </c>
      <c r="N436" s="75">
        <v>60</v>
      </c>
      <c r="O436" s="75">
        <v>0</v>
      </c>
      <c r="P436" s="75">
        <v>0</v>
      </c>
      <c r="Q436" s="92">
        <v>43143</v>
      </c>
      <c r="R436" s="75" t="s">
        <v>1323</v>
      </c>
      <c r="S436" s="75" t="s">
        <v>1324</v>
      </c>
      <c r="U436" s="75" t="s">
        <v>1325</v>
      </c>
      <c r="X436" s="75">
        <v>14670</v>
      </c>
      <c r="Y436" s="75" t="s">
        <v>1326</v>
      </c>
      <c r="Z436" s="92">
        <v>43143</v>
      </c>
      <c r="AA436" s="75" t="s">
        <v>132</v>
      </c>
      <c r="AB436" s="92">
        <v>43143</v>
      </c>
      <c r="AC436" s="75">
        <v>0</v>
      </c>
      <c r="AF436" s="92">
        <v>43143</v>
      </c>
      <c r="AG436" s="75">
        <v>0</v>
      </c>
      <c r="AH436" s="75">
        <v>113606</v>
      </c>
      <c r="AI436" s="75" t="b">
        <v>1</v>
      </c>
      <c r="AJ436" s="75">
        <v>0</v>
      </c>
      <c r="AK436" s="75" t="s">
        <v>1324</v>
      </c>
    </row>
    <row r="437" spans="1:37" x14ac:dyDescent="0.2">
      <c r="A437" s="75" t="s">
        <v>125</v>
      </c>
      <c r="B437" s="75">
        <v>115815</v>
      </c>
      <c r="C437" s="75" t="s">
        <v>126</v>
      </c>
      <c r="D437" s="75" t="s">
        <v>52</v>
      </c>
      <c r="F437" s="75">
        <v>5</v>
      </c>
      <c r="G437" s="75">
        <v>52760</v>
      </c>
      <c r="H437" s="75">
        <v>154181</v>
      </c>
      <c r="I437" s="74">
        <v>14</v>
      </c>
      <c r="J437" s="92">
        <v>43145</v>
      </c>
      <c r="K437" s="75" t="s">
        <v>1327</v>
      </c>
      <c r="L437" s="75">
        <v>53.88</v>
      </c>
      <c r="M437" s="75">
        <v>10.84</v>
      </c>
      <c r="N437" s="75">
        <v>65</v>
      </c>
      <c r="O437" s="75">
        <v>0</v>
      </c>
      <c r="P437" s="75">
        <v>0</v>
      </c>
      <c r="Q437" s="92">
        <v>43145</v>
      </c>
      <c r="R437" s="75" t="s">
        <v>1323</v>
      </c>
      <c r="S437" s="75" t="s">
        <v>1328</v>
      </c>
      <c r="U437" s="75" t="s">
        <v>1329</v>
      </c>
      <c r="X437" s="75">
        <v>50800</v>
      </c>
      <c r="Y437" s="75" t="s">
        <v>1330</v>
      </c>
      <c r="Z437" s="92">
        <v>43145</v>
      </c>
      <c r="AA437" s="75" t="s">
        <v>132</v>
      </c>
      <c r="AB437" s="92">
        <v>43145</v>
      </c>
      <c r="AC437" s="75">
        <v>0</v>
      </c>
      <c r="AF437" s="92">
        <v>43145</v>
      </c>
      <c r="AG437" s="75">
        <v>0</v>
      </c>
      <c r="AH437" s="75">
        <v>170436</v>
      </c>
      <c r="AI437" s="75" t="b">
        <v>1</v>
      </c>
      <c r="AJ437" s="75">
        <v>0</v>
      </c>
      <c r="AK437" s="75" t="s">
        <v>1328</v>
      </c>
    </row>
    <row r="438" spans="1:37" x14ac:dyDescent="0.2">
      <c r="A438" s="75" t="s">
        <v>125</v>
      </c>
      <c r="B438" s="75">
        <v>115743</v>
      </c>
      <c r="C438" s="75" t="s">
        <v>126</v>
      </c>
      <c r="D438" s="75" t="s">
        <v>52</v>
      </c>
      <c r="F438" s="75">
        <v>5</v>
      </c>
      <c r="G438" s="75">
        <v>52738</v>
      </c>
      <c r="H438" s="75">
        <v>154109</v>
      </c>
      <c r="I438" s="74">
        <v>13</v>
      </c>
      <c r="J438" s="92">
        <v>43144</v>
      </c>
      <c r="K438" s="75" t="s">
        <v>1331</v>
      </c>
      <c r="L438" s="75">
        <v>53.88</v>
      </c>
      <c r="M438" s="75">
        <v>10.84</v>
      </c>
      <c r="N438" s="75">
        <v>65</v>
      </c>
      <c r="O438" s="75">
        <v>0</v>
      </c>
      <c r="P438" s="75">
        <v>0</v>
      </c>
      <c r="Q438" s="92">
        <v>43144</v>
      </c>
      <c r="R438" s="75" t="s">
        <v>1332</v>
      </c>
      <c r="S438" s="75" t="s">
        <v>1333</v>
      </c>
      <c r="U438" s="75" t="s">
        <v>1334</v>
      </c>
      <c r="X438" s="75">
        <v>14200</v>
      </c>
      <c r="Y438" s="75" t="s">
        <v>159</v>
      </c>
      <c r="Z438" s="92">
        <v>43144</v>
      </c>
      <c r="AA438" s="75" t="s">
        <v>132</v>
      </c>
      <c r="AB438" s="92">
        <v>43144</v>
      </c>
      <c r="AC438" s="75">
        <v>0</v>
      </c>
      <c r="AF438" s="92">
        <v>43144</v>
      </c>
      <c r="AG438" s="75">
        <v>0</v>
      </c>
      <c r="AH438" s="75">
        <v>102427</v>
      </c>
      <c r="AI438" s="75" t="b">
        <v>1</v>
      </c>
      <c r="AJ438" s="75">
        <v>0</v>
      </c>
      <c r="AK438" s="75" t="s">
        <v>1335</v>
      </c>
    </row>
    <row r="439" spans="1:37" x14ac:dyDescent="0.2">
      <c r="A439" s="75" t="s">
        <v>125</v>
      </c>
      <c r="B439" s="75">
        <v>116190</v>
      </c>
      <c r="C439" s="75" t="s">
        <v>126</v>
      </c>
      <c r="D439" s="75" t="s">
        <v>52</v>
      </c>
      <c r="F439" s="75">
        <v>5</v>
      </c>
      <c r="G439" s="75">
        <v>39654</v>
      </c>
      <c r="H439" s="75">
        <v>154556</v>
      </c>
      <c r="I439" s="74">
        <v>27</v>
      </c>
      <c r="J439" s="92">
        <v>43158</v>
      </c>
      <c r="K439" s="75" t="s">
        <v>1336</v>
      </c>
      <c r="L439" s="75">
        <v>20.83</v>
      </c>
      <c r="M439" s="75">
        <v>4.17</v>
      </c>
      <c r="N439" s="75">
        <v>25</v>
      </c>
      <c r="O439" s="75">
        <v>0</v>
      </c>
      <c r="P439" s="75">
        <v>0</v>
      </c>
      <c r="Q439" s="92">
        <v>43158</v>
      </c>
      <c r="R439" s="75" t="s">
        <v>1337</v>
      </c>
      <c r="S439" s="75" t="s">
        <v>1338</v>
      </c>
      <c r="U439" s="75" t="s">
        <v>1339</v>
      </c>
      <c r="X439" s="75">
        <v>14480</v>
      </c>
      <c r="Y439" s="75" t="s">
        <v>1340</v>
      </c>
      <c r="Z439" s="92">
        <v>43158</v>
      </c>
      <c r="AA439" s="75" t="s">
        <v>132</v>
      </c>
      <c r="AB439" s="92">
        <v>43158</v>
      </c>
      <c r="AC439" s="75">
        <v>0</v>
      </c>
      <c r="AF439" s="92">
        <v>43158</v>
      </c>
      <c r="AG439" s="75">
        <v>0</v>
      </c>
      <c r="AH439" s="75">
        <v>163754</v>
      </c>
      <c r="AI439" s="75" t="b">
        <v>1</v>
      </c>
      <c r="AJ439" s="75">
        <v>0</v>
      </c>
      <c r="AK439" s="75" t="s">
        <v>1338</v>
      </c>
    </row>
    <row r="440" spans="1:37" x14ac:dyDescent="0.2">
      <c r="A440" s="75" t="s">
        <v>125</v>
      </c>
      <c r="B440" s="75">
        <v>115507</v>
      </c>
      <c r="C440" s="75" t="s">
        <v>126</v>
      </c>
      <c r="D440" s="75" t="s">
        <v>52</v>
      </c>
      <c r="F440" s="75">
        <v>5</v>
      </c>
      <c r="G440" s="75">
        <v>39475</v>
      </c>
      <c r="H440" s="75">
        <v>153873</v>
      </c>
      <c r="I440" s="74">
        <v>5</v>
      </c>
      <c r="J440" s="92">
        <v>43136</v>
      </c>
      <c r="K440" s="75" t="s">
        <v>1341</v>
      </c>
      <c r="L440" s="75">
        <v>49.72</v>
      </c>
      <c r="M440" s="75">
        <v>10</v>
      </c>
      <c r="N440" s="75">
        <v>60</v>
      </c>
      <c r="O440" s="75">
        <v>0</v>
      </c>
      <c r="P440" s="75">
        <v>0</v>
      </c>
      <c r="Q440" s="92">
        <v>43136</v>
      </c>
      <c r="R440" s="75" t="s">
        <v>1342</v>
      </c>
      <c r="S440" s="75" t="s">
        <v>1343</v>
      </c>
      <c r="U440" s="75" t="s">
        <v>1344</v>
      </c>
      <c r="X440" s="75">
        <v>14320</v>
      </c>
      <c r="Y440" s="75" t="s">
        <v>1345</v>
      </c>
      <c r="Z440" s="92">
        <v>43136</v>
      </c>
      <c r="AA440" s="75" t="s">
        <v>132</v>
      </c>
      <c r="AB440" s="92">
        <v>43136</v>
      </c>
      <c r="AC440" s="75">
        <v>0</v>
      </c>
      <c r="AF440" s="92">
        <v>43136</v>
      </c>
      <c r="AG440" s="75">
        <v>0</v>
      </c>
      <c r="AH440" s="75">
        <v>100619</v>
      </c>
      <c r="AI440" s="75" t="b">
        <v>1</v>
      </c>
      <c r="AJ440" s="75">
        <v>0</v>
      </c>
      <c r="AK440" s="75" t="s">
        <v>1346</v>
      </c>
    </row>
    <row r="441" spans="1:37" x14ac:dyDescent="0.2">
      <c r="A441" s="75" t="s">
        <v>125</v>
      </c>
      <c r="B441" s="75">
        <v>115902</v>
      </c>
      <c r="C441" s="75" t="s">
        <v>126</v>
      </c>
      <c r="D441" s="75" t="s">
        <v>52</v>
      </c>
      <c r="F441" s="75">
        <v>5</v>
      </c>
      <c r="G441" s="75">
        <v>39475</v>
      </c>
      <c r="H441" s="75">
        <v>154268</v>
      </c>
      <c r="I441" s="74">
        <v>19</v>
      </c>
      <c r="J441" s="92">
        <v>43150</v>
      </c>
      <c r="K441" s="75" t="s">
        <v>1347</v>
      </c>
      <c r="L441" s="75">
        <v>12.5</v>
      </c>
      <c r="M441" s="75">
        <v>2.5</v>
      </c>
      <c r="N441" s="75">
        <v>15</v>
      </c>
      <c r="O441" s="75">
        <v>0</v>
      </c>
      <c r="P441" s="75">
        <v>0</v>
      </c>
      <c r="Q441" s="92">
        <v>43150</v>
      </c>
      <c r="R441" s="75" t="s">
        <v>1342</v>
      </c>
      <c r="S441" s="75" t="s">
        <v>1343</v>
      </c>
      <c r="U441" s="75" t="s">
        <v>1344</v>
      </c>
      <c r="X441" s="75">
        <v>14320</v>
      </c>
      <c r="Y441" s="75" t="s">
        <v>1345</v>
      </c>
      <c r="Z441" s="92">
        <v>43150</v>
      </c>
      <c r="AA441" s="75" t="s">
        <v>132</v>
      </c>
      <c r="AB441" s="92">
        <v>43150</v>
      </c>
      <c r="AC441" s="75">
        <v>0</v>
      </c>
      <c r="AF441" s="92">
        <v>43150</v>
      </c>
      <c r="AG441" s="75">
        <v>0</v>
      </c>
      <c r="AH441" s="75">
        <v>90823</v>
      </c>
      <c r="AI441" s="75" t="b">
        <v>1</v>
      </c>
      <c r="AJ441" s="75">
        <v>0</v>
      </c>
      <c r="AK441" s="75" t="s">
        <v>1346</v>
      </c>
    </row>
    <row r="442" spans="1:37" x14ac:dyDescent="0.2">
      <c r="A442" s="75" t="s">
        <v>125</v>
      </c>
      <c r="B442" s="75">
        <v>115518</v>
      </c>
      <c r="C442" s="75" t="s">
        <v>126</v>
      </c>
      <c r="D442" s="75" t="s">
        <v>52</v>
      </c>
      <c r="F442" s="75">
        <v>5</v>
      </c>
      <c r="G442" s="75">
        <v>27608</v>
      </c>
      <c r="H442" s="75">
        <v>153884</v>
      </c>
      <c r="I442" s="74">
        <v>5</v>
      </c>
      <c r="J442" s="92">
        <v>43136</v>
      </c>
      <c r="K442" s="75" t="s">
        <v>1348</v>
      </c>
      <c r="L442" s="75">
        <v>49.72</v>
      </c>
      <c r="M442" s="75">
        <v>10</v>
      </c>
      <c r="N442" s="75">
        <v>60</v>
      </c>
      <c r="O442" s="75">
        <v>0</v>
      </c>
      <c r="P442" s="75">
        <v>0</v>
      </c>
      <c r="Q442" s="92">
        <v>43136</v>
      </c>
      <c r="R442" s="75" t="s">
        <v>1349</v>
      </c>
      <c r="S442" s="75" t="s">
        <v>1350</v>
      </c>
      <c r="U442" s="75" t="s">
        <v>1351</v>
      </c>
      <c r="X442" s="75">
        <v>14200</v>
      </c>
      <c r="Y442" s="75" t="s">
        <v>159</v>
      </c>
      <c r="Z442" s="92">
        <v>43136</v>
      </c>
      <c r="AA442" s="75" t="s">
        <v>132</v>
      </c>
      <c r="AB442" s="92">
        <v>43136</v>
      </c>
      <c r="AC442" s="75">
        <v>0</v>
      </c>
      <c r="AF442" s="92">
        <v>43136</v>
      </c>
      <c r="AG442" s="75">
        <v>0</v>
      </c>
      <c r="AH442" s="75">
        <v>120516</v>
      </c>
      <c r="AI442" s="75" t="b">
        <v>1</v>
      </c>
      <c r="AJ442" s="75">
        <v>0</v>
      </c>
      <c r="AK442" s="75" t="s">
        <v>1352</v>
      </c>
    </row>
    <row r="443" spans="1:37" x14ac:dyDescent="0.2">
      <c r="A443" s="75" t="s">
        <v>125</v>
      </c>
      <c r="B443" s="75">
        <v>116146</v>
      </c>
      <c r="C443" s="75" t="s">
        <v>126</v>
      </c>
      <c r="D443" s="75" t="s">
        <v>52</v>
      </c>
      <c r="E443" s="75">
        <v>116147</v>
      </c>
      <c r="F443" s="75">
        <v>5</v>
      </c>
      <c r="G443" s="75">
        <v>38414</v>
      </c>
      <c r="H443" s="75">
        <v>154512</v>
      </c>
      <c r="I443" s="74">
        <v>26</v>
      </c>
      <c r="J443" s="92">
        <v>43157</v>
      </c>
      <c r="K443" s="75" t="s">
        <v>1353</v>
      </c>
      <c r="L443" s="75">
        <v>53.88</v>
      </c>
      <c r="M443" s="75">
        <v>10.84</v>
      </c>
      <c r="N443" s="75">
        <v>65</v>
      </c>
      <c r="O443" s="75">
        <v>65</v>
      </c>
      <c r="P443" s="75">
        <v>-65</v>
      </c>
      <c r="Q443" s="92">
        <v>43157</v>
      </c>
      <c r="R443" s="75" t="s">
        <v>1354</v>
      </c>
      <c r="S443" s="75" t="s">
        <v>1355</v>
      </c>
      <c r="U443" s="75" t="s">
        <v>1356</v>
      </c>
      <c r="X443" s="75">
        <v>14790</v>
      </c>
      <c r="Y443" s="75" t="s">
        <v>1357</v>
      </c>
      <c r="Z443" s="92">
        <v>43157</v>
      </c>
      <c r="AA443" s="75" t="s">
        <v>132</v>
      </c>
      <c r="AB443" s="92">
        <v>43157</v>
      </c>
      <c r="AC443" s="75">
        <v>0</v>
      </c>
      <c r="AF443" s="92">
        <v>43157</v>
      </c>
      <c r="AG443" s="75">
        <v>0</v>
      </c>
      <c r="AH443" s="75">
        <v>160044</v>
      </c>
      <c r="AI443" s="75" t="b">
        <v>1</v>
      </c>
      <c r="AJ443" s="75">
        <v>0</v>
      </c>
      <c r="AK443" s="75" t="s">
        <v>1358</v>
      </c>
    </row>
    <row r="444" spans="1:37" x14ac:dyDescent="0.2">
      <c r="A444" s="75" t="s">
        <v>125</v>
      </c>
      <c r="B444" s="75">
        <v>116147</v>
      </c>
      <c r="C444" s="75" t="s">
        <v>206</v>
      </c>
      <c r="D444" s="75" t="s">
        <v>52</v>
      </c>
      <c r="E444" s="75">
        <v>116146</v>
      </c>
      <c r="F444" s="75">
        <v>5</v>
      </c>
      <c r="G444" s="75">
        <v>38414</v>
      </c>
      <c r="H444" s="75">
        <v>154513</v>
      </c>
      <c r="I444" s="74">
        <v>26</v>
      </c>
      <c r="J444" s="92">
        <v>43157</v>
      </c>
      <c r="K444" s="75" t="s">
        <v>1359</v>
      </c>
      <c r="L444" s="75">
        <v>-53.88</v>
      </c>
      <c r="M444" s="75">
        <v>-10.84</v>
      </c>
      <c r="N444" s="75">
        <v>-65</v>
      </c>
      <c r="O444" s="75">
        <v>-65</v>
      </c>
      <c r="P444" s="75">
        <v>0</v>
      </c>
      <c r="Q444" s="92">
        <v>43157</v>
      </c>
      <c r="R444" s="75" t="s">
        <v>1354</v>
      </c>
      <c r="S444" s="75" t="s">
        <v>1355</v>
      </c>
      <c r="U444" s="75" t="s">
        <v>1356</v>
      </c>
      <c r="X444" s="75">
        <v>14790</v>
      </c>
      <c r="Y444" s="75" t="s">
        <v>1357</v>
      </c>
      <c r="Z444" s="92">
        <v>43157</v>
      </c>
      <c r="AA444" s="75" t="s">
        <v>208</v>
      </c>
      <c r="AC444" s="75">
        <v>0</v>
      </c>
      <c r="AF444" s="92">
        <v>43157</v>
      </c>
      <c r="AG444" s="75">
        <v>0</v>
      </c>
      <c r="AH444" s="75">
        <v>160044</v>
      </c>
      <c r="AI444" s="75" t="b">
        <v>1</v>
      </c>
      <c r="AJ444" s="75">
        <v>0</v>
      </c>
      <c r="AK444" s="75" t="s">
        <v>1358</v>
      </c>
    </row>
    <row r="445" spans="1:37" x14ac:dyDescent="0.2">
      <c r="A445" s="75" t="s">
        <v>125</v>
      </c>
      <c r="B445" s="75">
        <v>116148</v>
      </c>
      <c r="C445" s="75" t="s">
        <v>126</v>
      </c>
      <c r="D445" s="75" t="s">
        <v>52</v>
      </c>
      <c r="F445" s="75">
        <v>5</v>
      </c>
      <c r="G445" s="75">
        <v>38414</v>
      </c>
      <c r="H445" s="75">
        <v>154514</v>
      </c>
      <c r="I445" s="74">
        <v>26</v>
      </c>
      <c r="J445" s="92">
        <v>43157</v>
      </c>
      <c r="K445" s="75" t="s">
        <v>1360</v>
      </c>
      <c r="L445" s="75">
        <v>41.38</v>
      </c>
      <c r="M445" s="75">
        <v>8.34</v>
      </c>
      <c r="N445" s="75">
        <v>50</v>
      </c>
      <c r="O445" s="75">
        <v>0</v>
      </c>
      <c r="P445" s="75">
        <v>0</v>
      </c>
      <c r="Q445" s="92">
        <v>43157</v>
      </c>
      <c r="R445" s="75" t="s">
        <v>1354</v>
      </c>
      <c r="S445" s="75" t="s">
        <v>1355</v>
      </c>
      <c r="U445" s="75" t="s">
        <v>1356</v>
      </c>
      <c r="X445" s="75">
        <v>14790</v>
      </c>
      <c r="Y445" s="75" t="s">
        <v>1357</v>
      </c>
      <c r="Z445" s="92">
        <v>43157</v>
      </c>
      <c r="AA445" s="75" t="s">
        <v>132</v>
      </c>
      <c r="AB445" s="92">
        <v>43157</v>
      </c>
      <c r="AC445" s="75">
        <v>0</v>
      </c>
      <c r="AF445" s="92">
        <v>43157</v>
      </c>
      <c r="AG445" s="75">
        <v>0</v>
      </c>
      <c r="AH445" s="75">
        <v>160353</v>
      </c>
      <c r="AI445" s="75" t="b">
        <v>1</v>
      </c>
      <c r="AJ445" s="75">
        <v>0</v>
      </c>
      <c r="AK445" s="75" t="s">
        <v>1358</v>
      </c>
    </row>
    <row r="446" spans="1:37" x14ac:dyDescent="0.2">
      <c r="A446" s="75" t="s">
        <v>125</v>
      </c>
      <c r="B446" s="75">
        <v>116079</v>
      </c>
      <c r="C446" s="75" t="s">
        <v>126</v>
      </c>
      <c r="D446" s="75" t="s">
        <v>52</v>
      </c>
      <c r="F446" s="75">
        <v>5</v>
      </c>
      <c r="G446" s="75">
        <v>31553</v>
      </c>
      <c r="H446" s="75">
        <v>154445</v>
      </c>
      <c r="I446" s="74">
        <v>23</v>
      </c>
      <c r="J446" s="92">
        <v>43154</v>
      </c>
      <c r="K446" s="75" t="s">
        <v>1361</v>
      </c>
      <c r="L446" s="75">
        <v>53.88</v>
      </c>
      <c r="M446" s="75">
        <v>10.84</v>
      </c>
      <c r="N446" s="75">
        <v>65</v>
      </c>
      <c r="O446" s="75">
        <v>0</v>
      </c>
      <c r="P446" s="75">
        <v>0</v>
      </c>
      <c r="Q446" s="92">
        <v>43154</v>
      </c>
      <c r="R446" s="75" t="s">
        <v>1362</v>
      </c>
      <c r="S446" s="75" t="s">
        <v>1363</v>
      </c>
      <c r="U446" s="75" t="s">
        <v>1364</v>
      </c>
      <c r="X446" s="75">
        <v>14000</v>
      </c>
      <c r="Y446" s="75" t="s">
        <v>186</v>
      </c>
      <c r="Z446" s="92">
        <v>43154</v>
      </c>
      <c r="AA446" s="75" t="s">
        <v>132</v>
      </c>
      <c r="AB446" s="92">
        <v>43154</v>
      </c>
      <c r="AC446" s="75">
        <v>0</v>
      </c>
      <c r="AF446" s="92">
        <v>43154</v>
      </c>
      <c r="AG446" s="75">
        <v>0</v>
      </c>
      <c r="AH446" s="75">
        <v>95833</v>
      </c>
      <c r="AI446" s="75" t="b">
        <v>1</v>
      </c>
      <c r="AJ446" s="75">
        <v>0</v>
      </c>
      <c r="AK446" s="75" t="s">
        <v>1363</v>
      </c>
    </row>
    <row r="447" spans="1:37" x14ac:dyDescent="0.2">
      <c r="A447" s="75" t="s">
        <v>125</v>
      </c>
      <c r="B447" s="75">
        <v>115756</v>
      </c>
      <c r="C447" s="75" t="s">
        <v>126</v>
      </c>
      <c r="D447" s="75" t="s">
        <v>52</v>
      </c>
      <c r="F447" s="75">
        <v>5</v>
      </c>
      <c r="G447" s="75">
        <v>41105</v>
      </c>
      <c r="H447" s="75">
        <v>154122</v>
      </c>
      <c r="I447" s="74">
        <v>13</v>
      </c>
      <c r="J447" s="92">
        <v>43144</v>
      </c>
      <c r="K447" s="75" t="s">
        <v>1365</v>
      </c>
      <c r="L447" s="75">
        <v>49.72</v>
      </c>
      <c r="M447" s="75">
        <v>10</v>
      </c>
      <c r="N447" s="75">
        <v>60</v>
      </c>
      <c r="O447" s="75">
        <v>0</v>
      </c>
      <c r="P447" s="75">
        <v>0</v>
      </c>
      <c r="Q447" s="92">
        <v>43144</v>
      </c>
      <c r="R447" s="75" t="s">
        <v>1366</v>
      </c>
      <c r="S447" s="75" t="s">
        <v>1367</v>
      </c>
      <c r="U447" s="75" t="s">
        <v>1368</v>
      </c>
      <c r="X447" s="75">
        <v>14740</v>
      </c>
      <c r="Y447" s="75" t="s">
        <v>1369</v>
      </c>
      <c r="Z447" s="92">
        <v>43144</v>
      </c>
      <c r="AA447" s="75" t="s">
        <v>132</v>
      </c>
      <c r="AB447" s="92">
        <v>43144</v>
      </c>
      <c r="AC447" s="75">
        <v>0</v>
      </c>
      <c r="AF447" s="92">
        <v>43144</v>
      </c>
      <c r="AG447" s="75">
        <v>0</v>
      </c>
      <c r="AH447" s="75">
        <v>140145</v>
      </c>
      <c r="AI447" s="75" t="b">
        <v>1</v>
      </c>
      <c r="AJ447" s="75">
        <v>0</v>
      </c>
      <c r="AK447" s="75" t="s">
        <v>1367</v>
      </c>
    </row>
    <row r="448" spans="1:37" x14ac:dyDescent="0.2">
      <c r="A448" s="75" t="s">
        <v>125</v>
      </c>
      <c r="B448" s="75">
        <v>116113</v>
      </c>
      <c r="C448" s="75" t="s">
        <v>126</v>
      </c>
      <c r="D448" s="75" t="s">
        <v>52</v>
      </c>
      <c r="F448" s="75">
        <v>5</v>
      </c>
      <c r="G448" s="75">
        <v>4685</v>
      </c>
      <c r="H448" s="75">
        <v>154479</v>
      </c>
      <c r="I448" s="74">
        <v>24</v>
      </c>
      <c r="J448" s="92">
        <v>43155</v>
      </c>
      <c r="K448" s="75" t="s">
        <v>1370</v>
      </c>
      <c r="L448" s="75">
        <v>53.88</v>
      </c>
      <c r="M448" s="75">
        <v>10.84</v>
      </c>
      <c r="N448" s="75">
        <v>65</v>
      </c>
      <c r="O448" s="75">
        <v>0</v>
      </c>
      <c r="P448" s="75">
        <v>0</v>
      </c>
      <c r="Q448" s="92">
        <v>43155</v>
      </c>
      <c r="R448" s="75" t="s">
        <v>1366</v>
      </c>
      <c r="S448" s="75" t="s">
        <v>1371</v>
      </c>
      <c r="U448" s="75" t="s">
        <v>252</v>
      </c>
      <c r="X448" s="75">
        <v>14200</v>
      </c>
      <c r="Y448" s="75" t="s">
        <v>159</v>
      </c>
      <c r="Z448" s="92">
        <v>43155</v>
      </c>
      <c r="AA448" s="75" t="s">
        <v>132</v>
      </c>
      <c r="AB448" s="92">
        <v>43155</v>
      </c>
      <c r="AC448" s="75">
        <v>0</v>
      </c>
      <c r="AF448" s="92">
        <v>43155</v>
      </c>
      <c r="AG448" s="75">
        <v>0</v>
      </c>
      <c r="AH448" s="75">
        <v>90645</v>
      </c>
      <c r="AI448" s="75" t="b">
        <v>1</v>
      </c>
      <c r="AJ448" s="75">
        <v>0</v>
      </c>
      <c r="AK448" s="75" t="s">
        <v>1371</v>
      </c>
    </row>
    <row r="449" spans="1:37" x14ac:dyDescent="0.2">
      <c r="A449" s="75" t="s">
        <v>125</v>
      </c>
      <c r="B449" s="75">
        <v>115647</v>
      </c>
      <c r="C449" s="75" t="s">
        <v>126</v>
      </c>
      <c r="D449" s="75" t="s">
        <v>52</v>
      </c>
      <c r="F449" s="75">
        <v>5</v>
      </c>
      <c r="G449" s="75">
        <v>52704</v>
      </c>
      <c r="H449" s="75">
        <v>154013</v>
      </c>
      <c r="I449" s="74">
        <v>8</v>
      </c>
      <c r="J449" s="92">
        <v>43139</v>
      </c>
      <c r="K449" s="75" t="s">
        <v>1372</v>
      </c>
      <c r="L449" s="75">
        <v>49.72</v>
      </c>
      <c r="M449" s="75">
        <v>10</v>
      </c>
      <c r="N449" s="75">
        <v>60</v>
      </c>
      <c r="O449" s="75">
        <v>0</v>
      </c>
      <c r="P449" s="75">
        <v>0</v>
      </c>
      <c r="Q449" s="92">
        <v>43139</v>
      </c>
      <c r="R449" s="75" t="s">
        <v>1373</v>
      </c>
      <c r="S449" s="75" t="s">
        <v>1374</v>
      </c>
      <c r="U449" s="75" t="s">
        <v>1375</v>
      </c>
      <c r="X449" s="75">
        <v>14840</v>
      </c>
      <c r="Y449" s="75" t="s">
        <v>318</v>
      </c>
      <c r="Z449" s="92">
        <v>43139</v>
      </c>
      <c r="AA449" s="75" t="s">
        <v>132</v>
      </c>
      <c r="AB449" s="92">
        <v>43139</v>
      </c>
      <c r="AC449" s="75">
        <v>0</v>
      </c>
      <c r="AF449" s="92">
        <v>43139</v>
      </c>
      <c r="AG449" s="75">
        <v>0</v>
      </c>
      <c r="AH449" s="75">
        <v>155807</v>
      </c>
      <c r="AI449" s="75" t="b">
        <v>1</v>
      </c>
      <c r="AJ449" s="75">
        <v>0</v>
      </c>
      <c r="AK449" s="75" t="s">
        <v>1374</v>
      </c>
    </row>
    <row r="450" spans="1:37" x14ac:dyDescent="0.2">
      <c r="A450" s="75" t="s">
        <v>125</v>
      </c>
      <c r="B450" s="75">
        <v>115811</v>
      </c>
      <c r="C450" s="75" t="s">
        <v>126</v>
      </c>
      <c r="D450" s="75" t="s">
        <v>52</v>
      </c>
      <c r="F450" s="75">
        <v>5</v>
      </c>
      <c r="G450" s="75">
        <v>52758</v>
      </c>
      <c r="H450" s="75">
        <v>154177</v>
      </c>
      <c r="I450" s="74">
        <v>14</v>
      </c>
      <c r="J450" s="92">
        <v>43145</v>
      </c>
      <c r="K450" s="75" t="s">
        <v>1376</v>
      </c>
      <c r="L450" s="75">
        <v>49.72</v>
      </c>
      <c r="M450" s="75">
        <v>10</v>
      </c>
      <c r="N450" s="75">
        <v>60</v>
      </c>
      <c r="O450" s="75">
        <v>0</v>
      </c>
      <c r="P450" s="75">
        <v>0</v>
      </c>
      <c r="Q450" s="92">
        <v>43145</v>
      </c>
      <c r="R450" s="75" t="s">
        <v>1377</v>
      </c>
      <c r="S450" s="75" t="s">
        <v>1378</v>
      </c>
      <c r="U450" s="75" t="s">
        <v>1379</v>
      </c>
      <c r="X450" s="75">
        <v>14670</v>
      </c>
      <c r="Y450" s="75" t="s">
        <v>1380</v>
      </c>
      <c r="Z450" s="92">
        <v>43145</v>
      </c>
      <c r="AA450" s="75" t="s">
        <v>132</v>
      </c>
      <c r="AB450" s="92">
        <v>43145</v>
      </c>
      <c r="AC450" s="75">
        <v>0</v>
      </c>
      <c r="AF450" s="92">
        <v>43145</v>
      </c>
      <c r="AG450" s="75">
        <v>0</v>
      </c>
      <c r="AH450" s="75">
        <v>161503</v>
      </c>
      <c r="AI450" s="75" t="b">
        <v>1</v>
      </c>
      <c r="AJ450" s="75">
        <v>0</v>
      </c>
      <c r="AK450" s="75" t="s">
        <v>1378</v>
      </c>
    </row>
    <row r="451" spans="1:37" x14ac:dyDescent="0.2">
      <c r="A451" s="75" t="s">
        <v>125</v>
      </c>
      <c r="B451" s="75">
        <v>115679</v>
      </c>
      <c r="C451" s="75" t="s">
        <v>126</v>
      </c>
      <c r="D451" s="75" t="s">
        <v>52</v>
      </c>
      <c r="F451" s="75">
        <v>5</v>
      </c>
      <c r="G451" s="75">
        <v>39183</v>
      </c>
      <c r="H451" s="75">
        <v>154045</v>
      </c>
      <c r="I451" s="74">
        <v>9</v>
      </c>
      <c r="J451" s="92">
        <v>43140</v>
      </c>
      <c r="K451" s="75" t="s">
        <v>1381</v>
      </c>
      <c r="L451" s="75">
        <v>49.72</v>
      </c>
      <c r="M451" s="75">
        <v>10</v>
      </c>
      <c r="N451" s="75">
        <v>60</v>
      </c>
      <c r="O451" s="75">
        <v>0</v>
      </c>
      <c r="P451" s="75">
        <v>0</v>
      </c>
      <c r="Q451" s="92">
        <v>43140</v>
      </c>
      <c r="R451" s="75" t="s">
        <v>1377</v>
      </c>
      <c r="S451" s="75" t="s">
        <v>1382</v>
      </c>
      <c r="U451" s="75" t="s">
        <v>1383</v>
      </c>
      <c r="V451" s="75" t="s">
        <v>1384</v>
      </c>
      <c r="X451" s="75">
        <v>14390</v>
      </c>
      <c r="Y451" s="75" t="s">
        <v>1385</v>
      </c>
      <c r="Z451" s="92">
        <v>43140</v>
      </c>
      <c r="AA451" s="75" t="s">
        <v>132</v>
      </c>
      <c r="AB451" s="92">
        <v>43140</v>
      </c>
      <c r="AC451" s="75">
        <v>0</v>
      </c>
      <c r="AF451" s="92">
        <v>43140</v>
      </c>
      <c r="AG451" s="75">
        <v>0</v>
      </c>
      <c r="AH451" s="75">
        <v>144900</v>
      </c>
      <c r="AI451" s="75" t="b">
        <v>1</v>
      </c>
      <c r="AJ451" s="75">
        <v>0</v>
      </c>
      <c r="AK451" s="75" t="s">
        <v>1382</v>
      </c>
    </row>
    <row r="452" spans="1:37" x14ac:dyDescent="0.2">
      <c r="A452" s="75" t="s">
        <v>125</v>
      </c>
      <c r="B452" s="75">
        <v>115486</v>
      </c>
      <c r="C452" s="75" t="s">
        <v>126</v>
      </c>
      <c r="D452" s="75" t="s">
        <v>52</v>
      </c>
      <c r="F452" s="75">
        <v>5</v>
      </c>
      <c r="G452" s="75">
        <v>3075</v>
      </c>
      <c r="H452" s="75">
        <v>153852</v>
      </c>
      <c r="I452" s="74">
        <v>2</v>
      </c>
      <c r="J452" s="92">
        <v>43133</v>
      </c>
      <c r="K452" s="75" t="s">
        <v>1386</v>
      </c>
      <c r="L452" s="75">
        <v>49.72</v>
      </c>
      <c r="M452" s="75">
        <v>10</v>
      </c>
      <c r="N452" s="75">
        <v>60</v>
      </c>
      <c r="O452" s="75">
        <v>0</v>
      </c>
      <c r="P452" s="75">
        <v>0</v>
      </c>
      <c r="Q452" s="92">
        <v>43133</v>
      </c>
      <c r="R452" s="75" t="s">
        <v>1387</v>
      </c>
      <c r="S452" s="75" t="s">
        <v>1388</v>
      </c>
      <c r="U452" s="75" t="s">
        <v>1389</v>
      </c>
      <c r="X452" s="75">
        <v>14200</v>
      </c>
      <c r="Y452" s="75" t="s">
        <v>159</v>
      </c>
      <c r="Z452" s="92">
        <v>43133</v>
      </c>
      <c r="AA452" s="75" t="s">
        <v>132</v>
      </c>
      <c r="AB452" s="92">
        <v>43133</v>
      </c>
      <c r="AC452" s="75">
        <v>0</v>
      </c>
      <c r="AF452" s="92">
        <v>43133</v>
      </c>
      <c r="AG452" s="75">
        <v>0</v>
      </c>
      <c r="AH452" s="75">
        <v>164722</v>
      </c>
      <c r="AI452" s="75" t="b">
        <v>1</v>
      </c>
      <c r="AJ452" s="75">
        <v>0</v>
      </c>
      <c r="AK452" s="75" t="s">
        <v>1390</v>
      </c>
    </row>
    <row r="453" spans="1:37" x14ac:dyDescent="0.2">
      <c r="A453" s="75" t="s">
        <v>125</v>
      </c>
      <c r="B453" s="75">
        <v>115599</v>
      </c>
      <c r="C453" s="75" t="s">
        <v>126</v>
      </c>
      <c r="D453" s="75" t="s">
        <v>52</v>
      </c>
      <c r="F453" s="75">
        <v>5</v>
      </c>
      <c r="G453" s="75">
        <v>21346</v>
      </c>
      <c r="H453" s="75">
        <v>153965</v>
      </c>
      <c r="I453" s="74">
        <v>7</v>
      </c>
      <c r="J453" s="92">
        <v>43138</v>
      </c>
      <c r="K453" s="75" t="s">
        <v>1391</v>
      </c>
      <c r="L453" s="75">
        <v>53.88</v>
      </c>
      <c r="M453" s="75">
        <v>10.84</v>
      </c>
      <c r="N453" s="75">
        <v>65</v>
      </c>
      <c r="O453" s="75">
        <v>0</v>
      </c>
      <c r="P453" s="75">
        <v>0</v>
      </c>
      <c r="Q453" s="92">
        <v>43138</v>
      </c>
      <c r="R453" s="75" t="s">
        <v>1392</v>
      </c>
      <c r="S453" s="75" t="s">
        <v>1393</v>
      </c>
      <c r="U453" s="75" t="s">
        <v>1394</v>
      </c>
      <c r="X453" s="75">
        <v>14610</v>
      </c>
      <c r="Y453" s="75" t="s">
        <v>1395</v>
      </c>
      <c r="Z453" s="92">
        <v>43138</v>
      </c>
      <c r="AA453" s="75" t="s">
        <v>132</v>
      </c>
      <c r="AB453" s="92">
        <v>43138</v>
      </c>
      <c r="AC453" s="75">
        <v>0</v>
      </c>
      <c r="AF453" s="92">
        <v>43138</v>
      </c>
      <c r="AG453" s="75">
        <v>0</v>
      </c>
      <c r="AH453" s="75">
        <v>144410</v>
      </c>
      <c r="AI453" s="75" t="b">
        <v>1</v>
      </c>
      <c r="AJ453" s="75">
        <v>0</v>
      </c>
      <c r="AK453" s="75" t="s">
        <v>1393</v>
      </c>
    </row>
    <row r="454" spans="1:37" x14ac:dyDescent="0.2">
      <c r="A454" s="75" t="s">
        <v>125</v>
      </c>
      <c r="B454" s="75">
        <v>115585</v>
      </c>
      <c r="C454" s="75" t="s">
        <v>126</v>
      </c>
      <c r="D454" s="75" t="s">
        <v>52</v>
      </c>
      <c r="F454" s="75">
        <v>5</v>
      </c>
      <c r="G454" s="75">
        <v>52099</v>
      </c>
      <c r="H454" s="75">
        <v>153951</v>
      </c>
      <c r="I454" s="74">
        <v>7</v>
      </c>
      <c r="J454" s="92">
        <v>43138</v>
      </c>
      <c r="K454" s="75" t="s">
        <v>1396</v>
      </c>
      <c r="L454" s="75">
        <v>49.72</v>
      </c>
      <c r="M454" s="75">
        <v>10</v>
      </c>
      <c r="N454" s="75">
        <v>60</v>
      </c>
      <c r="O454" s="75">
        <v>60</v>
      </c>
      <c r="P454" s="75">
        <v>0</v>
      </c>
      <c r="R454" s="75" t="s">
        <v>1397</v>
      </c>
      <c r="S454" s="75" t="s">
        <v>1398</v>
      </c>
      <c r="U454" s="75" t="s">
        <v>1399</v>
      </c>
      <c r="V454" s="75" t="s">
        <v>1400</v>
      </c>
      <c r="X454" s="75">
        <v>14460</v>
      </c>
      <c r="Y454" s="75" t="s">
        <v>148</v>
      </c>
      <c r="Z454" s="92">
        <v>43138</v>
      </c>
      <c r="AA454" s="75" t="s">
        <v>132</v>
      </c>
      <c r="AB454" s="92">
        <v>43138</v>
      </c>
      <c r="AC454" s="75">
        <v>0</v>
      </c>
      <c r="AF454" s="92">
        <v>43138</v>
      </c>
      <c r="AG454" s="75">
        <v>0</v>
      </c>
      <c r="AH454" s="75">
        <v>113559</v>
      </c>
      <c r="AI454" s="75" t="b">
        <v>1</v>
      </c>
      <c r="AJ454" s="75">
        <v>0</v>
      </c>
      <c r="AK454" s="75" t="s">
        <v>1401</v>
      </c>
    </row>
    <row r="455" spans="1:37" x14ac:dyDescent="0.2">
      <c r="A455" s="75" t="s">
        <v>125</v>
      </c>
      <c r="B455" s="75">
        <v>115973</v>
      </c>
      <c r="C455" s="75" t="s">
        <v>126</v>
      </c>
      <c r="D455" s="75" t="s">
        <v>52</v>
      </c>
      <c r="F455" s="75">
        <v>5</v>
      </c>
      <c r="G455" s="75">
        <v>50859</v>
      </c>
      <c r="H455" s="75">
        <v>154339</v>
      </c>
      <c r="I455" s="74">
        <v>20</v>
      </c>
      <c r="J455" s="92">
        <v>43151</v>
      </c>
      <c r="K455" s="75" t="s">
        <v>1402</v>
      </c>
      <c r="L455" s="75">
        <v>49.72</v>
      </c>
      <c r="M455" s="75">
        <v>10</v>
      </c>
      <c r="N455" s="75">
        <v>60</v>
      </c>
      <c r="O455" s="75">
        <v>60</v>
      </c>
      <c r="P455" s="75">
        <v>0</v>
      </c>
      <c r="R455" s="75" t="s">
        <v>1397</v>
      </c>
      <c r="S455" s="75" t="s">
        <v>1398</v>
      </c>
      <c r="U455" s="75" t="s">
        <v>1403</v>
      </c>
      <c r="V455" s="75" t="s">
        <v>1404</v>
      </c>
      <c r="X455" s="75">
        <v>14460</v>
      </c>
      <c r="Y455" s="75" t="s">
        <v>148</v>
      </c>
      <c r="Z455" s="92">
        <v>43151</v>
      </c>
      <c r="AA455" s="75" t="s">
        <v>132</v>
      </c>
      <c r="AB455" s="92">
        <v>43151</v>
      </c>
      <c r="AC455" s="75">
        <v>0</v>
      </c>
      <c r="AF455" s="92">
        <v>43151</v>
      </c>
      <c r="AG455" s="75">
        <v>0</v>
      </c>
      <c r="AH455" s="75">
        <v>162423</v>
      </c>
      <c r="AI455" s="75" t="b">
        <v>1</v>
      </c>
      <c r="AJ455" s="75">
        <v>0</v>
      </c>
      <c r="AK455" s="75" t="s">
        <v>1398</v>
      </c>
    </row>
    <row r="456" spans="1:37" x14ac:dyDescent="0.2">
      <c r="A456" s="75" t="s">
        <v>125</v>
      </c>
      <c r="B456" s="75">
        <v>115824</v>
      </c>
      <c r="C456" s="75" t="s">
        <v>126</v>
      </c>
      <c r="D456" s="75" t="s">
        <v>52</v>
      </c>
      <c r="F456" s="75">
        <v>5</v>
      </c>
      <c r="G456" s="75">
        <v>20766</v>
      </c>
      <c r="H456" s="75">
        <v>154190</v>
      </c>
      <c r="I456" s="74">
        <v>15</v>
      </c>
      <c r="J456" s="92">
        <v>43146</v>
      </c>
      <c r="K456" s="75" t="s">
        <v>1405</v>
      </c>
      <c r="L456" s="75">
        <v>8.33</v>
      </c>
      <c r="M456" s="75">
        <v>1.67</v>
      </c>
      <c r="N456" s="75">
        <v>10</v>
      </c>
      <c r="O456" s="75">
        <v>0</v>
      </c>
      <c r="P456" s="75">
        <v>0</v>
      </c>
      <c r="Q456" s="92">
        <v>43146</v>
      </c>
      <c r="R456" s="75" t="s">
        <v>1406</v>
      </c>
      <c r="S456" s="75" t="s">
        <v>1407</v>
      </c>
      <c r="U456" s="75" t="s">
        <v>1408</v>
      </c>
      <c r="X456" s="75">
        <v>14470</v>
      </c>
      <c r="Y456" s="75" t="s">
        <v>670</v>
      </c>
      <c r="Z456" s="92">
        <v>43146</v>
      </c>
      <c r="AA456" s="75" t="s">
        <v>132</v>
      </c>
      <c r="AB456" s="92">
        <v>43146</v>
      </c>
      <c r="AC456" s="75">
        <v>0</v>
      </c>
      <c r="AF456" s="92">
        <v>43146</v>
      </c>
      <c r="AG456" s="75">
        <v>0</v>
      </c>
      <c r="AH456" s="75">
        <v>100737</v>
      </c>
      <c r="AI456" s="75" t="b">
        <v>1</v>
      </c>
      <c r="AJ456" s="75">
        <v>0</v>
      </c>
      <c r="AK456" s="75" t="s">
        <v>1407</v>
      </c>
    </row>
    <row r="457" spans="1:37" x14ac:dyDescent="0.2">
      <c r="A457" s="75" t="s">
        <v>125</v>
      </c>
      <c r="B457" s="75">
        <v>115480</v>
      </c>
      <c r="C457" s="75" t="s">
        <v>126</v>
      </c>
      <c r="D457" s="75" t="s">
        <v>52</v>
      </c>
      <c r="F457" s="75">
        <v>5</v>
      </c>
      <c r="G457" s="75">
        <v>46923</v>
      </c>
      <c r="H457" s="75">
        <v>153846</v>
      </c>
      <c r="I457" s="74">
        <v>2</v>
      </c>
      <c r="J457" s="92">
        <v>43133</v>
      </c>
      <c r="K457" s="75" t="s">
        <v>1409</v>
      </c>
      <c r="L457" s="75">
        <v>49.72</v>
      </c>
      <c r="M457" s="75">
        <v>10</v>
      </c>
      <c r="N457" s="75">
        <v>60</v>
      </c>
      <c r="O457" s="75">
        <v>0</v>
      </c>
      <c r="P457" s="75">
        <v>0</v>
      </c>
      <c r="Q457" s="92">
        <v>43133</v>
      </c>
      <c r="R457" s="75" t="s">
        <v>1406</v>
      </c>
      <c r="S457" s="75" t="s">
        <v>1410</v>
      </c>
      <c r="U457" s="75" t="s">
        <v>1411</v>
      </c>
      <c r="X457" s="75">
        <v>14112</v>
      </c>
      <c r="Y457" s="75" t="s">
        <v>819</v>
      </c>
      <c r="Z457" s="92">
        <v>43133</v>
      </c>
      <c r="AA457" s="75" t="s">
        <v>132</v>
      </c>
      <c r="AB457" s="92">
        <v>43133</v>
      </c>
      <c r="AC457" s="75">
        <v>0</v>
      </c>
      <c r="AF457" s="92">
        <v>43133</v>
      </c>
      <c r="AG457" s="75">
        <v>0</v>
      </c>
      <c r="AH457" s="75">
        <v>151259</v>
      </c>
      <c r="AI457" s="75" t="b">
        <v>1</v>
      </c>
      <c r="AJ457" s="75">
        <v>0</v>
      </c>
      <c r="AK457" s="75" t="s">
        <v>1410</v>
      </c>
    </row>
    <row r="458" spans="1:37" x14ac:dyDescent="0.2">
      <c r="A458" s="75" t="s">
        <v>125</v>
      </c>
      <c r="B458" s="75">
        <v>116136</v>
      </c>
      <c r="C458" s="75" t="s">
        <v>126</v>
      </c>
      <c r="D458" s="75" t="s">
        <v>52</v>
      </c>
      <c r="F458" s="75">
        <v>5</v>
      </c>
      <c r="G458" s="75">
        <v>6572</v>
      </c>
      <c r="H458" s="75">
        <v>154502</v>
      </c>
      <c r="I458" s="74">
        <v>26</v>
      </c>
      <c r="J458" s="92">
        <v>43157</v>
      </c>
      <c r="K458" s="75" t="s">
        <v>1412</v>
      </c>
      <c r="L458" s="75">
        <v>53.88</v>
      </c>
      <c r="M458" s="75">
        <v>10.84</v>
      </c>
      <c r="N458" s="75">
        <v>65</v>
      </c>
      <c r="O458" s="75">
        <v>0</v>
      </c>
      <c r="P458" s="75">
        <v>0</v>
      </c>
      <c r="Q458" s="92">
        <v>43157</v>
      </c>
      <c r="R458" s="75" t="s">
        <v>1413</v>
      </c>
      <c r="S458" s="75" t="s">
        <v>1414</v>
      </c>
      <c r="U458" s="75" t="s">
        <v>1415</v>
      </c>
      <c r="X458" s="75">
        <v>14970</v>
      </c>
      <c r="Y458" s="75" t="s">
        <v>290</v>
      </c>
      <c r="Z458" s="92">
        <v>43157</v>
      </c>
      <c r="AA458" s="75" t="s">
        <v>132</v>
      </c>
      <c r="AB458" s="92">
        <v>43157</v>
      </c>
      <c r="AC458" s="75">
        <v>0</v>
      </c>
      <c r="AF458" s="92">
        <v>43157</v>
      </c>
      <c r="AG458" s="75">
        <v>0</v>
      </c>
      <c r="AH458" s="75">
        <v>112114</v>
      </c>
      <c r="AI458" s="75" t="b">
        <v>1</v>
      </c>
      <c r="AJ458" s="75">
        <v>0</v>
      </c>
      <c r="AK458" s="75" t="s">
        <v>1414</v>
      </c>
    </row>
    <row r="459" spans="1:37" x14ac:dyDescent="0.2">
      <c r="A459" s="75" t="s">
        <v>125</v>
      </c>
      <c r="B459" s="75">
        <v>115887</v>
      </c>
      <c r="C459" s="75" t="s">
        <v>126</v>
      </c>
      <c r="D459" s="75" t="s">
        <v>52</v>
      </c>
      <c r="F459" s="75">
        <v>5</v>
      </c>
      <c r="G459" s="75">
        <v>52777</v>
      </c>
      <c r="H459" s="75">
        <v>154253</v>
      </c>
      <c r="I459" s="74">
        <v>16</v>
      </c>
      <c r="J459" s="92">
        <v>43147</v>
      </c>
      <c r="K459" s="75" t="s">
        <v>1416</v>
      </c>
      <c r="L459" s="75">
        <v>20.83</v>
      </c>
      <c r="M459" s="75">
        <v>4.17</v>
      </c>
      <c r="N459" s="75">
        <v>25</v>
      </c>
      <c r="O459" s="75">
        <v>0</v>
      </c>
      <c r="P459" s="75">
        <v>0</v>
      </c>
      <c r="Q459" s="92">
        <v>43147</v>
      </c>
      <c r="R459" s="75" t="s">
        <v>1417</v>
      </c>
      <c r="S459" s="75" t="s">
        <v>1418</v>
      </c>
      <c r="U459" s="75" t="s">
        <v>1419</v>
      </c>
      <c r="X459" s="75">
        <v>14280</v>
      </c>
      <c r="Y459" s="75" t="s">
        <v>1207</v>
      </c>
      <c r="Z459" s="92">
        <v>43147</v>
      </c>
      <c r="AA459" s="75" t="s">
        <v>132</v>
      </c>
      <c r="AB459" s="92">
        <v>43147</v>
      </c>
      <c r="AC459" s="75">
        <v>0</v>
      </c>
      <c r="AF459" s="92">
        <v>43147</v>
      </c>
      <c r="AG459" s="75">
        <v>0</v>
      </c>
      <c r="AH459" s="75">
        <v>170528</v>
      </c>
      <c r="AI459" s="75" t="b">
        <v>1</v>
      </c>
      <c r="AJ459" s="75">
        <v>0</v>
      </c>
      <c r="AK459" s="75" t="s">
        <v>1418</v>
      </c>
    </row>
    <row r="460" spans="1:37" x14ac:dyDescent="0.2">
      <c r="A460" s="75" t="s">
        <v>125</v>
      </c>
      <c r="B460" s="75">
        <v>115920</v>
      </c>
      <c r="C460" s="75" t="s">
        <v>126</v>
      </c>
      <c r="D460" s="75" t="s">
        <v>52</v>
      </c>
      <c r="F460" s="75">
        <v>5</v>
      </c>
      <c r="G460" s="75">
        <v>46659</v>
      </c>
      <c r="H460" s="75">
        <v>154286</v>
      </c>
      <c r="I460" s="74">
        <v>19</v>
      </c>
      <c r="J460" s="92">
        <v>43150</v>
      </c>
      <c r="K460" s="75" t="s">
        <v>1420</v>
      </c>
      <c r="L460" s="75">
        <v>12.5</v>
      </c>
      <c r="M460" s="75">
        <v>2.5</v>
      </c>
      <c r="N460" s="75">
        <v>15</v>
      </c>
      <c r="O460" s="75">
        <v>0</v>
      </c>
      <c r="P460" s="75">
        <v>0</v>
      </c>
      <c r="Q460" s="92">
        <v>43150</v>
      </c>
      <c r="R460" s="75" t="s">
        <v>1421</v>
      </c>
      <c r="S460" s="75" t="s">
        <v>1422</v>
      </c>
      <c r="U460" s="75" t="s">
        <v>1423</v>
      </c>
      <c r="X460" s="75">
        <v>14200</v>
      </c>
      <c r="Y460" s="75" t="s">
        <v>159</v>
      </c>
      <c r="Z460" s="92">
        <v>43150</v>
      </c>
      <c r="AA460" s="75" t="s">
        <v>132</v>
      </c>
      <c r="AB460" s="92">
        <v>43150</v>
      </c>
      <c r="AC460" s="75">
        <v>0</v>
      </c>
      <c r="AF460" s="92">
        <v>43150</v>
      </c>
      <c r="AG460" s="75">
        <v>0</v>
      </c>
      <c r="AH460" s="75">
        <v>144416</v>
      </c>
      <c r="AI460" s="75" t="b">
        <v>1</v>
      </c>
      <c r="AJ460" s="75">
        <v>0</v>
      </c>
      <c r="AK460" s="75" t="s">
        <v>1422</v>
      </c>
    </row>
    <row r="461" spans="1:37" x14ac:dyDescent="0.2">
      <c r="A461" s="75" t="s">
        <v>125</v>
      </c>
      <c r="B461" s="75">
        <v>116202</v>
      </c>
      <c r="C461" s="75" t="s">
        <v>126</v>
      </c>
      <c r="D461" s="75" t="s">
        <v>52</v>
      </c>
      <c r="F461" s="75">
        <v>5</v>
      </c>
      <c r="G461" s="75">
        <v>551</v>
      </c>
      <c r="H461" s="75">
        <v>154568</v>
      </c>
      <c r="I461" s="74">
        <v>28</v>
      </c>
      <c r="J461" s="92">
        <v>43159</v>
      </c>
      <c r="K461" s="75" t="s">
        <v>1424</v>
      </c>
      <c r="L461" s="75">
        <v>53.88</v>
      </c>
      <c r="M461" s="75">
        <v>10.84</v>
      </c>
      <c r="N461" s="75">
        <v>65</v>
      </c>
      <c r="O461" s="75">
        <v>0</v>
      </c>
      <c r="P461" s="75">
        <v>0</v>
      </c>
      <c r="Q461" s="92">
        <v>43159</v>
      </c>
      <c r="R461" s="75" t="s">
        <v>1425</v>
      </c>
      <c r="S461" s="75" t="s">
        <v>1426</v>
      </c>
      <c r="U461" s="75" t="s">
        <v>1427</v>
      </c>
      <c r="X461" s="75">
        <v>14000</v>
      </c>
      <c r="Y461" s="75" t="s">
        <v>186</v>
      </c>
      <c r="Z461" s="92">
        <v>43159</v>
      </c>
      <c r="AA461" s="75" t="s">
        <v>132</v>
      </c>
      <c r="AB461" s="92">
        <v>43159</v>
      </c>
      <c r="AC461" s="75">
        <v>0</v>
      </c>
      <c r="AF461" s="92">
        <v>43159</v>
      </c>
      <c r="AG461" s="75">
        <v>0</v>
      </c>
      <c r="AH461" s="75">
        <v>102833</v>
      </c>
      <c r="AI461" s="75" t="b">
        <v>1</v>
      </c>
      <c r="AJ461" s="75">
        <v>0</v>
      </c>
      <c r="AK461" s="75" t="s">
        <v>1428</v>
      </c>
    </row>
    <row r="462" spans="1:37" x14ac:dyDescent="0.2">
      <c r="A462" s="75" t="s">
        <v>125</v>
      </c>
      <c r="B462" s="75">
        <v>115994</v>
      </c>
      <c r="C462" s="75" t="s">
        <v>126</v>
      </c>
      <c r="D462" s="75" t="s">
        <v>52</v>
      </c>
      <c r="F462" s="75">
        <v>5</v>
      </c>
      <c r="G462" s="75">
        <v>7684</v>
      </c>
      <c r="H462" s="75">
        <v>154360</v>
      </c>
      <c r="I462" s="74">
        <v>21</v>
      </c>
      <c r="J462" s="92">
        <v>43152</v>
      </c>
      <c r="K462" s="75" t="s">
        <v>1429</v>
      </c>
      <c r="L462" s="75">
        <v>53.88</v>
      </c>
      <c r="M462" s="75">
        <v>10.84</v>
      </c>
      <c r="N462" s="75">
        <v>65</v>
      </c>
      <c r="O462" s="75">
        <v>0</v>
      </c>
      <c r="P462" s="75">
        <v>0</v>
      </c>
      <c r="Q462" s="92">
        <v>43152</v>
      </c>
      <c r="R462" s="75" t="s">
        <v>1430</v>
      </c>
      <c r="S462" s="75" t="s">
        <v>1431</v>
      </c>
      <c r="U462" s="75" t="s">
        <v>1432</v>
      </c>
      <c r="X462" s="75">
        <v>14440</v>
      </c>
      <c r="Y462" s="75" t="s">
        <v>270</v>
      </c>
      <c r="Z462" s="92">
        <v>43152</v>
      </c>
      <c r="AA462" s="75" t="s">
        <v>132</v>
      </c>
      <c r="AB462" s="92">
        <v>43152</v>
      </c>
      <c r="AC462" s="75">
        <v>0</v>
      </c>
      <c r="AF462" s="92">
        <v>43152</v>
      </c>
      <c r="AG462" s="75">
        <v>0</v>
      </c>
      <c r="AH462" s="75">
        <v>104925</v>
      </c>
      <c r="AI462" s="75" t="b">
        <v>1</v>
      </c>
      <c r="AJ462" s="75">
        <v>0</v>
      </c>
      <c r="AK462" s="75" t="s">
        <v>1433</v>
      </c>
    </row>
    <row r="463" spans="1:37" x14ac:dyDescent="0.2">
      <c r="A463" s="75" t="s">
        <v>125</v>
      </c>
      <c r="B463" s="75">
        <v>115451</v>
      </c>
      <c r="C463" s="75" t="s">
        <v>126</v>
      </c>
      <c r="D463" s="75" t="s">
        <v>52</v>
      </c>
      <c r="F463" s="75">
        <v>5</v>
      </c>
      <c r="G463" s="75">
        <v>52642</v>
      </c>
      <c r="H463" s="75">
        <v>153817</v>
      </c>
      <c r="I463" s="74">
        <v>1</v>
      </c>
      <c r="J463" s="92">
        <v>43132</v>
      </c>
      <c r="K463" s="75" t="s">
        <v>1434</v>
      </c>
      <c r="L463" s="75">
        <v>49.72</v>
      </c>
      <c r="M463" s="75">
        <v>10</v>
      </c>
      <c r="N463" s="75">
        <v>60</v>
      </c>
      <c r="O463" s="75">
        <v>0</v>
      </c>
      <c r="P463" s="75">
        <v>0</v>
      </c>
      <c r="Q463" s="92">
        <v>43132</v>
      </c>
      <c r="R463" s="75" t="s">
        <v>1435</v>
      </c>
      <c r="S463" s="75" t="s">
        <v>1436</v>
      </c>
      <c r="U463" s="75" t="s">
        <v>1437</v>
      </c>
      <c r="V463" s="75" t="s">
        <v>1438</v>
      </c>
      <c r="X463" s="75">
        <v>14860</v>
      </c>
      <c r="Y463" s="75" t="s">
        <v>276</v>
      </c>
      <c r="Z463" s="92">
        <v>43132</v>
      </c>
      <c r="AA463" s="75" t="s">
        <v>132</v>
      </c>
      <c r="AB463" s="92">
        <v>43132</v>
      </c>
      <c r="AC463" s="75">
        <v>0</v>
      </c>
      <c r="AF463" s="92">
        <v>43132</v>
      </c>
      <c r="AG463" s="75">
        <v>0</v>
      </c>
      <c r="AH463" s="75">
        <v>142539</v>
      </c>
      <c r="AI463" s="75" t="b">
        <v>1</v>
      </c>
      <c r="AJ463" s="75">
        <v>0</v>
      </c>
      <c r="AK463" s="75" t="s">
        <v>1436</v>
      </c>
    </row>
    <row r="464" spans="1:37" x14ac:dyDescent="0.2">
      <c r="A464" s="75" t="s">
        <v>125</v>
      </c>
      <c r="B464" s="75">
        <v>116154</v>
      </c>
      <c r="C464" s="75" t="s">
        <v>126</v>
      </c>
      <c r="D464" s="75" t="s">
        <v>52</v>
      </c>
      <c r="E464" s="75">
        <v>116155</v>
      </c>
      <c r="F464" s="75">
        <v>5</v>
      </c>
      <c r="G464" s="75">
        <v>46995</v>
      </c>
      <c r="H464" s="75">
        <v>154520</v>
      </c>
      <c r="I464" s="74">
        <v>26</v>
      </c>
      <c r="J464" s="92">
        <v>43157</v>
      </c>
      <c r="K464" s="75" t="s">
        <v>1439</v>
      </c>
      <c r="L464" s="75">
        <v>49.72</v>
      </c>
      <c r="M464" s="75">
        <v>10</v>
      </c>
      <c r="N464" s="75">
        <v>60</v>
      </c>
      <c r="O464" s="75">
        <v>60</v>
      </c>
      <c r="P464" s="75">
        <v>-60</v>
      </c>
      <c r="Q464" s="92">
        <v>43157</v>
      </c>
      <c r="R464" s="75" t="s">
        <v>1440</v>
      </c>
      <c r="S464" s="75" t="s">
        <v>1441</v>
      </c>
      <c r="U464" s="75" t="s">
        <v>1442</v>
      </c>
      <c r="X464" s="75">
        <v>14000</v>
      </c>
      <c r="Y464" s="75" t="s">
        <v>186</v>
      </c>
      <c r="Z464" s="92">
        <v>43157</v>
      </c>
      <c r="AA464" s="75" t="s">
        <v>132</v>
      </c>
      <c r="AB464" s="92">
        <v>43157</v>
      </c>
      <c r="AC464" s="75">
        <v>0</v>
      </c>
      <c r="AF464" s="92">
        <v>43157</v>
      </c>
      <c r="AG464" s="75">
        <v>0</v>
      </c>
      <c r="AH464" s="75">
        <v>172635</v>
      </c>
      <c r="AI464" s="75" t="b">
        <v>1</v>
      </c>
      <c r="AJ464" s="75">
        <v>0</v>
      </c>
      <c r="AK464" s="75" t="s">
        <v>1441</v>
      </c>
    </row>
    <row r="465" spans="1:37" x14ac:dyDescent="0.2">
      <c r="A465" s="75" t="s">
        <v>125</v>
      </c>
      <c r="B465" s="75">
        <v>116155</v>
      </c>
      <c r="C465" s="75" t="s">
        <v>206</v>
      </c>
      <c r="D465" s="75" t="s">
        <v>52</v>
      </c>
      <c r="E465" s="75">
        <v>116154</v>
      </c>
      <c r="F465" s="75">
        <v>5</v>
      </c>
      <c r="G465" s="75">
        <v>46995</v>
      </c>
      <c r="H465" s="75">
        <v>154521</v>
      </c>
      <c r="I465" s="74">
        <v>26</v>
      </c>
      <c r="J465" s="92">
        <v>43157</v>
      </c>
      <c r="K465" s="75" t="s">
        <v>1443</v>
      </c>
      <c r="L465" s="75">
        <v>-49.72</v>
      </c>
      <c r="M465" s="75">
        <v>-10</v>
      </c>
      <c r="N465" s="75">
        <v>-60</v>
      </c>
      <c r="O465" s="75">
        <v>-60</v>
      </c>
      <c r="P465" s="75">
        <v>0</v>
      </c>
      <c r="Q465" s="92">
        <v>43157</v>
      </c>
      <c r="R465" s="75" t="s">
        <v>1440</v>
      </c>
      <c r="S465" s="75" t="s">
        <v>1441</v>
      </c>
      <c r="U465" s="75" t="s">
        <v>1442</v>
      </c>
      <c r="X465" s="75">
        <v>14000</v>
      </c>
      <c r="Y465" s="75" t="s">
        <v>186</v>
      </c>
      <c r="Z465" s="92">
        <v>43157</v>
      </c>
      <c r="AA465" s="75" t="s">
        <v>208</v>
      </c>
      <c r="AC465" s="75">
        <v>0</v>
      </c>
      <c r="AF465" s="92">
        <v>43157</v>
      </c>
      <c r="AG465" s="75">
        <v>0</v>
      </c>
      <c r="AH465" s="75">
        <v>172635</v>
      </c>
      <c r="AI465" s="75" t="b">
        <v>1</v>
      </c>
      <c r="AJ465" s="75">
        <v>0</v>
      </c>
      <c r="AK465" s="75" t="s">
        <v>1441</v>
      </c>
    </row>
    <row r="466" spans="1:37" x14ac:dyDescent="0.2">
      <c r="A466" s="75" t="s">
        <v>125</v>
      </c>
      <c r="B466" s="75">
        <v>116156</v>
      </c>
      <c r="C466" s="75" t="s">
        <v>126</v>
      </c>
      <c r="D466" s="75" t="s">
        <v>52</v>
      </c>
      <c r="F466" s="75">
        <v>5</v>
      </c>
      <c r="G466" s="75">
        <v>46995</v>
      </c>
      <c r="H466" s="75">
        <v>154522</v>
      </c>
      <c r="I466" s="74">
        <v>26</v>
      </c>
      <c r="J466" s="92">
        <v>43157</v>
      </c>
      <c r="K466" s="75" t="s">
        <v>1444</v>
      </c>
      <c r="L466" s="75">
        <v>53.88</v>
      </c>
      <c r="M466" s="75">
        <v>10.84</v>
      </c>
      <c r="N466" s="75">
        <v>65</v>
      </c>
      <c r="O466" s="75">
        <v>0</v>
      </c>
      <c r="P466" s="75">
        <v>0</v>
      </c>
      <c r="Q466" s="92">
        <v>43157</v>
      </c>
      <c r="R466" s="75" t="s">
        <v>1440</v>
      </c>
      <c r="S466" s="75" t="s">
        <v>1441</v>
      </c>
      <c r="U466" s="75" t="s">
        <v>1442</v>
      </c>
      <c r="X466" s="75">
        <v>14000</v>
      </c>
      <c r="Y466" s="75" t="s">
        <v>186</v>
      </c>
      <c r="Z466" s="92">
        <v>43157</v>
      </c>
      <c r="AA466" s="75" t="s">
        <v>132</v>
      </c>
      <c r="AB466" s="92">
        <v>43157</v>
      </c>
      <c r="AC466" s="75">
        <v>0</v>
      </c>
      <c r="AF466" s="92">
        <v>43157</v>
      </c>
      <c r="AG466" s="75">
        <v>0</v>
      </c>
      <c r="AH466" s="75">
        <v>173033</v>
      </c>
      <c r="AI466" s="75" t="b">
        <v>1</v>
      </c>
      <c r="AJ466" s="75">
        <v>0</v>
      </c>
      <c r="AK466" s="75" t="s">
        <v>1441</v>
      </c>
    </row>
    <row r="467" spans="1:37" x14ac:dyDescent="0.2">
      <c r="A467" s="75" t="s">
        <v>125</v>
      </c>
      <c r="B467" s="75">
        <v>116055</v>
      </c>
      <c r="C467" s="75" t="s">
        <v>126</v>
      </c>
      <c r="D467" s="75" t="s">
        <v>52</v>
      </c>
      <c r="F467" s="75">
        <v>5</v>
      </c>
      <c r="G467" s="75">
        <v>30039</v>
      </c>
      <c r="H467" s="75">
        <v>154421</v>
      </c>
      <c r="I467" s="74">
        <v>22</v>
      </c>
      <c r="J467" s="92">
        <v>43153</v>
      </c>
      <c r="K467" s="75" t="s">
        <v>1445</v>
      </c>
      <c r="L467" s="75">
        <v>20.83</v>
      </c>
      <c r="M467" s="75">
        <v>4.17</v>
      </c>
      <c r="N467" s="75">
        <v>25</v>
      </c>
      <c r="O467" s="75">
        <v>25</v>
      </c>
      <c r="P467" s="75">
        <v>0</v>
      </c>
      <c r="R467" s="75" t="s">
        <v>1446</v>
      </c>
      <c r="S467" s="75" t="s">
        <v>1447</v>
      </c>
      <c r="U467" s="75" t="s">
        <v>1448</v>
      </c>
      <c r="V467" s="75" t="s">
        <v>1449</v>
      </c>
      <c r="W467" s="75" t="s">
        <v>601</v>
      </c>
      <c r="X467" s="75">
        <v>14027</v>
      </c>
      <c r="Y467" s="75" t="s">
        <v>186</v>
      </c>
      <c r="Z467" s="92">
        <v>43190</v>
      </c>
      <c r="AA467" s="75" t="s">
        <v>475</v>
      </c>
      <c r="AB467" s="92">
        <v>43168</v>
      </c>
      <c r="AC467" s="75">
        <v>0</v>
      </c>
      <c r="AF467" s="92">
        <v>43153</v>
      </c>
      <c r="AG467" s="75">
        <v>0</v>
      </c>
      <c r="AH467" s="75">
        <v>141010</v>
      </c>
      <c r="AI467" s="75" t="b">
        <v>1</v>
      </c>
      <c r="AJ467" s="75">
        <v>78</v>
      </c>
      <c r="AK467" s="75" t="s">
        <v>1447</v>
      </c>
    </row>
    <row r="468" spans="1:37" x14ac:dyDescent="0.2">
      <c r="A468" s="75" t="s">
        <v>125</v>
      </c>
      <c r="B468" s="75">
        <v>115443</v>
      </c>
      <c r="C468" s="75" t="s">
        <v>126</v>
      </c>
      <c r="D468" s="75" t="s">
        <v>52</v>
      </c>
      <c r="F468" s="75">
        <v>5</v>
      </c>
      <c r="G468" s="75">
        <v>52639</v>
      </c>
      <c r="H468" s="75">
        <v>153809</v>
      </c>
      <c r="I468" s="74">
        <v>1</v>
      </c>
      <c r="J468" s="92">
        <v>43132</v>
      </c>
      <c r="K468" s="75" t="s">
        <v>1450</v>
      </c>
      <c r="L468" s="75">
        <v>49.72</v>
      </c>
      <c r="M468" s="75">
        <v>10</v>
      </c>
      <c r="N468" s="75">
        <v>60</v>
      </c>
      <c r="O468" s="75">
        <v>0</v>
      </c>
      <c r="P468" s="75">
        <v>0</v>
      </c>
      <c r="Q468" s="92">
        <v>43132</v>
      </c>
      <c r="R468" s="75" t="s">
        <v>1451</v>
      </c>
      <c r="S468" s="75" t="s">
        <v>1452</v>
      </c>
      <c r="U468" s="75" t="s">
        <v>1453</v>
      </c>
      <c r="X468" s="75">
        <v>14880</v>
      </c>
      <c r="Y468" s="75" t="s">
        <v>413</v>
      </c>
      <c r="Z468" s="92">
        <v>43132</v>
      </c>
      <c r="AA468" s="75" t="s">
        <v>132</v>
      </c>
      <c r="AB468" s="92">
        <v>43132</v>
      </c>
      <c r="AC468" s="75">
        <v>0</v>
      </c>
      <c r="AF468" s="92">
        <v>43132</v>
      </c>
      <c r="AG468" s="75">
        <v>0</v>
      </c>
      <c r="AH468" s="75">
        <v>115840</v>
      </c>
      <c r="AI468" s="75" t="b">
        <v>1</v>
      </c>
      <c r="AJ468" s="75">
        <v>0</v>
      </c>
      <c r="AK468" s="75" t="s">
        <v>1452</v>
      </c>
    </row>
    <row r="469" spans="1:37" x14ac:dyDescent="0.2">
      <c r="A469" s="75" t="s">
        <v>125</v>
      </c>
      <c r="B469" s="75">
        <v>116160</v>
      </c>
      <c r="C469" s="75" t="s">
        <v>126</v>
      </c>
      <c r="D469" s="75" t="s">
        <v>52</v>
      </c>
      <c r="F469" s="75">
        <v>5</v>
      </c>
      <c r="G469" s="75">
        <v>30727</v>
      </c>
      <c r="H469" s="75">
        <v>154526</v>
      </c>
      <c r="I469" s="74">
        <v>27</v>
      </c>
      <c r="J469" s="92">
        <v>43158</v>
      </c>
      <c r="K469" s="75" t="s">
        <v>1454</v>
      </c>
      <c r="L469" s="75">
        <v>53.88</v>
      </c>
      <c r="M469" s="75">
        <v>10.84</v>
      </c>
      <c r="N469" s="75">
        <v>65</v>
      </c>
      <c r="O469" s="75">
        <v>0</v>
      </c>
      <c r="P469" s="75">
        <v>0</v>
      </c>
      <c r="Q469" s="92">
        <v>43158</v>
      </c>
      <c r="R469" s="75" t="s">
        <v>1455</v>
      </c>
      <c r="S469" s="75" t="s">
        <v>1456</v>
      </c>
      <c r="U469" s="75" t="s">
        <v>1457</v>
      </c>
      <c r="X469" s="75">
        <v>14770</v>
      </c>
      <c r="Y469" s="75" t="s">
        <v>1458</v>
      </c>
      <c r="Z469" s="92">
        <v>43158</v>
      </c>
      <c r="AA469" s="75" t="s">
        <v>132</v>
      </c>
      <c r="AB469" s="92">
        <v>43158</v>
      </c>
      <c r="AC469" s="75">
        <v>0</v>
      </c>
      <c r="AF469" s="92">
        <v>43158</v>
      </c>
      <c r="AG469" s="75">
        <v>0</v>
      </c>
      <c r="AH469" s="75">
        <v>90909</v>
      </c>
      <c r="AI469" s="75" t="b">
        <v>1</v>
      </c>
      <c r="AJ469" s="75">
        <v>0</v>
      </c>
      <c r="AK469" s="75" t="s">
        <v>1456</v>
      </c>
    </row>
    <row r="470" spans="1:37" x14ac:dyDescent="0.2">
      <c r="A470" s="75" t="s">
        <v>125</v>
      </c>
      <c r="B470" s="75">
        <v>115700</v>
      </c>
      <c r="C470" s="75" t="s">
        <v>126</v>
      </c>
      <c r="D470" s="75" t="s">
        <v>52</v>
      </c>
      <c r="F470" s="75">
        <v>5</v>
      </c>
      <c r="G470" s="75">
        <v>9941</v>
      </c>
      <c r="H470" s="75">
        <v>154066</v>
      </c>
      <c r="I470" s="74">
        <v>10</v>
      </c>
      <c r="J470" s="92">
        <v>43141</v>
      </c>
      <c r="K470" s="75" t="s">
        <v>1459</v>
      </c>
      <c r="L470" s="75">
        <v>53.88</v>
      </c>
      <c r="M470" s="75">
        <v>10.84</v>
      </c>
      <c r="N470" s="75">
        <v>65</v>
      </c>
      <c r="O470" s="75">
        <v>0</v>
      </c>
      <c r="P470" s="75">
        <v>0</v>
      </c>
      <c r="Q470" s="92">
        <v>43141</v>
      </c>
      <c r="R470" s="75" t="s">
        <v>1455</v>
      </c>
      <c r="S470" s="75" t="s">
        <v>1460</v>
      </c>
      <c r="U470" s="75" t="s">
        <v>1461</v>
      </c>
      <c r="X470" s="75">
        <v>14200</v>
      </c>
      <c r="Y470" s="75" t="s">
        <v>699</v>
      </c>
      <c r="Z470" s="92">
        <v>43141</v>
      </c>
      <c r="AA470" s="75" t="s">
        <v>132</v>
      </c>
      <c r="AB470" s="92">
        <v>43141</v>
      </c>
      <c r="AC470" s="75">
        <v>0</v>
      </c>
      <c r="AF470" s="92">
        <v>43141</v>
      </c>
      <c r="AG470" s="75">
        <v>0</v>
      </c>
      <c r="AH470" s="75">
        <v>101747</v>
      </c>
      <c r="AI470" s="75" t="b">
        <v>1</v>
      </c>
      <c r="AJ470" s="75">
        <v>0</v>
      </c>
      <c r="AK470" s="75" t="s">
        <v>1460</v>
      </c>
    </row>
    <row r="471" spans="1:37" x14ac:dyDescent="0.2">
      <c r="A471" s="75" t="s">
        <v>125</v>
      </c>
      <c r="B471" s="75">
        <v>116062</v>
      </c>
      <c r="C471" s="75" t="s">
        <v>126</v>
      </c>
      <c r="D471" s="75" t="s">
        <v>52</v>
      </c>
      <c r="F471" s="75">
        <v>5</v>
      </c>
      <c r="G471" s="75">
        <v>760</v>
      </c>
      <c r="H471" s="75">
        <v>154428</v>
      </c>
      <c r="I471" s="74">
        <v>22</v>
      </c>
      <c r="J471" s="92">
        <v>43153</v>
      </c>
      <c r="K471" s="75" t="s">
        <v>1462</v>
      </c>
      <c r="L471" s="75">
        <v>53.88</v>
      </c>
      <c r="M471" s="75">
        <v>10.84</v>
      </c>
      <c r="N471" s="75">
        <v>65</v>
      </c>
      <c r="O471" s="75">
        <v>0</v>
      </c>
      <c r="P471" s="75">
        <v>0</v>
      </c>
      <c r="Q471" s="92">
        <v>43153</v>
      </c>
      <c r="R471" s="75" t="s">
        <v>1463</v>
      </c>
      <c r="S471" s="75" t="s">
        <v>1464</v>
      </c>
      <c r="U471" s="75" t="s">
        <v>1465</v>
      </c>
      <c r="X471" s="75">
        <v>14860</v>
      </c>
      <c r="Y471" s="75" t="s">
        <v>1055</v>
      </c>
      <c r="Z471" s="92">
        <v>43153</v>
      </c>
      <c r="AA471" s="75" t="s">
        <v>132</v>
      </c>
      <c r="AB471" s="92">
        <v>43153</v>
      </c>
      <c r="AC471" s="75">
        <v>0</v>
      </c>
      <c r="AF471" s="92">
        <v>43153</v>
      </c>
      <c r="AG471" s="75">
        <v>0</v>
      </c>
      <c r="AH471" s="75">
        <v>153328</v>
      </c>
      <c r="AI471" s="75" t="b">
        <v>1</v>
      </c>
      <c r="AJ471" s="75">
        <v>0</v>
      </c>
      <c r="AK471" s="75" t="s">
        <v>1464</v>
      </c>
    </row>
    <row r="472" spans="1:37" x14ac:dyDescent="0.2">
      <c r="A472" s="75" t="s">
        <v>125</v>
      </c>
      <c r="B472" s="75">
        <v>116049</v>
      </c>
      <c r="C472" s="75" t="s">
        <v>126</v>
      </c>
      <c r="D472" s="75" t="s">
        <v>52</v>
      </c>
      <c r="F472" s="75">
        <v>5</v>
      </c>
      <c r="G472" s="75">
        <v>30214</v>
      </c>
      <c r="H472" s="75">
        <v>154415</v>
      </c>
      <c r="I472" s="74">
        <v>22</v>
      </c>
      <c r="J472" s="92">
        <v>43153</v>
      </c>
      <c r="K472" s="75" t="s">
        <v>1466</v>
      </c>
      <c r="L472" s="75">
        <v>41.38</v>
      </c>
      <c r="M472" s="75">
        <v>8.34</v>
      </c>
      <c r="N472" s="75">
        <v>50</v>
      </c>
      <c r="O472" s="75">
        <v>0</v>
      </c>
      <c r="P472" s="75">
        <v>0</v>
      </c>
      <c r="Q472" s="92">
        <v>43153</v>
      </c>
      <c r="R472" s="75" t="s">
        <v>1467</v>
      </c>
      <c r="S472" s="75" t="s">
        <v>1468</v>
      </c>
      <c r="U472" s="75" t="s">
        <v>1469</v>
      </c>
      <c r="X472" s="75">
        <v>14120</v>
      </c>
      <c r="Y472" s="75" t="s">
        <v>362</v>
      </c>
      <c r="Z472" s="92">
        <v>43153</v>
      </c>
      <c r="AA472" s="75" t="s">
        <v>132</v>
      </c>
      <c r="AB472" s="92">
        <v>43153</v>
      </c>
      <c r="AC472" s="75">
        <v>0</v>
      </c>
      <c r="AF472" s="92">
        <v>43153</v>
      </c>
      <c r="AG472" s="75">
        <v>0</v>
      </c>
      <c r="AH472" s="75">
        <v>115551</v>
      </c>
      <c r="AI472" s="75" t="b">
        <v>1</v>
      </c>
      <c r="AJ472" s="75">
        <v>0</v>
      </c>
      <c r="AK472" s="75" t="s">
        <v>1468</v>
      </c>
    </row>
    <row r="473" spans="1:37" x14ac:dyDescent="0.2">
      <c r="A473" s="75" t="s">
        <v>125</v>
      </c>
      <c r="B473" s="75">
        <v>116197</v>
      </c>
      <c r="C473" s="75" t="s">
        <v>126</v>
      </c>
      <c r="D473" s="75" t="s">
        <v>52</v>
      </c>
      <c r="F473" s="75">
        <v>5</v>
      </c>
      <c r="G473" s="75">
        <v>52865</v>
      </c>
      <c r="H473" s="75">
        <v>154563</v>
      </c>
      <c r="I473" s="74">
        <v>28</v>
      </c>
      <c r="J473" s="92">
        <v>43159</v>
      </c>
      <c r="K473" s="75" t="s">
        <v>1470</v>
      </c>
      <c r="L473" s="75">
        <v>41.38</v>
      </c>
      <c r="M473" s="75">
        <v>8.34</v>
      </c>
      <c r="N473" s="75">
        <v>50</v>
      </c>
      <c r="O473" s="75">
        <v>0</v>
      </c>
      <c r="P473" s="75">
        <v>0</v>
      </c>
      <c r="Q473" s="92">
        <v>43159</v>
      </c>
      <c r="R473" s="75" t="s">
        <v>1467</v>
      </c>
      <c r="S473" s="75" t="s">
        <v>1471</v>
      </c>
      <c r="U473" s="75" t="s">
        <v>1472</v>
      </c>
      <c r="X473" s="75">
        <v>14123</v>
      </c>
      <c r="Y473" s="75" t="s">
        <v>397</v>
      </c>
      <c r="Z473" s="92">
        <v>43159</v>
      </c>
      <c r="AA473" s="75" t="s">
        <v>132</v>
      </c>
      <c r="AB473" s="92">
        <v>43159</v>
      </c>
      <c r="AC473" s="75">
        <v>0</v>
      </c>
      <c r="AF473" s="92">
        <v>43159</v>
      </c>
      <c r="AG473" s="75">
        <v>0</v>
      </c>
      <c r="AH473" s="75">
        <v>93306</v>
      </c>
      <c r="AI473" s="75" t="b">
        <v>1</v>
      </c>
      <c r="AJ473" s="75">
        <v>0</v>
      </c>
      <c r="AK473" s="75" t="s">
        <v>1471</v>
      </c>
    </row>
    <row r="474" spans="1:37" x14ac:dyDescent="0.2">
      <c r="A474" s="75" t="s">
        <v>125</v>
      </c>
      <c r="B474" s="75">
        <v>115959</v>
      </c>
      <c r="C474" s="75" t="s">
        <v>126</v>
      </c>
      <c r="D474" s="75" t="s">
        <v>52</v>
      </c>
      <c r="F474" s="75">
        <v>5</v>
      </c>
      <c r="G474" s="75">
        <v>52797</v>
      </c>
      <c r="H474" s="75">
        <v>154325</v>
      </c>
      <c r="I474" s="74">
        <v>20</v>
      </c>
      <c r="J474" s="92">
        <v>43151</v>
      </c>
      <c r="K474" s="75" t="s">
        <v>1473</v>
      </c>
      <c r="L474" s="75">
        <v>16.670000000000002</v>
      </c>
      <c r="M474" s="75">
        <v>3.33</v>
      </c>
      <c r="N474" s="75">
        <v>20</v>
      </c>
      <c r="O474" s="75">
        <v>0</v>
      </c>
      <c r="P474" s="75">
        <v>0</v>
      </c>
      <c r="Q474" s="92">
        <v>43151</v>
      </c>
      <c r="R474" s="75" t="s">
        <v>1467</v>
      </c>
      <c r="S474" s="75" t="s">
        <v>1474</v>
      </c>
      <c r="U474" s="75" t="s">
        <v>1475</v>
      </c>
      <c r="X474" s="75">
        <v>14000</v>
      </c>
      <c r="Y474" s="75" t="s">
        <v>186</v>
      </c>
      <c r="Z474" s="92">
        <v>43151</v>
      </c>
      <c r="AA474" s="75" t="s">
        <v>132</v>
      </c>
      <c r="AB474" s="92">
        <v>43151</v>
      </c>
      <c r="AC474" s="75">
        <v>0</v>
      </c>
      <c r="AF474" s="92">
        <v>43151</v>
      </c>
      <c r="AG474" s="75">
        <v>0</v>
      </c>
      <c r="AH474" s="75">
        <v>134429</v>
      </c>
      <c r="AI474" s="75" t="b">
        <v>1</v>
      </c>
      <c r="AJ474" s="75">
        <v>0</v>
      </c>
      <c r="AK474" s="75" t="s">
        <v>1474</v>
      </c>
    </row>
    <row r="475" spans="1:37" x14ac:dyDescent="0.2">
      <c r="A475" s="75" t="s">
        <v>125</v>
      </c>
      <c r="B475" s="75">
        <v>115539</v>
      </c>
      <c r="C475" s="75" t="s">
        <v>126</v>
      </c>
      <c r="D475" s="75" t="s">
        <v>52</v>
      </c>
      <c r="F475" s="75">
        <v>5</v>
      </c>
      <c r="G475" s="75">
        <v>24676</v>
      </c>
      <c r="H475" s="75">
        <v>153905</v>
      </c>
      <c r="I475" s="74">
        <v>6</v>
      </c>
      <c r="J475" s="92">
        <v>43137</v>
      </c>
      <c r="K475" s="75" t="s">
        <v>1476</v>
      </c>
      <c r="L475" s="75">
        <v>41.38</v>
      </c>
      <c r="M475" s="75">
        <v>8.34</v>
      </c>
      <c r="N475" s="75">
        <v>50</v>
      </c>
      <c r="O475" s="75">
        <v>0</v>
      </c>
      <c r="P475" s="75">
        <v>0</v>
      </c>
      <c r="Q475" s="92">
        <v>43137</v>
      </c>
      <c r="R475" s="75" t="s">
        <v>1467</v>
      </c>
      <c r="S475" s="75" t="s">
        <v>1477</v>
      </c>
      <c r="U475" s="75" t="s">
        <v>1478</v>
      </c>
      <c r="X475" s="75">
        <v>14790</v>
      </c>
      <c r="Y475" s="75" t="s">
        <v>1479</v>
      </c>
      <c r="Z475" s="92">
        <v>43137</v>
      </c>
      <c r="AA475" s="75" t="s">
        <v>132</v>
      </c>
      <c r="AB475" s="92">
        <v>43137</v>
      </c>
      <c r="AC475" s="75">
        <v>0</v>
      </c>
      <c r="AF475" s="92">
        <v>43137</v>
      </c>
      <c r="AG475" s="75">
        <v>0</v>
      </c>
      <c r="AH475" s="75">
        <v>93526</v>
      </c>
      <c r="AI475" s="75" t="b">
        <v>1</v>
      </c>
      <c r="AJ475" s="75">
        <v>0</v>
      </c>
      <c r="AK475" s="75" t="s">
        <v>1480</v>
      </c>
    </row>
    <row r="476" spans="1:37" x14ac:dyDescent="0.2">
      <c r="A476" s="75" t="s">
        <v>125</v>
      </c>
      <c r="B476" s="75">
        <v>115690</v>
      </c>
      <c r="C476" s="75" t="s">
        <v>126</v>
      </c>
      <c r="D476" s="75" t="s">
        <v>52</v>
      </c>
      <c r="F476" s="75">
        <v>5</v>
      </c>
      <c r="G476" s="75">
        <v>52722</v>
      </c>
      <c r="H476" s="75">
        <v>154056</v>
      </c>
      <c r="I476" s="74">
        <v>9</v>
      </c>
      <c r="J476" s="92">
        <v>43140</v>
      </c>
      <c r="K476" s="75" t="s">
        <v>1481</v>
      </c>
      <c r="L476" s="75">
        <v>53.88</v>
      </c>
      <c r="M476" s="75">
        <v>10.84</v>
      </c>
      <c r="N476" s="75">
        <v>65</v>
      </c>
      <c r="O476" s="75">
        <v>0</v>
      </c>
      <c r="P476" s="75">
        <v>0</v>
      </c>
      <c r="Q476" s="92">
        <v>43140</v>
      </c>
      <c r="R476" s="75" t="s">
        <v>1467</v>
      </c>
      <c r="S476" s="75" t="s">
        <v>1482</v>
      </c>
      <c r="U476" s="75" t="s">
        <v>1483</v>
      </c>
      <c r="X476" s="75">
        <v>92150</v>
      </c>
      <c r="Y476" s="75" t="s">
        <v>428</v>
      </c>
      <c r="Z476" s="92">
        <v>43140</v>
      </c>
      <c r="AA476" s="75" t="s">
        <v>132</v>
      </c>
      <c r="AB476" s="92">
        <v>43140</v>
      </c>
      <c r="AC476" s="75">
        <v>0</v>
      </c>
      <c r="AF476" s="92">
        <v>43140</v>
      </c>
      <c r="AG476" s="75">
        <v>0</v>
      </c>
      <c r="AH476" s="75">
        <v>165100</v>
      </c>
      <c r="AI476" s="75" t="b">
        <v>1</v>
      </c>
      <c r="AJ476" s="75">
        <v>0</v>
      </c>
      <c r="AK476" s="75" t="s">
        <v>1482</v>
      </c>
    </row>
    <row r="477" spans="1:37" x14ac:dyDescent="0.2">
      <c r="A477" s="75" t="s">
        <v>125</v>
      </c>
      <c r="B477" s="75">
        <v>116209</v>
      </c>
      <c r="C477" s="75" t="s">
        <v>126</v>
      </c>
      <c r="D477" s="75" t="s">
        <v>52</v>
      </c>
      <c r="F477" s="75">
        <v>5</v>
      </c>
      <c r="G477" s="75">
        <v>25914</v>
      </c>
      <c r="H477" s="75">
        <v>154575</v>
      </c>
      <c r="I477" s="74">
        <v>28</v>
      </c>
      <c r="J477" s="92">
        <v>43159</v>
      </c>
      <c r="K477" s="75" t="s">
        <v>1484</v>
      </c>
      <c r="L477" s="75">
        <v>53.88</v>
      </c>
      <c r="M477" s="75">
        <v>10.84</v>
      </c>
      <c r="N477" s="75">
        <v>65</v>
      </c>
      <c r="O477" s="75">
        <v>0</v>
      </c>
      <c r="P477" s="75">
        <v>0</v>
      </c>
      <c r="Q477" s="92">
        <v>43159</v>
      </c>
      <c r="R477" s="75" t="s">
        <v>1467</v>
      </c>
      <c r="S477" s="75" t="s">
        <v>1485</v>
      </c>
      <c r="U477" s="75" t="s">
        <v>1486</v>
      </c>
      <c r="X477" s="75">
        <v>14123</v>
      </c>
      <c r="Y477" s="75" t="s">
        <v>397</v>
      </c>
      <c r="Z477" s="92">
        <v>43159</v>
      </c>
      <c r="AA477" s="75" t="s">
        <v>132</v>
      </c>
      <c r="AB477" s="92">
        <v>43159</v>
      </c>
      <c r="AC477" s="75">
        <v>0</v>
      </c>
      <c r="AF477" s="92">
        <v>43159</v>
      </c>
      <c r="AG477" s="75">
        <v>0</v>
      </c>
      <c r="AH477" s="75">
        <v>120348</v>
      </c>
      <c r="AI477" s="75" t="b">
        <v>1</v>
      </c>
      <c r="AJ477" s="75">
        <v>0</v>
      </c>
      <c r="AK477" s="75" t="s">
        <v>1485</v>
      </c>
    </row>
    <row r="478" spans="1:37" x14ac:dyDescent="0.2">
      <c r="A478" s="75" t="s">
        <v>125</v>
      </c>
      <c r="B478" s="75">
        <v>116119</v>
      </c>
      <c r="C478" s="75" t="s">
        <v>126</v>
      </c>
      <c r="D478" s="75" t="s">
        <v>52</v>
      </c>
      <c r="F478" s="75">
        <v>5</v>
      </c>
      <c r="G478" s="75">
        <v>52845</v>
      </c>
      <c r="H478" s="75">
        <v>154485</v>
      </c>
      <c r="I478" s="74">
        <v>24</v>
      </c>
      <c r="J478" s="92">
        <v>43155</v>
      </c>
      <c r="K478" s="75" t="s">
        <v>1487</v>
      </c>
      <c r="L478" s="75">
        <v>41.38</v>
      </c>
      <c r="M478" s="75">
        <v>8.34</v>
      </c>
      <c r="N478" s="75">
        <v>50</v>
      </c>
      <c r="O478" s="75">
        <v>0</v>
      </c>
      <c r="P478" s="75">
        <v>0</v>
      </c>
      <c r="Q478" s="92">
        <v>43155</v>
      </c>
      <c r="R478" s="75" t="s">
        <v>1488</v>
      </c>
      <c r="S478" s="75" t="s">
        <v>1489</v>
      </c>
      <c r="U478" s="75" t="s">
        <v>1490</v>
      </c>
      <c r="X478" s="75">
        <v>14170</v>
      </c>
      <c r="Y478" s="75" t="s">
        <v>1491</v>
      </c>
      <c r="Z478" s="92">
        <v>43155</v>
      </c>
      <c r="AA478" s="75" t="s">
        <v>132</v>
      </c>
      <c r="AB478" s="92">
        <v>43155</v>
      </c>
      <c r="AC478" s="75">
        <v>0</v>
      </c>
      <c r="AF478" s="92">
        <v>43155</v>
      </c>
      <c r="AG478" s="75">
        <v>0</v>
      </c>
      <c r="AH478" s="75">
        <v>111224</v>
      </c>
      <c r="AI478" s="75" t="b">
        <v>1</v>
      </c>
      <c r="AJ478" s="75">
        <v>0</v>
      </c>
      <c r="AK478" s="75" t="s">
        <v>1489</v>
      </c>
    </row>
    <row r="479" spans="1:37" x14ac:dyDescent="0.2">
      <c r="A479" s="75" t="s">
        <v>125</v>
      </c>
      <c r="B479" s="75">
        <v>115574</v>
      </c>
      <c r="C479" s="75" t="s">
        <v>126</v>
      </c>
      <c r="D479" s="75" t="s">
        <v>52</v>
      </c>
      <c r="F479" s="75">
        <v>5</v>
      </c>
      <c r="G479" s="75">
        <v>21378</v>
      </c>
      <c r="H479" s="75">
        <v>153940</v>
      </c>
      <c r="I479" s="74">
        <v>7</v>
      </c>
      <c r="J479" s="92">
        <v>43138</v>
      </c>
      <c r="K479" s="75" t="s">
        <v>1492</v>
      </c>
      <c r="L479" s="75">
        <v>53.88</v>
      </c>
      <c r="M479" s="75">
        <v>10.84</v>
      </c>
      <c r="N479" s="75">
        <v>65</v>
      </c>
      <c r="O479" s="75">
        <v>0</v>
      </c>
      <c r="P479" s="75">
        <v>0</v>
      </c>
      <c r="Q479" s="92">
        <v>43138</v>
      </c>
      <c r="R479" s="75" t="s">
        <v>1493</v>
      </c>
      <c r="S479" s="75" t="s">
        <v>1494</v>
      </c>
      <c r="U479" s="75" t="s">
        <v>1495</v>
      </c>
      <c r="X479" s="75">
        <v>14200</v>
      </c>
      <c r="Y479" s="75" t="s">
        <v>159</v>
      </c>
      <c r="Z479" s="92">
        <v>43138</v>
      </c>
      <c r="AA479" s="75" t="s">
        <v>132</v>
      </c>
      <c r="AB479" s="92">
        <v>43138</v>
      </c>
      <c r="AC479" s="75">
        <v>0</v>
      </c>
      <c r="AF479" s="92">
        <v>43138</v>
      </c>
      <c r="AG479" s="75">
        <v>0</v>
      </c>
      <c r="AH479" s="75">
        <v>100406</v>
      </c>
      <c r="AI479" s="75" t="b">
        <v>1</v>
      </c>
      <c r="AJ479" s="75">
        <v>0</v>
      </c>
      <c r="AK479" s="75" t="s">
        <v>1494</v>
      </c>
    </row>
    <row r="480" spans="1:37" x14ac:dyDescent="0.2">
      <c r="A480" s="75" t="s">
        <v>125</v>
      </c>
      <c r="B480" s="75">
        <v>115524</v>
      </c>
      <c r="C480" s="75" t="s">
        <v>126</v>
      </c>
      <c r="D480" s="75" t="s">
        <v>52</v>
      </c>
      <c r="F480" s="75">
        <v>5</v>
      </c>
      <c r="G480" s="75">
        <v>10799</v>
      </c>
      <c r="H480" s="75">
        <v>153890</v>
      </c>
      <c r="I480" s="74">
        <v>5</v>
      </c>
      <c r="J480" s="92">
        <v>43136</v>
      </c>
      <c r="K480" s="75" t="s">
        <v>1496</v>
      </c>
      <c r="L480" s="75">
        <v>53.88</v>
      </c>
      <c r="M480" s="75">
        <v>10.84</v>
      </c>
      <c r="N480" s="75">
        <v>65</v>
      </c>
      <c r="O480" s="75">
        <v>0</v>
      </c>
      <c r="P480" s="75">
        <v>0</v>
      </c>
      <c r="Q480" s="92">
        <v>43136</v>
      </c>
      <c r="R480" s="75" t="s">
        <v>1497</v>
      </c>
      <c r="S480" s="75" t="s">
        <v>1498</v>
      </c>
      <c r="U480" s="75" t="s">
        <v>1499</v>
      </c>
      <c r="X480" s="75">
        <v>14000</v>
      </c>
      <c r="Y480" s="75" t="s">
        <v>186</v>
      </c>
      <c r="Z480" s="92">
        <v>43136</v>
      </c>
      <c r="AA480" s="75" t="s">
        <v>132</v>
      </c>
      <c r="AB480" s="92">
        <v>43136</v>
      </c>
      <c r="AC480" s="75">
        <v>0</v>
      </c>
      <c r="AF480" s="92">
        <v>43136</v>
      </c>
      <c r="AG480" s="75">
        <v>0</v>
      </c>
      <c r="AH480" s="75">
        <v>144325</v>
      </c>
      <c r="AI480" s="75" t="b">
        <v>1</v>
      </c>
      <c r="AJ480" s="75">
        <v>0</v>
      </c>
      <c r="AK480" s="75" t="s">
        <v>1498</v>
      </c>
    </row>
    <row r="481" spans="1:37" x14ac:dyDescent="0.2">
      <c r="A481" s="75" t="s">
        <v>125</v>
      </c>
      <c r="B481" s="75">
        <v>115876</v>
      </c>
      <c r="C481" s="75" t="s">
        <v>126</v>
      </c>
      <c r="D481" s="75" t="s">
        <v>52</v>
      </c>
      <c r="F481" s="75">
        <v>5</v>
      </c>
      <c r="G481" s="75">
        <v>45236</v>
      </c>
      <c r="H481" s="75">
        <v>154242</v>
      </c>
      <c r="I481" s="74">
        <v>16</v>
      </c>
      <c r="J481" s="92">
        <v>43147</v>
      </c>
      <c r="K481" s="75" t="s">
        <v>1500</v>
      </c>
      <c r="L481" s="75">
        <v>53.88</v>
      </c>
      <c r="M481" s="75">
        <v>10.84</v>
      </c>
      <c r="N481" s="75">
        <v>65</v>
      </c>
      <c r="O481" s="75">
        <v>0</v>
      </c>
      <c r="P481" s="75">
        <v>0</v>
      </c>
      <c r="Q481" s="92">
        <v>43147</v>
      </c>
      <c r="R481" s="75" t="s">
        <v>1501</v>
      </c>
      <c r="S481" s="75" t="s">
        <v>1502</v>
      </c>
      <c r="U481" s="75" t="s">
        <v>1503</v>
      </c>
      <c r="X481" s="75">
        <v>14210</v>
      </c>
      <c r="Y481" s="75" t="s">
        <v>191</v>
      </c>
      <c r="Z481" s="92">
        <v>43147</v>
      </c>
      <c r="AA481" s="75" t="s">
        <v>132</v>
      </c>
      <c r="AB481" s="92">
        <v>43147</v>
      </c>
      <c r="AC481" s="75">
        <v>0</v>
      </c>
      <c r="AF481" s="92">
        <v>43147</v>
      </c>
      <c r="AG481" s="75">
        <v>0</v>
      </c>
      <c r="AH481" s="75">
        <v>143054</v>
      </c>
      <c r="AI481" s="75" t="b">
        <v>1</v>
      </c>
      <c r="AJ481" s="75">
        <v>0</v>
      </c>
      <c r="AK481" s="75" t="s">
        <v>1504</v>
      </c>
    </row>
    <row r="482" spans="1:37" x14ac:dyDescent="0.2">
      <c r="A482" s="75" t="s">
        <v>125</v>
      </c>
      <c r="B482" s="75">
        <v>116185</v>
      </c>
      <c r="C482" s="75" t="s">
        <v>126</v>
      </c>
      <c r="D482" s="75" t="s">
        <v>52</v>
      </c>
      <c r="F482" s="75">
        <v>5</v>
      </c>
      <c r="G482" s="75">
        <v>52862</v>
      </c>
      <c r="H482" s="75">
        <v>154551</v>
      </c>
      <c r="I482" s="74">
        <v>27</v>
      </c>
      <c r="J482" s="92">
        <v>43158</v>
      </c>
      <c r="K482" s="75" t="s">
        <v>1505</v>
      </c>
      <c r="L482" s="75">
        <v>53.88</v>
      </c>
      <c r="M482" s="75">
        <v>10.84</v>
      </c>
      <c r="N482" s="75">
        <v>65</v>
      </c>
      <c r="O482" s="75">
        <v>0</v>
      </c>
      <c r="P482" s="75">
        <v>0</v>
      </c>
      <c r="Q482" s="92">
        <v>43158</v>
      </c>
      <c r="R482" s="75" t="s">
        <v>1506</v>
      </c>
      <c r="S482" s="75" t="s">
        <v>1507</v>
      </c>
      <c r="U482" s="75" t="s">
        <v>1508</v>
      </c>
      <c r="X482" s="75">
        <v>14610</v>
      </c>
      <c r="Y482" s="75" t="s">
        <v>341</v>
      </c>
      <c r="Z482" s="92">
        <v>43158</v>
      </c>
      <c r="AA482" s="75" t="s">
        <v>132</v>
      </c>
      <c r="AB482" s="92">
        <v>43158</v>
      </c>
      <c r="AC482" s="75">
        <v>0</v>
      </c>
      <c r="AF482" s="92">
        <v>43158</v>
      </c>
      <c r="AG482" s="75">
        <v>0</v>
      </c>
      <c r="AH482" s="75">
        <v>155556</v>
      </c>
      <c r="AI482" s="75" t="b">
        <v>1</v>
      </c>
      <c r="AJ482" s="75">
        <v>0</v>
      </c>
      <c r="AK482" s="75" t="s">
        <v>1507</v>
      </c>
    </row>
    <row r="483" spans="1:37" x14ac:dyDescent="0.2">
      <c r="A483" s="75" t="s">
        <v>125</v>
      </c>
      <c r="B483" s="75">
        <v>115495</v>
      </c>
      <c r="C483" s="75" t="s">
        <v>126</v>
      </c>
      <c r="D483" s="75" t="s">
        <v>52</v>
      </c>
      <c r="F483" s="75">
        <v>5</v>
      </c>
      <c r="G483" s="75">
        <v>52656</v>
      </c>
      <c r="H483" s="75">
        <v>153861</v>
      </c>
      <c r="I483" s="74">
        <v>3</v>
      </c>
      <c r="J483" s="92">
        <v>43134</v>
      </c>
      <c r="K483" s="75" t="s">
        <v>1509</v>
      </c>
      <c r="L483" s="75">
        <v>49.72</v>
      </c>
      <c r="M483" s="75">
        <v>10</v>
      </c>
      <c r="N483" s="75">
        <v>60</v>
      </c>
      <c r="O483" s="75">
        <v>0</v>
      </c>
      <c r="P483" s="75">
        <v>0</v>
      </c>
      <c r="Q483" s="92">
        <v>43134</v>
      </c>
      <c r="R483" s="75" t="s">
        <v>1510</v>
      </c>
      <c r="S483" s="75" t="s">
        <v>1511</v>
      </c>
      <c r="U483" s="75" t="s">
        <v>1512</v>
      </c>
      <c r="X483" s="75">
        <v>78190</v>
      </c>
      <c r="Y483" s="75" t="s">
        <v>1513</v>
      </c>
      <c r="Z483" s="92">
        <v>43134</v>
      </c>
      <c r="AA483" s="75" t="s">
        <v>132</v>
      </c>
      <c r="AB483" s="92">
        <v>43134</v>
      </c>
      <c r="AC483" s="75">
        <v>0</v>
      </c>
      <c r="AF483" s="92">
        <v>43134</v>
      </c>
      <c r="AG483" s="75">
        <v>0</v>
      </c>
      <c r="AH483" s="75">
        <v>91408</v>
      </c>
      <c r="AI483" s="75" t="b">
        <v>1</v>
      </c>
      <c r="AJ483" s="75">
        <v>0</v>
      </c>
      <c r="AK483" s="75" t="s">
        <v>1511</v>
      </c>
    </row>
    <row r="484" spans="1:37" x14ac:dyDescent="0.2">
      <c r="A484" s="75" t="s">
        <v>125</v>
      </c>
      <c r="B484" s="75">
        <v>115457</v>
      </c>
      <c r="C484" s="75" t="s">
        <v>126</v>
      </c>
      <c r="D484" s="75" t="s">
        <v>52</v>
      </c>
      <c r="F484" s="75">
        <v>5</v>
      </c>
      <c r="G484" s="75">
        <v>48793</v>
      </c>
      <c r="H484" s="75">
        <v>153823</v>
      </c>
      <c r="I484" s="74">
        <v>1</v>
      </c>
      <c r="J484" s="92">
        <v>43132</v>
      </c>
      <c r="K484" s="75" t="s">
        <v>1514</v>
      </c>
      <c r="L484" s="75">
        <v>53.88</v>
      </c>
      <c r="M484" s="75">
        <v>10.84</v>
      </c>
      <c r="N484" s="75">
        <v>65</v>
      </c>
      <c r="O484" s="75">
        <v>0</v>
      </c>
      <c r="P484" s="75">
        <v>0</v>
      </c>
      <c r="Q484" s="92">
        <v>43132</v>
      </c>
      <c r="R484" s="75" t="s">
        <v>1515</v>
      </c>
      <c r="S484" s="75" t="s">
        <v>1516</v>
      </c>
      <c r="U484" s="75" t="s">
        <v>1517</v>
      </c>
      <c r="X484" s="75">
        <v>14200</v>
      </c>
      <c r="Y484" s="75" t="s">
        <v>159</v>
      </c>
      <c r="Z484" s="92">
        <v>43132</v>
      </c>
      <c r="AA484" s="75" t="s">
        <v>132</v>
      </c>
      <c r="AB484" s="92">
        <v>43132</v>
      </c>
      <c r="AC484" s="75">
        <v>0</v>
      </c>
      <c r="AF484" s="92">
        <v>43132</v>
      </c>
      <c r="AG484" s="75">
        <v>0</v>
      </c>
      <c r="AH484" s="75">
        <v>155248</v>
      </c>
      <c r="AI484" s="75" t="b">
        <v>1</v>
      </c>
      <c r="AJ484" s="75">
        <v>0</v>
      </c>
      <c r="AK484" s="75" t="s">
        <v>1516</v>
      </c>
    </row>
    <row r="485" spans="1:37" x14ac:dyDescent="0.2">
      <c r="A485" s="75" t="s">
        <v>125</v>
      </c>
      <c r="B485" s="75">
        <v>116004</v>
      </c>
      <c r="C485" s="75" t="s">
        <v>126</v>
      </c>
      <c r="D485" s="75" t="s">
        <v>52</v>
      </c>
      <c r="F485" s="75">
        <v>5</v>
      </c>
      <c r="G485" s="75">
        <v>52814</v>
      </c>
      <c r="H485" s="75">
        <v>154370</v>
      </c>
      <c r="I485" s="74">
        <v>21</v>
      </c>
      <c r="J485" s="92">
        <v>43152</v>
      </c>
      <c r="K485" s="75" t="s">
        <v>1518</v>
      </c>
      <c r="L485" s="75">
        <v>41.38</v>
      </c>
      <c r="M485" s="75">
        <v>8.34</v>
      </c>
      <c r="N485" s="75">
        <v>50</v>
      </c>
      <c r="O485" s="75">
        <v>0</v>
      </c>
      <c r="P485" s="75">
        <v>0</v>
      </c>
      <c r="Q485" s="92">
        <v>43152</v>
      </c>
      <c r="R485" s="75" t="s">
        <v>1519</v>
      </c>
      <c r="S485" s="75" t="s">
        <v>1520</v>
      </c>
      <c r="U485" s="75" t="s">
        <v>1521</v>
      </c>
      <c r="X485" s="75">
        <v>14260</v>
      </c>
      <c r="Y485" s="75" t="s">
        <v>1522</v>
      </c>
      <c r="Z485" s="92">
        <v>43152</v>
      </c>
      <c r="AA485" s="75" t="s">
        <v>132</v>
      </c>
      <c r="AB485" s="92">
        <v>43152</v>
      </c>
      <c r="AC485" s="75">
        <v>0</v>
      </c>
      <c r="AF485" s="92">
        <v>43152</v>
      </c>
      <c r="AG485" s="75">
        <v>0</v>
      </c>
      <c r="AH485" s="75">
        <v>114046</v>
      </c>
      <c r="AI485" s="75" t="b">
        <v>1</v>
      </c>
      <c r="AJ485" s="75">
        <v>0</v>
      </c>
      <c r="AK485" s="75" t="s">
        <v>1520</v>
      </c>
    </row>
    <row r="486" spans="1:37" x14ac:dyDescent="0.2">
      <c r="A486" s="75" t="s">
        <v>125</v>
      </c>
      <c r="B486" s="75">
        <v>115950</v>
      </c>
      <c r="C486" s="75" t="s">
        <v>126</v>
      </c>
      <c r="D486" s="75" t="s">
        <v>52</v>
      </c>
      <c r="F486" s="75">
        <v>5</v>
      </c>
      <c r="G486" s="75">
        <v>8703</v>
      </c>
      <c r="H486" s="75">
        <v>154316</v>
      </c>
      <c r="I486" s="74">
        <v>20</v>
      </c>
      <c r="J486" s="92">
        <v>43151</v>
      </c>
      <c r="K486" s="75" t="s">
        <v>1523</v>
      </c>
      <c r="L486" s="75">
        <v>53.88</v>
      </c>
      <c r="M486" s="75">
        <v>10.84</v>
      </c>
      <c r="N486" s="75">
        <v>65</v>
      </c>
      <c r="O486" s="75">
        <v>0</v>
      </c>
      <c r="P486" s="75">
        <v>0</v>
      </c>
      <c r="Q486" s="92">
        <v>43151</v>
      </c>
      <c r="R486" s="75" t="s">
        <v>1524</v>
      </c>
      <c r="S486" s="75" t="s">
        <v>1525</v>
      </c>
      <c r="U486" s="75" t="s">
        <v>1526</v>
      </c>
      <c r="X486" s="75">
        <v>14740</v>
      </c>
      <c r="Y486" s="75" t="s">
        <v>622</v>
      </c>
      <c r="Z486" s="92">
        <v>43151</v>
      </c>
      <c r="AA486" s="75" t="s">
        <v>132</v>
      </c>
      <c r="AB486" s="92">
        <v>43151</v>
      </c>
      <c r="AC486" s="75">
        <v>0</v>
      </c>
      <c r="AF486" s="92">
        <v>43151</v>
      </c>
      <c r="AG486" s="75">
        <v>0</v>
      </c>
      <c r="AH486" s="75">
        <v>112654</v>
      </c>
      <c r="AI486" s="75" t="b">
        <v>1</v>
      </c>
      <c r="AJ486" s="75">
        <v>0</v>
      </c>
      <c r="AK486" s="75" t="s">
        <v>1527</v>
      </c>
    </row>
    <row r="487" spans="1:37" x14ac:dyDescent="0.2">
      <c r="A487" s="75" t="s">
        <v>125</v>
      </c>
      <c r="B487" s="75">
        <v>116044</v>
      </c>
      <c r="C487" s="75" t="s">
        <v>126</v>
      </c>
      <c r="D487" s="75" t="s">
        <v>52</v>
      </c>
      <c r="F487" s="75">
        <v>5</v>
      </c>
      <c r="G487" s="75">
        <v>39949</v>
      </c>
      <c r="H487" s="75">
        <v>154410</v>
      </c>
      <c r="I487" s="74">
        <v>22</v>
      </c>
      <c r="J487" s="92">
        <v>43153</v>
      </c>
      <c r="K487" s="75" t="s">
        <v>1528</v>
      </c>
      <c r="L487" s="75">
        <v>49.72</v>
      </c>
      <c r="M487" s="75">
        <v>10</v>
      </c>
      <c r="N487" s="75">
        <v>60</v>
      </c>
      <c r="O487" s="75">
        <v>0</v>
      </c>
      <c r="P487" s="75">
        <v>0</v>
      </c>
      <c r="Q487" s="92">
        <v>43153</v>
      </c>
      <c r="R487" s="75" t="s">
        <v>1529</v>
      </c>
      <c r="S487" s="75" t="s">
        <v>1530</v>
      </c>
      <c r="U487" s="75" t="s">
        <v>1531</v>
      </c>
      <c r="X487" s="75">
        <v>14970</v>
      </c>
      <c r="Y487" s="75" t="s">
        <v>290</v>
      </c>
      <c r="Z487" s="92">
        <v>43153</v>
      </c>
      <c r="AA487" s="75" t="s">
        <v>132</v>
      </c>
      <c r="AB487" s="92">
        <v>43153</v>
      </c>
      <c r="AC487" s="75">
        <v>0</v>
      </c>
      <c r="AF487" s="92">
        <v>43153</v>
      </c>
      <c r="AG487" s="75">
        <v>0</v>
      </c>
      <c r="AH487" s="75">
        <v>111938</v>
      </c>
      <c r="AI487" s="75" t="b">
        <v>1</v>
      </c>
      <c r="AJ487" s="75">
        <v>0</v>
      </c>
      <c r="AK487" s="75" t="s">
        <v>1530</v>
      </c>
    </row>
    <row r="488" spans="1:37" x14ac:dyDescent="0.2">
      <c r="A488" s="75" t="s">
        <v>125</v>
      </c>
      <c r="B488" s="75">
        <v>115810</v>
      </c>
      <c r="C488" s="75" t="s">
        <v>126</v>
      </c>
      <c r="D488" s="75" t="s">
        <v>52</v>
      </c>
      <c r="F488" s="75">
        <v>5</v>
      </c>
      <c r="G488" s="75">
        <v>32240</v>
      </c>
      <c r="H488" s="75">
        <v>154176</v>
      </c>
      <c r="I488" s="74">
        <v>14</v>
      </c>
      <c r="J488" s="92">
        <v>43145</v>
      </c>
      <c r="K488" s="75" t="s">
        <v>1532</v>
      </c>
      <c r="L488" s="75">
        <v>53.88</v>
      </c>
      <c r="M488" s="75">
        <v>10.84</v>
      </c>
      <c r="N488" s="75">
        <v>65</v>
      </c>
      <c r="O488" s="75">
        <v>0</v>
      </c>
      <c r="P488" s="75">
        <v>0</v>
      </c>
      <c r="Q488" s="92">
        <v>43145</v>
      </c>
      <c r="R488" s="75" t="s">
        <v>1533</v>
      </c>
      <c r="S488" s="75" t="s">
        <v>1534</v>
      </c>
      <c r="U488" s="75" t="s">
        <v>1535</v>
      </c>
      <c r="X488" s="75">
        <v>14280</v>
      </c>
      <c r="Y488" s="75" t="s">
        <v>1536</v>
      </c>
      <c r="Z488" s="92">
        <v>43145</v>
      </c>
      <c r="AA488" s="75" t="s">
        <v>132</v>
      </c>
      <c r="AB488" s="92">
        <v>43145</v>
      </c>
      <c r="AC488" s="75">
        <v>0</v>
      </c>
      <c r="AF488" s="92">
        <v>43145</v>
      </c>
      <c r="AG488" s="75">
        <v>0</v>
      </c>
      <c r="AH488" s="75">
        <v>161102</v>
      </c>
      <c r="AI488" s="75" t="b">
        <v>1</v>
      </c>
      <c r="AJ488" s="75">
        <v>0</v>
      </c>
      <c r="AK488" s="75" t="s">
        <v>1537</v>
      </c>
    </row>
    <row r="489" spans="1:37" x14ac:dyDescent="0.2">
      <c r="A489" s="75" t="s">
        <v>125</v>
      </c>
      <c r="B489" s="75">
        <v>116114</v>
      </c>
      <c r="C489" s="75" t="s">
        <v>126</v>
      </c>
      <c r="D489" s="75" t="s">
        <v>52</v>
      </c>
      <c r="F489" s="75">
        <v>5</v>
      </c>
      <c r="G489" s="75">
        <v>52844</v>
      </c>
      <c r="H489" s="75">
        <v>154480</v>
      </c>
      <c r="I489" s="74">
        <v>24</v>
      </c>
      <c r="J489" s="92">
        <v>43155</v>
      </c>
      <c r="K489" s="75" t="s">
        <v>1538</v>
      </c>
      <c r="L489" s="75">
        <v>53.88</v>
      </c>
      <c r="M489" s="75">
        <v>10.84</v>
      </c>
      <c r="N489" s="75">
        <v>65</v>
      </c>
      <c r="O489" s="75">
        <v>0</v>
      </c>
      <c r="P489" s="75">
        <v>0</v>
      </c>
      <c r="Q489" s="92">
        <v>43155</v>
      </c>
      <c r="R489" s="75" t="s">
        <v>1539</v>
      </c>
      <c r="S489" s="75" t="s">
        <v>1540</v>
      </c>
      <c r="U489" s="75" t="s">
        <v>1541</v>
      </c>
      <c r="X489" s="75">
        <v>14000</v>
      </c>
      <c r="Y489" s="75" t="s">
        <v>186</v>
      </c>
      <c r="Z489" s="92">
        <v>43155</v>
      </c>
      <c r="AA489" s="75" t="s">
        <v>132</v>
      </c>
      <c r="AB489" s="92">
        <v>43155</v>
      </c>
      <c r="AC489" s="75">
        <v>0</v>
      </c>
      <c r="AF489" s="92">
        <v>43155</v>
      </c>
      <c r="AG489" s="75">
        <v>0</v>
      </c>
      <c r="AH489" s="75">
        <v>93321</v>
      </c>
      <c r="AI489" s="75" t="b">
        <v>1</v>
      </c>
      <c r="AJ489" s="75">
        <v>0</v>
      </c>
      <c r="AK489" s="75" t="s">
        <v>1540</v>
      </c>
    </row>
    <row r="490" spans="1:37" x14ac:dyDescent="0.2">
      <c r="A490" s="75" t="s">
        <v>125</v>
      </c>
      <c r="B490" s="75">
        <v>115861</v>
      </c>
      <c r="C490" s="75" t="s">
        <v>126</v>
      </c>
      <c r="D490" s="75" t="s">
        <v>52</v>
      </c>
      <c r="F490" s="75">
        <v>5</v>
      </c>
      <c r="G490" s="75">
        <v>21562</v>
      </c>
      <c r="H490" s="75">
        <v>154227</v>
      </c>
      <c r="I490" s="74">
        <v>16</v>
      </c>
      <c r="J490" s="92">
        <v>43147</v>
      </c>
      <c r="K490" s="75" t="s">
        <v>1542</v>
      </c>
      <c r="L490" s="75">
        <v>49.72</v>
      </c>
      <c r="M490" s="75">
        <v>10</v>
      </c>
      <c r="N490" s="75">
        <v>60</v>
      </c>
      <c r="O490" s="75">
        <v>0</v>
      </c>
      <c r="P490" s="75">
        <v>0</v>
      </c>
      <c r="Q490" s="92">
        <v>43147</v>
      </c>
      <c r="R490" s="75" t="s">
        <v>1543</v>
      </c>
      <c r="S490" s="75" t="s">
        <v>1544</v>
      </c>
      <c r="U490" s="75" t="s">
        <v>755</v>
      </c>
      <c r="X490" s="75">
        <v>14111</v>
      </c>
      <c r="Y490" s="75" t="s">
        <v>756</v>
      </c>
      <c r="Z490" s="92">
        <v>43147</v>
      </c>
      <c r="AA490" s="75" t="s">
        <v>132</v>
      </c>
      <c r="AB490" s="92">
        <v>43147</v>
      </c>
      <c r="AC490" s="75">
        <v>0</v>
      </c>
      <c r="AF490" s="92">
        <v>43147</v>
      </c>
      <c r="AG490" s="75">
        <v>0</v>
      </c>
      <c r="AH490" s="75">
        <v>100138</v>
      </c>
      <c r="AI490" s="75" t="b">
        <v>1</v>
      </c>
      <c r="AJ490" s="75">
        <v>0</v>
      </c>
      <c r="AK490" s="75" t="s">
        <v>754</v>
      </c>
    </row>
    <row r="491" spans="1:37" x14ac:dyDescent="0.2">
      <c r="A491" s="75" t="s">
        <v>125</v>
      </c>
      <c r="B491" s="75">
        <v>116021</v>
      </c>
      <c r="C491" s="75" t="s">
        <v>126</v>
      </c>
      <c r="D491" s="75" t="s">
        <v>52</v>
      </c>
      <c r="F491" s="75">
        <v>5</v>
      </c>
      <c r="G491" s="75">
        <v>27279</v>
      </c>
      <c r="H491" s="75">
        <v>154387</v>
      </c>
      <c r="I491" s="74">
        <v>21</v>
      </c>
      <c r="J491" s="92">
        <v>43152</v>
      </c>
      <c r="K491" s="75" t="s">
        <v>1545</v>
      </c>
      <c r="L491" s="75">
        <v>49.72</v>
      </c>
      <c r="M491" s="75">
        <v>10</v>
      </c>
      <c r="N491" s="75">
        <v>60</v>
      </c>
      <c r="O491" s="75">
        <v>0</v>
      </c>
      <c r="P491" s="75">
        <v>0</v>
      </c>
      <c r="Q491" s="92">
        <v>43152</v>
      </c>
      <c r="R491" s="75" t="s">
        <v>1546</v>
      </c>
      <c r="S491" s="75" t="s">
        <v>1547</v>
      </c>
      <c r="U491" s="75" t="s">
        <v>1548</v>
      </c>
      <c r="X491" s="75">
        <v>14610</v>
      </c>
      <c r="Y491" s="75" t="s">
        <v>586</v>
      </c>
      <c r="Z491" s="92">
        <v>43152</v>
      </c>
      <c r="AA491" s="75" t="s">
        <v>132</v>
      </c>
      <c r="AB491" s="92">
        <v>43152</v>
      </c>
      <c r="AC491" s="75">
        <v>0</v>
      </c>
      <c r="AF491" s="92">
        <v>43152</v>
      </c>
      <c r="AG491" s="75">
        <v>0</v>
      </c>
      <c r="AH491" s="75">
        <v>163754</v>
      </c>
      <c r="AI491" s="75" t="b">
        <v>1</v>
      </c>
      <c r="AJ491" s="75">
        <v>0</v>
      </c>
      <c r="AK491" s="75" t="s">
        <v>1549</v>
      </c>
    </row>
    <row r="492" spans="1:37" x14ac:dyDescent="0.2">
      <c r="A492" s="75" t="s">
        <v>125</v>
      </c>
      <c r="B492" s="75">
        <v>116007</v>
      </c>
      <c r="C492" s="75" t="s">
        <v>126</v>
      </c>
      <c r="D492" s="75" t="s">
        <v>52</v>
      </c>
      <c r="F492" s="75">
        <v>5</v>
      </c>
      <c r="G492" s="75">
        <v>52819</v>
      </c>
      <c r="H492" s="75">
        <v>154373</v>
      </c>
      <c r="I492" s="74">
        <v>21</v>
      </c>
      <c r="J492" s="92">
        <v>43152</v>
      </c>
      <c r="K492" s="75" t="s">
        <v>1550</v>
      </c>
      <c r="L492" s="75">
        <v>41.38</v>
      </c>
      <c r="M492" s="75">
        <v>8.34</v>
      </c>
      <c r="N492" s="75">
        <v>50</v>
      </c>
      <c r="O492" s="75">
        <v>0</v>
      </c>
      <c r="P492" s="75">
        <v>0</v>
      </c>
      <c r="Q492" s="92">
        <v>43152</v>
      </c>
      <c r="R492" s="75" t="s">
        <v>1551</v>
      </c>
      <c r="S492" s="75" t="s">
        <v>1552</v>
      </c>
      <c r="U492" s="75" t="s">
        <v>1553</v>
      </c>
      <c r="X492" s="75">
        <v>14320</v>
      </c>
      <c r="Y492" s="75" t="s">
        <v>779</v>
      </c>
      <c r="Z492" s="92">
        <v>43152</v>
      </c>
      <c r="AA492" s="75" t="s">
        <v>132</v>
      </c>
      <c r="AB492" s="92">
        <v>43152</v>
      </c>
      <c r="AC492" s="75">
        <v>0</v>
      </c>
      <c r="AF492" s="92">
        <v>43152</v>
      </c>
      <c r="AG492" s="75">
        <v>0</v>
      </c>
      <c r="AH492" s="75">
        <v>124000</v>
      </c>
      <c r="AI492" s="75" t="b">
        <v>1</v>
      </c>
      <c r="AJ492" s="75">
        <v>0</v>
      </c>
      <c r="AK492" s="75" t="s">
        <v>1552</v>
      </c>
    </row>
    <row r="493" spans="1:37" x14ac:dyDescent="0.2">
      <c r="A493" s="75" t="s">
        <v>125</v>
      </c>
      <c r="B493" s="75">
        <v>115439</v>
      </c>
      <c r="C493" s="75" t="s">
        <v>126</v>
      </c>
      <c r="D493" s="75" t="s">
        <v>52</v>
      </c>
      <c r="F493" s="75">
        <v>5</v>
      </c>
      <c r="G493" s="75">
        <v>52636</v>
      </c>
      <c r="H493" s="75">
        <v>153805</v>
      </c>
      <c r="I493" s="74">
        <v>1</v>
      </c>
      <c r="J493" s="92">
        <v>43132</v>
      </c>
      <c r="K493" s="75" t="s">
        <v>1554</v>
      </c>
      <c r="L493" s="75">
        <v>45.55</v>
      </c>
      <c r="M493" s="75">
        <v>9.17</v>
      </c>
      <c r="N493" s="75">
        <v>55</v>
      </c>
      <c r="O493" s="75">
        <v>0</v>
      </c>
      <c r="P493" s="75">
        <v>0</v>
      </c>
      <c r="Q493" s="92">
        <v>43132</v>
      </c>
      <c r="R493" s="75" t="s">
        <v>1555</v>
      </c>
      <c r="S493" s="75" t="s">
        <v>1556</v>
      </c>
      <c r="U493" s="75" t="s">
        <v>1557</v>
      </c>
      <c r="X493" s="75">
        <v>14123</v>
      </c>
      <c r="Y493" s="75" t="s">
        <v>205</v>
      </c>
      <c r="Z493" s="92">
        <v>43132</v>
      </c>
      <c r="AA493" s="75" t="s">
        <v>132</v>
      </c>
      <c r="AB493" s="92">
        <v>43132</v>
      </c>
      <c r="AC493" s="75">
        <v>0</v>
      </c>
      <c r="AF493" s="92">
        <v>43132</v>
      </c>
      <c r="AG493" s="75">
        <v>0</v>
      </c>
      <c r="AH493" s="75">
        <v>104019</v>
      </c>
      <c r="AI493" s="75" t="b">
        <v>1</v>
      </c>
      <c r="AJ493" s="75">
        <v>0</v>
      </c>
      <c r="AK493" s="75" t="s">
        <v>1556</v>
      </c>
    </row>
    <row r="494" spans="1:37" x14ac:dyDescent="0.2">
      <c r="A494" s="75" t="s">
        <v>125</v>
      </c>
      <c r="B494" s="75">
        <v>115938</v>
      </c>
      <c r="C494" s="75" t="s">
        <v>126</v>
      </c>
      <c r="D494" s="75" t="s">
        <v>52</v>
      </c>
      <c r="F494" s="75">
        <v>5</v>
      </c>
      <c r="G494" s="75">
        <v>52790</v>
      </c>
      <c r="H494" s="75">
        <v>154304</v>
      </c>
      <c r="I494" s="74">
        <v>20</v>
      </c>
      <c r="J494" s="92">
        <v>43151</v>
      </c>
      <c r="K494" s="75" t="s">
        <v>1558</v>
      </c>
      <c r="L494" s="75">
        <v>49.72</v>
      </c>
      <c r="M494" s="75">
        <v>10</v>
      </c>
      <c r="N494" s="75">
        <v>60</v>
      </c>
      <c r="O494" s="75">
        <v>0</v>
      </c>
      <c r="P494" s="75">
        <v>0</v>
      </c>
      <c r="Q494" s="92">
        <v>43151</v>
      </c>
      <c r="R494" s="75" t="s">
        <v>1559</v>
      </c>
      <c r="S494" s="75" t="s">
        <v>1560</v>
      </c>
      <c r="U494" s="75" t="s">
        <v>1561</v>
      </c>
      <c r="X494" s="75">
        <v>14750</v>
      </c>
      <c r="Y494" s="75" t="s">
        <v>513</v>
      </c>
      <c r="Z494" s="92">
        <v>43151</v>
      </c>
      <c r="AA494" s="75" t="s">
        <v>132</v>
      </c>
      <c r="AB494" s="92">
        <v>43151</v>
      </c>
      <c r="AC494" s="75">
        <v>0</v>
      </c>
      <c r="AF494" s="92">
        <v>43151</v>
      </c>
      <c r="AG494" s="75">
        <v>0</v>
      </c>
      <c r="AH494" s="75">
        <v>91332</v>
      </c>
      <c r="AI494" s="75" t="b">
        <v>1</v>
      </c>
      <c r="AJ494" s="75">
        <v>0</v>
      </c>
      <c r="AK494" s="75" t="s">
        <v>1560</v>
      </c>
    </row>
    <row r="495" spans="1:37" x14ac:dyDescent="0.2">
      <c r="A495" s="75" t="s">
        <v>125</v>
      </c>
      <c r="B495" s="75">
        <v>115465</v>
      </c>
      <c r="C495" s="75" t="s">
        <v>126</v>
      </c>
      <c r="D495" s="75" t="s">
        <v>52</v>
      </c>
      <c r="F495" s="75">
        <v>5</v>
      </c>
      <c r="G495" s="75">
        <v>29689</v>
      </c>
      <c r="H495" s="75">
        <v>153831</v>
      </c>
      <c r="I495" s="74">
        <v>2</v>
      </c>
      <c r="J495" s="92">
        <v>43133</v>
      </c>
      <c r="K495" s="75" t="s">
        <v>1562</v>
      </c>
      <c r="L495" s="75">
        <v>41.38</v>
      </c>
      <c r="M495" s="75">
        <v>8.34</v>
      </c>
      <c r="N495" s="75">
        <v>50</v>
      </c>
      <c r="O495" s="75">
        <v>50</v>
      </c>
      <c r="P495" s="75">
        <v>0</v>
      </c>
      <c r="R495" s="75" t="s">
        <v>1563</v>
      </c>
      <c r="S495" s="75" t="s">
        <v>1564</v>
      </c>
      <c r="U495" s="75" t="s">
        <v>1565</v>
      </c>
      <c r="X495" s="75">
        <v>14200</v>
      </c>
      <c r="Y495" s="75" t="s">
        <v>159</v>
      </c>
      <c r="Z495" s="92">
        <v>43159</v>
      </c>
      <c r="AA495" s="75" t="s">
        <v>458</v>
      </c>
      <c r="AB495" s="92">
        <v>43133</v>
      </c>
      <c r="AC495" s="75">
        <v>0</v>
      </c>
      <c r="AF495" s="92">
        <v>43133</v>
      </c>
      <c r="AG495" s="75">
        <v>0</v>
      </c>
      <c r="AH495" s="75">
        <v>94010</v>
      </c>
      <c r="AI495" s="75" t="b">
        <v>1</v>
      </c>
      <c r="AJ495" s="75">
        <v>76</v>
      </c>
      <c r="AK495" s="75" t="s">
        <v>1564</v>
      </c>
    </row>
    <row r="496" spans="1:37" x14ac:dyDescent="0.2">
      <c r="A496" s="75" t="s">
        <v>125</v>
      </c>
      <c r="B496" s="75">
        <v>115826</v>
      </c>
      <c r="C496" s="75" t="s">
        <v>126</v>
      </c>
      <c r="D496" s="75" t="s">
        <v>52</v>
      </c>
      <c r="F496" s="75">
        <v>5</v>
      </c>
      <c r="G496" s="75">
        <v>29689</v>
      </c>
      <c r="H496" s="75">
        <v>154192</v>
      </c>
      <c r="I496" s="74">
        <v>15</v>
      </c>
      <c r="J496" s="92">
        <v>43146</v>
      </c>
      <c r="K496" s="75" t="s">
        <v>1566</v>
      </c>
      <c r="L496" s="75">
        <v>41.38</v>
      </c>
      <c r="M496" s="75">
        <v>8.34</v>
      </c>
      <c r="N496" s="75">
        <v>50</v>
      </c>
      <c r="O496" s="75">
        <v>50</v>
      </c>
      <c r="P496" s="75">
        <v>0</v>
      </c>
      <c r="R496" s="75" t="s">
        <v>1563</v>
      </c>
      <c r="S496" s="75" t="s">
        <v>1564</v>
      </c>
      <c r="U496" s="75" t="s">
        <v>1565</v>
      </c>
      <c r="X496" s="75">
        <v>14200</v>
      </c>
      <c r="Y496" s="75" t="s">
        <v>159</v>
      </c>
      <c r="Z496" s="92">
        <v>43159</v>
      </c>
      <c r="AA496" s="75" t="s">
        <v>458</v>
      </c>
      <c r="AB496" s="92">
        <v>43146</v>
      </c>
      <c r="AC496" s="75">
        <v>0</v>
      </c>
      <c r="AF496" s="92">
        <v>43146</v>
      </c>
      <c r="AG496" s="75">
        <v>0</v>
      </c>
      <c r="AH496" s="75">
        <v>104642</v>
      </c>
      <c r="AI496" s="75" t="b">
        <v>1</v>
      </c>
      <c r="AJ496" s="75">
        <v>76</v>
      </c>
      <c r="AK496" s="75" t="s">
        <v>1564</v>
      </c>
    </row>
    <row r="497" spans="1:37" x14ac:dyDescent="0.2">
      <c r="A497" s="75" t="s">
        <v>125</v>
      </c>
      <c r="B497" s="75">
        <v>115877</v>
      </c>
      <c r="C497" s="75" t="s">
        <v>126</v>
      </c>
      <c r="D497" s="75" t="s">
        <v>52</v>
      </c>
      <c r="F497" s="75">
        <v>5</v>
      </c>
      <c r="G497" s="75">
        <v>29689</v>
      </c>
      <c r="H497" s="75">
        <v>154243</v>
      </c>
      <c r="I497" s="74">
        <v>16</v>
      </c>
      <c r="J497" s="92">
        <v>43147</v>
      </c>
      <c r="K497" s="75" t="s">
        <v>1567</v>
      </c>
      <c r="L497" s="75">
        <v>41.38</v>
      </c>
      <c r="M497" s="75">
        <v>8.34</v>
      </c>
      <c r="N497" s="75">
        <v>50</v>
      </c>
      <c r="O497" s="75">
        <v>50</v>
      </c>
      <c r="P497" s="75">
        <v>0</v>
      </c>
      <c r="R497" s="75" t="s">
        <v>1563</v>
      </c>
      <c r="S497" s="75" t="s">
        <v>1564</v>
      </c>
      <c r="U497" s="75" t="s">
        <v>1565</v>
      </c>
      <c r="X497" s="75">
        <v>14200</v>
      </c>
      <c r="Y497" s="75" t="s">
        <v>159</v>
      </c>
      <c r="Z497" s="92">
        <v>43159</v>
      </c>
      <c r="AA497" s="75" t="s">
        <v>458</v>
      </c>
      <c r="AB497" s="92">
        <v>43147</v>
      </c>
      <c r="AC497" s="75">
        <v>0</v>
      </c>
      <c r="AF497" s="92">
        <v>43147</v>
      </c>
      <c r="AG497" s="75">
        <v>0</v>
      </c>
      <c r="AH497" s="75">
        <v>145324</v>
      </c>
      <c r="AI497" s="75" t="b">
        <v>1</v>
      </c>
      <c r="AJ497" s="75">
        <v>76</v>
      </c>
      <c r="AK497" s="75" t="s">
        <v>1564</v>
      </c>
    </row>
    <row r="498" spans="1:37" x14ac:dyDescent="0.2">
      <c r="A498" s="75" t="s">
        <v>125</v>
      </c>
      <c r="B498" s="75">
        <v>116107</v>
      </c>
      <c r="C498" s="75" t="s">
        <v>126</v>
      </c>
      <c r="D498" s="75" t="s">
        <v>52</v>
      </c>
      <c r="F498" s="75">
        <v>5</v>
      </c>
      <c r="G498" s="75">
        <v>29689</v>
      </c>
      <c r="H498" s="75">
        <v>154473</v>
      </c>
      <c r="I498" s="74">
        <v>23</v>
      </c>
      <c r="J498" s="92">
        <v>43154</v>
      </c>
      <c r="K498" s="75" t="s">
        <v>1568</v>
      </c>
      <c r="L498" s="75">
        <v>41.38</v>
      </c>
      <c r="M498" s="75">
        <v>8.34</v>
      </c>
      <c r="N498" s="75">
        <v>50</v>
      </c>
      <c r="O498" s="75">
        <v>50</v>
      </c>
      <c r="P498" s="75">
        <v>0</v>
      </c>
      <c r="R498" s="75" t="s">
        <v>1563</v>
      </c>
      <c r="S498" s="75" t="s">
        <v>1564</v>
      </c>
      <c r="U498" s="75" t="s">
        <v>1565</v>
      </c>
      <c r="X498" s="75">
        <v>14200</v>
      </c>
      <c r="Y498" s="75" t="s">
        <v>159</v>
      </c>
      <c r="Z498" s="92">
        <v>43159</v>
      </c>
      <c r="AA498" s="75" t="s">
        <v>458</v>
      </c>
      <c r="AB498" s="92">
        <v>43154</v>
      </c>
      <c r="AC498" s="75">
        <v>0</v>
      </c>
      <c r="AF498" s="92">
        <v>43154</v>
      </c>
      <c r="AG498" s="75">
        <v>0</v>
      </c>
      <c r="AH498" s="75">
        <v>161530</v>
      </c>
      <c r="AI498" s="75" t="b">
        <v>1</v>
      </c>
      <c r="AJ498" s="75">
        <v>76</v>
      </c>
      <c r="AK498" s="75" t="s">
        <v>1564</v>
      </c>
    </row>
    <row r="499" spans="1:37" x14ac:dyDescent="0.2">
      <c r="A499" s="75" t="s">
        <v>125</v>
      </c>
      <c r="B499" s="75">
        <v>116178</v>
      </c>
      <c r="C499" s="75" t="s">
        <v>126</v>
      </c>
      <c r="D499" s="75" t="s">
        <v>52</v>
      </c>
      <c r="F499" s="75">
        <v>5</v>
      </c>
      <c r="G499" s="75">
        <v>29689</v>
      </c>
      <c r="H499" s="75">
        <v>154544</v>
      </c>
      <c r="I499" s="74">
        <v>27</v>
      </c>
      <c r="J499" s="92">
        <v>43158</v>
      </c>
      <c r="K499" s="75" t="s">
        <v>1569</v>
      </c>
      <c r="L499" s="75">
        <v>41.38</v>
      </c>
      <c r="M499" s="75">
        <v>8.34</v>
      </c>
      <c r="N499" s="75">
        <v>50</v>
      </c>
      <c r="O499" s="75">
        <v>50</v>
      </c>
      <c r="P499" s="75">
        <v>0</v>
      </c>
      <c r="R499" s="75" t="s">
        <v>1563</v>
      </c>
      <c r="S499" s="75" t="s">
        <v>1564</v>
      </c>
      <c r="U499" s="75" t="s">
        <v>1565</v>
      </c>
      <c r="X499" s="75">
        <v>14200</v>
      </c>
      <c r="Y499" s="75" t="s">
        <v>159</v>
      </c>
      <c r="Z499" s="92">
        <v>43159</v>
      </c>
      <c r="AA499" s="75" t="s">
        <v>458</v>
      </c>
      <c r="AB499" s="92">
        <v>43158</v>
      </c>
      <c r="AC499" s="75">
        <v>0</v>
      </c>
      <c r="AF499" s="92">
        <v>43158</v>
      </c>
      <c r="AG499" s="75">
        <v>0</v>
      </c>
      <c r="AH499" s="75">
        <v>142621</v>
      </c>
      <c r="AI499" s="75" t="b">
        <v>1</v>
      </c>
      <c r="AJ499" s="75">
        <v>76</v>
      </c>
      <c r="AK499" s="75" t="s">
        <v>1564</v>
      </c>
    </row>
    <row r="500" spans="1:37" x14ac:dyDescent="0.2">
      <c r="A500" s="75" t="s">
        <v>125</v>
      </c>
      <c r="B500" s="75">
        <v>116088</v>
      </c>
      <c r="C500" s="75" t="s">
        <v>126</v>
      </c>
      <c r="D500" s="75" t="s">
        <v>52</v>
      </c>
      <c r="F500" s="75">
        <v>5</v>
      </c>
      <c r="G500" s="75">
        <v>46927</v>
      </c>
      <c r="H500" s="75">
        <v>154454</v>
      </c>
      <c r="I500" s="74">
        <v>23</v>
      </c>
      <c r="J500" s="92">
        <v>43154</v>
      </c>
      <c r="K500" s="75" t="s">
        <v>1570</v>
      </c>
      <c r="L500" s="75">
        <v>53.88</v>
      </c>
      <c r="M500" s="75">
        <v>10.84</v>
      </c>
      <c r="N500" s="75">
        <v>65</v>
      </c>
      <c r="O500" s="75">
        <v>0</v>
      </c>
      <c r="P500" s="75">
        <v>0</v>
      </c>
      <c r="Q500" s="92">
        <v>43154</v>
      </c>
      <c r="R500" s="75" t="s">
        <v>1571</v>
      </c>
      <c r="S500" s="75" t="s">
        <v>1572</v>
      </c>
      <c r="U500" s="75" t="s">
        <v>1573</v>
      </c>
      <c r="X500" s="75">
        <v>14200</v>
      </c>
      <c r="Y500" s="75" t="s">
        <v>159</v>
      </c>
      <c r="Z500" s="92">
        <v>43154</v>
      </c>
      <c r="AA500" s="75" t="s">
        <v>132</v>
      </c>
      <c r="AB500" s="92">
        <v>43154</v>
      </c>
      <c r="AC500" s="75">
        <v>0</v>
      </c>
      <c r="AF500" s="92">
        <v>43154</v>
      </c>
      <c r="AG500" s="75">
        <v>0</v>
      </c>
      <c r="AH500" s="75">
        <v>111138</v>
      </c>
      <c r="AI500" s="75" t="b">
        <v>1</v>
      </c>
      <c r="AJ500" s="75">
        <v>0</v>
      </c>
      <c r="AK500" s="75" t="s">
        <v>1572</v>
      </c>
    </row>
    <row r="501" spans="1:37" x14ac:dyDescent="0.2">
      <c r="A501" s="75" t="s">
        <v>125</v>
      </c>
      <c r="B501" s="75">
        <v>116097</v>
      </c>
      <c r="C501" s="75" t="s">
        <v>126</v>
      </c>
      <c r="D501" s="75" t="s">
        <v>52</v>
      </c>
      <c r="F501" s="75">
        <v>5</v>
      </c>
      <c r="G501" s="75">
        <v>47000</v>
      </c>
      <c r="H501" s="75">
        <v>154463</v>
      </c>
      <c r="I501" s="74">
        <v>23</v>
      </c>
      <c r="J501" s="92">
        <v>43154</v>
      </c>
      <c r="K501" s="75" t="s">
        <v>1574</v>
      </c>
      <c r="L501" s="75">
        <v>53.88</v>
      </c>
      <c r="M501" s="75">
        <v>10.84</v>
      </c>
      <c r="N501" s="75">
        <v>65</v>
      </c>
      <c r="O501" s="75">
        <v>0</v>
      </c>
      <c r="P501" s="75">
        <v>0</v>
      </c>
      <c r="Q501" s="92">
        <v>43154</v>
      </c>
      <c r="R501" s="75" t="s">
        <v>1575</v>
      </c>
      <c r="S501" s="75" t="s">
        <v>1576</v>
      </c>
      <c r="U501" s="75" t="s">
        <v>1577</v>
      </c>
      <c r="X501" s="75">
        <v>14150</v>
      </c>
      <c r="Y501" s="75" t="s">
        <v>526</v>
      </c>
      <c r="Z501" s="92">
        <v>43154</v>
      </c>
      <c r="AA501" s="75" t="s">
        <v>132</v>
      </c>
      <c r="AB501" s="92">
        <v>43154</v>
      </c>
      <c r="AC501" s="75">
        <v>0</v>
      </c>
      <c r="AF501" s="92">
        <v>43154</v>
      </c>
      <c r="AG501" s="75">
        <v>0</v>
      </c>
      <c r="AH501" s="75">
        <v>142816</v>
      </c>
      <c r="AI501" s="75" t="b">
        <v>1</v>
      </c>
      <c r="AJ501" s="75">
        <v>0</v>
      </c>
      <c r="AK501" s="75" t="s">
        <v>1576</v>
      </c>
    </row>
    <row r="502" spans="1:37" x14ac:dyDescent="0.2">
      <c r="A502" s="75" t="s">
        <v>125</v>
      </c>
      <c r="B502" s="75">
        <v>115631</v>
      </c>
      <c r="C502" s="75" t="s">
        <v>126</v>
      </c>
      <c r="D502" s="75" t="s">
        <v>52</v>
      </c>
      <c r="F502" s="75">
        <v>5</v>
      </c>
      <c r="G502" s="75">
        <v>52698</v>
      </c>
      <c r="H502" s="75">
        <v>153997</v>
      </c>
      <c r="I502" s="74">
        <v>8</v>
      </c>
      <c r="J502" s="92">
        <v>43139</v>
      </c>
      <c r="K502" s="75" t="s">
        <v>1578</v>
      </c>
      <c r="L502" s="75">
        <v>49.72</v>
      </c>
      <c r="M502" s="75">
        <v>10</v>
      </c>
      <c r="N502" s="75">
        <v>60</v>
      </c>
      <c r="O502" s="75">
        <v>0</v>
      </c>
      <c r="P502" s="75">
        <v>0</v>
      </c>
      <c r="Q502" s="92">
        <v>43139</v>
      </c>
      <c r="R502" s="75" t="s">
        <v>1579</v>
      </c>
      <c r="S502" s="75" t="s">
        <v>1580</v>
      </c>
      <c r="U502" s="75" t="s">
        <v>1581</v>
      </c>
      <c r="X502" s="75">
        <v>14280</v>
      </c>
      <c r="Y502" s="75" t="s">
        <v>137</v>
      </c>
      <c r="Z502" s="92">
        <v>43139</v>
      </c>
      <c r="AA502" s="75" t="s">
        <v>132</v>
      </c>
      <c r="AB502" s="92">
        <v>43139</v>
      </c>
      <c r="AC502" s="75">
        <v>0</v>
      </c>
      <c r="AF502" s="92">
        <v>43139</v>
      </c>
      <c r="AG502" s="75">
        <v>0</v>
      </c>
      <c r="AH502" s="75">
        <v>111657</v>
      </c>
      <c r="AI502" s="75" t="b">
        <v>1</v>
      </c>
      <c r="AJ502" s="75">
        <v>0</v>
      </c>
      <c r="AK502" s="75" t="s">
        <v>1582</v>
      </c>
    </row>
    <row r="503" spans="1:37" x14ac:dyDescent="0.2">
      <c r="A503" s="75" t="s">
        <v>125</v>
      </c>
      <c r="B503" s="75">
        <v>115948</v>
      </c>
      <c r="C503" s="75" t="s">
        <v>126</v>
      </c>
      <c r="D503" s="75" t="s">
        <v>52</v>
      </c>
      <c r="F503" s="75">
        <v>5</v>
      </c>
      <c r="G503" s="75">
        <v>25446</v>
      </c>
      <c r="H503" s="75">
        <v>154314</v>
      </c>
      <c r="I503" s="74">
        <v>20</v>
      </c>
      <c r="J503" s="92">
        <v>43151</v>
      </c>
      <c r="K503" s="75" t="s">
        <v>1583</v>
      </c>
      <c r="L503" s="75">
        <v>53.88</v>
      </c>
      <c r="M503" s="75">
        <v>10.84</v>
      </c>
      <c r="N503" s="75">
        <v>65</v>
      </c>
      <c r="O503" s="75">
        <v>0</v>
      </c>
      <c r="P503" s="75">
        <v>0</v>
      </c>
      <c r="Q503" s="92">
        <v>43151</v>
      </c>
      <c r="R503" s="75" t="s">
        <v>1584</v>
      </c>
      <c r="S503" s="75" t="s">
        <v>1585</v>
      </c>
      <c r="U503" s="75" t="s">
        <v>1586</v>
      </c>
      <c r="X503" s="75">
        <v>14970</v>
      </c>
      <c r="Y503" s="75" t="s">
        <v>290</v>
      </c>
      <c r="Z503" s="92">
        <v>43151</v>
      </c>
      <c r="AA503" s="75" t="s">
        <v>132</v>
      </c>
      <c r="AB503" s="92">
        <v>43151</v>
      </c>
      <c r="AC503" s="75">
        <v>0</v>
      </c>
      <c r="AF503" s="92">
        <v>43151</v>
      </c>
      <c r="AG503" s="75">
        <v>0</v>
      </c>
      <c r="AH503" s="75">
        <v>110849</v>
      </c>
      <c r="AI503" s="75" t="b">
        <v>1</v>
      </c>
      <c r="AJ503" s="75">
        <v>0</v>
      </c>
      <c r="AK503" s="75" t="s">
        <v>1585</v>
      </c>
    </row>
    <row r="504" spans="1:37" x14ac:dyDescent="0.2">
      <c r="A504" s="75" t="s">
        <v>125</v>
      </c>
      <c r="B504" s="75">
        <v>116135</v>
      </c>
      <c r="C504" s="75" t="s">
        <v>126</v>
      </c>
      <c r="D504" s="75" t="s">
        <v>52</v>
      </c>
      <c r="F504" s="75">
        <v>5</v>
      </c>
      <c r="G504" s="75">
        <v>25446</v>
      </c>
      <c r="H504" s="75">
        <v>154501</v>
      </c>
      <c r="I504" s="74">
        <v>26</v>
      </c>
      <c r="J504" s="92">
        <v>43157</v>
      </c>
      <c r="K504" s="75" t="s">
        <v>1587</v>
      </c>
      <c r="L504" s="75">
        <v>8.33</v>
      </c>
      <c r="M504" s="75">
        <v>1.67</v>
      </c>
      <c r="N504" s="75">
        <v>10</v>
      </c>
      <c r="O504" s="75">
        <v>0</v>
      </c>
      <c r="P504" s="75">
        <v>0</v>
      </c>
      <c r="Q504" s="92">
        <v>43157</v>
      </c>
      <c r="R504" s="75" t="s">
        <v>1584</v>
      </c>
      <c r="S504" s="75" t="s">
        <v>1585</v>
      </c>
      <c r="U504" s="75" t="s">
        <v>1586</v>
      </c>
      <c r="X504" s="75">
        <v>14970</v>
      </c>
      <c r="Y504" s="75" t="s">
        <v>290</v>
      </c>
      <c r="Z504" s="92">
        <v>43157</v>
      </c>
      <c r="AA504" s="75" t="s">
        <v>132</v>
      </c>
      <c r="AB504" s="92">
        <v>43157</v>
      </c>
      <c r="AC504" s="75">
        <v>0</v>
      </c>
      <c r="AF504" s="92">
        <v>43157</v>
      </c>
      <c r="AG504" s="75">
        <v>0</v>
      </c>
      <c r="AH504" s="75">
        <v>110900</v>
      </c>
      <c r="AI504" s="75" t="b">
        <v>1</v>
      </c>
      <c r="AJ504" s="75">
        <v>0</v>
      </c>
      <c r="AK504" s="75" t="s">
        <v>1585</v>
      </c>
    </row>
    <row r="505" spans="1:37" x14ac:dyDescent="0.2">
      <c r="A505" s="75" t="s">
        <v>125</v>
      </c>
      <c r="B505" s="75">
        <v>115798</v>
      </c>
      <c r="C505" s="75" t="s">
        <v>126</v>
      </c>
      <c r="D505" s="75" t="s">
        <v>52</v>
      </c>
      <c r="E505" s="75">
        <v>115799</v>
      </c>
      <c r="F505" s="75">
        <v>5</v>
      </c>
      <c r="G505" s="75">
        <v>5504</v>
      </c>
      <c r="H505" s="75">
        <v>154164</v>
      </c>
      <c r="I505" s="74">
        <v>14</v>
      </c>
      <c r="J505" s="92">
        <v>43145</v>
      </c>
      <c r="K505" s="75" t="s">
        <v>1588</v>
      </c>
      <c r="L505" s="75">
        <v>53.88</v>
      </c>
      <c r="M505" s="75">
        <v>10.84</v>
      </c>
      <c r="N505" s="75">
        <v>65</v>
      </c>
      <c r="O505" s="75">
        <v>65</v>
      </c>
      <c r="P505" s="75">
        <v>-65</v>
      </c>
      <c r="Q505" s="92">
        <v>43145</v>
      </c>
      <c r="R505" s="75" t="s">
        <v>1589</v>
      </c>
      <c r="S505" s="75" t="s">
        <v>1590</v>
      </c>
      <c r="U505" s="75" t="s">
        <v>1591</v>
      </c>
      <c r="X505" s="75">
        <v>14000</v>
      </c>
      <c r="Y505" s="75" t="s">
        <v>186</v>
      </c>
      <c r="Z505" s="92">
        <v>43145</v>
      </c>
      <c r="AA505" s="75" t="s">
        <v>132</v>
      </c>
      <c r="AB505" s="92">
        <v>43145</v>
      </c>
      <c r="AC505" s="75">
        <v>0</v>
      </c>
      <c r="AF505" s="92">
        <v>43145</v>
      </c>
      <c r="AG505" s="75">
        <v>0</v>
      </c>
      <c r="AH505" s="75">
        <v>140717</v>
      </c>
      <c r="AI505" s="75" t="b">
        <v>1</v>
      </c>
      <c r="AJ505" s="75">
        <v>0</v>
      </c>
      <c r="AK505" s="75" t="s">
        <v>1590</v>
      </c>
    </row>
    <row r="506" spans="1:37" x14ac:dyDescent="0.2">
      <c r="A506" s="75" t="s">
        <v>125</v>
      </c>
      <c r="B506" s="75">
        <v>115799</v>
      </c>
      <c r="C506" s="75" t="s">
        <v>206</v>
      </c>
      <c r="D506" s="75" t="s">
        <v>52</v>
      </c>
      <c r="E506" s="75">
        <v>115798</v>
      </c>
      <c r="F506" s="75">
        <v>5</v>
      </c>
      <c r="G506" s="75">
        <v>5504</v>
      </c>
      <c r="H506" s="75">
        <v>154165</v>
      </c>
      <c r="I506" s="74">
        <v>14</v>
      </c>
      <c r="J506" s="92">
        <v>43145</v>
      </c>
      <c r="K506" s="75" t="s">
        <v>1592</v>
      </c>
      <c r="L506" s="75">
        <v>-53.88</v>
      </c>
      <c r="M506" s="75">
        <v>-10.84</v>
      </c>
      <c r="N506" s="75">
        <v>-65</v>
      </c>
      <c r="O506" s="75">
        <v>-65</v>
      </c>
      <c r="P506" s="75">
        <v>0</v>
      </c>
      <c r="Q506" s="92">
        <v>43145</v>
      </c>
      <c r="R506" s="75" t="s">
        <v>1589</v>
      </c>
      <c r="S506" s="75" t="s">
        <v>1590</v>
      </c>
      <c r="U506" s="75" t="s">
        <v>1591</v>
      </c>
      <c r="X506" s="75">
        <v>14000</v>
      </c>
      <c r="Y506" s="75" t="s">
        <v>186</v>
      </c>
      <c r="Z506" s="92">
        <v>43145</v>
      </c>
      <c r="AA506" s="75" t="s">
        <v>208</v>
      </c>
      <c r="AC506" s="75">
        <v>0</v>
      </c>
      <c r="AF506" s="92">
        <v>43145</v>
      </c>
      <c r="AG506" s="75">
        <v>0</v>
      </c>
      <c r="AH506" s="75">
        <v>140717</v>
      </c>
      <c r="AI506" s="75" t="b">
        <v>1</v>
      </c>
      <c r="AJ506" s="75">
        <v>0</v>
      </c>
      <c r="AK506" s="75" t="s">
        <v>1590</v>
      </c>
    </row>
    <row r="507" spans="1:37" x14ac:dyDescent="0.2">
      <c r="A507" s="75" t="s">
        <v>125</v>
      </c>
      <c r="B507" s="75">
        <v>115800</v>
      </c>
      <c r="C507" s="75" t="s">
        <v>126</v>
      </c>
      <c r="D507" s="75" t="s">
        <v>52</v>
      </c>
      <c r="F507" s="75">
        <v>5</v>
      </c>
      <c r="G507" s="75">
        <v>5504</v>
      </c>
      <c r="H507" s="75">
        <v>154166</v>
      </c>
      <c r="I507" s="74">
        <v>14</v>
      </c>
      <c r="J507" s="92">
        <v>43145</v>
      </c>
      <c r="K507" s="75" t="s">
        <v>1593</v>
      </c>
      <c r="L507" s="75">
        <v>49.72</v>
      </c>
      <c r="M507" s="75">
        <v>10</v>
      </c>
      <c r="N507" s="75">
        <v>60</v>
      </c>
      <c r="O507" s="75">
        <v>0</v>
      </c>
      <c r="P507" s="75">
        <v>0</v>
      </c>
      <c r="Q507" s="92">
        <v>43145</v>
      </c>
      <c r="R507" s="75" t="s">
        <v>1589</v>
      </c>
      <c r="S507" s="75" t="s">
        <v>1590</v>
      </c>
      <c r="U507" s="75" t="s">
        <v>1591</v>
      </c>
      <c r="X507" s="75">
        <v>14000</v>
      </c>
      <c r="Y507" s="75" t="s">
        <v>186</v>
      </c>
      <c r="Z507" s="92">
        <v>43145</v>
      </c>
      <c r="AA507" s="75" t="s">
        <v>132</v>
      </c>
      <c r="AB507" s="92">
        <v>43145</v>
      </c>
      <c r="AC507" s="75">
        <v>0</v>
      </c>
      <c r="AF507" s="92">
        <v>43145</v>
      </c>
      <c r="AG507" s="75">
        <v>0</v>
      </c>
      <c r="AH507" s="75">
        <v>140818</v>
      </c>
      <c r="AI507" s="75" t="b">
        <v>1</v>
      </c>
      <c r="AJ507" s="75">
        <v>0</v>
      </c>
      <c r="AK507" s="75" t="s">
        <v>1590</v>
      </c>
    </row>
    <row r="508" spans="1:37" x14ac:dyDescent="0.2">
      <c r="A508" s="75" t="s">
        <v>125</v>
      </c>
      <c r="B508" s="75">
        <v>115675</v>
      </c>
      <c r="C508" s="75" t="s">
        <v>126</v>
      </c>
      <c r="D508" s="75" t="s">
        <v>52</v>
      </c>
      <c r="F508" s="75">
        <v>5</v>
      </c>
      <c r="G508" s="75">
        <v>37695</v>
      </c>
      <c r="H508" s="75">
        <v>154041</v>
      </c>
      <c r="I508" s="74">
        <v>9</v>
      </c>
      <c r="J508" s="92">
        <v>43140</v>
      </c>
      <c r="K508" s="75" t="s">
        <v>1594</v>
      </c>
      <c r="L508" s="75">
        <v>49.72</v>
      </c>
      <c r="M508" s="75">
        <v>10</v>
      </c>
      <c r="N508" s="75">
        <v>60</v>
      </c>
      <c r="O508" s="75">
        <v>0</v>
      </c>
      <c r="P508" s="75">
        <v>0</v>
      </c>
      <c r="Q508" s="92">
        <v>43140</v>
      </c>
      <c r="R508" s="75" t="s">
        <v>1595</v>
      </c>
      <c r="S508" s="75" t="s">
        <v>1596</v>
      </c>
      <c r="U508" s="75" t="s">
        <v>1597</v>
      </c>
      <c r="X508" s="75">
        <v>14200</v>
      </c>
      <c r="Y508" s="75" t="s">
        <v>159</v>
      </c>
      <c r="Z508" s="92">
        <v>43140</v>
      </c>
      <c r="AA508" s="75" t="s">
        <v>132</v>
      </c>
      <c r="AB508" s="92">
        <v>43140</v>
      </c>
      <c r="AC508" s="75">
        <v>0</v>
      </c>
      <c r="AF508" s="92">
        <v>43140</v>
      </c>
      <c r="AG508" s="75">
        <v>0</v>
      </c>
      <c r="AH508" s="75">
        <v>142349</v>
      </c>
      <c r="AI508" s="75" t="b">
        <v>1</v>
      </c>
      <c r="AJ508" s="75">
        <v>0</v>
      </c>
      <c r="AK508" s="75" t="s">
        <v>1596</v>
      </c>
    </row>
    <row r="509" spans="1:37" x14ac:dyDescent="0.2">
      <c r="A509" s="75" t="s">
        <v>125</v>
      </c>
      <c r="B509" s="75">
        <v>115729</v>
      </c>
      <c r="C509" s="75" t="s">
        <v>126</v>
      </c>
      <c r="D509" s="75" t="s">
        <v>52</v>
      </c>
      <c r="F509" s="75">
        <v>5</v>
      </c>
      <c r="G509" s="75">
        <v>11452</v>
      </c>
      <c r="H509" s="75">
        <v>154095</v>
      </c>
      <c r="I509" s="74">
        <v>12</v>
      </c>
      <c r="J509" s="92">
        <v>43143</v>
      </c>
      <c r="K509" s="75" t="s">
        <v>1598</v>
      </c>
      <c r="L509" s="75">
        <v>53.88</v>
      </c>
      <c r="M509" s="75">
        <v>10.84</v>
      </c>
      <c r="N509" s="75">
        <v>65</v>
      </c>
      <c r="O509" s="75">
        <v>0</v>
      </c>
      <c r="P509" s="75">
        <v>0</v>
      </c>
      <c r="Q509" s="92">
        <v>43143</v>
      </c>
      <c r="R509" s="75" t="s">
        <v>1599</v>
      </c>
      <c r="S509" s="75" t="s">
        <v>1600</v>
      </c>
      <c r="U509" s="75" t="s">
        <v>1601</v>
      </c>
      <c r="X509" s="75">
        <v>14200</v>
      </c>
      <c r="Y509" s="75" t="s">
        <v>699</v>
      </c>
      <c r="Z509" s="92">
        <v>43143</v>
      </c>
      <c r="AA509" s="75" t="s">
        <v>132</v>
      </c>
      <c r="AB509" s="92">
        <v>43143</v>
      </c>
      <c r="AC509" s="75">
        <v>0</v>
      </c>
      <c r="AF509" s="92">
        <v>43143</v>
      </c>
      <c r="AG509" s="75">
        <v>0</v>
      </c>
      <c r="AH509" s="75">
        <v>154950</v>
      </c>
      <c r="AI509" s="75" t="b">
        <v>1</v>
      </c>
      <c r="AJ509" s="75">
        <v>0</v>
      </c>
      <c r="AK509" s="75" t="s">
        <v>1600</v>
      </c>
    </row>
    <row r="510" spans="1:37" x14ac:dyDescent="0.2">
      <c r="A510" s="75" t="s">
        <v>125</v>
      </c>
      <c r="B510" s="75">
        <v>116207</v>
      </c>
      <c r="C510" s="75" t="s">
        <v>126</v>
      </c>
      <c r="D510" s="75" t="s">
        <v>52</v>
      </c>
      <c r="F510" s="75">
        <v>5</v>
      </c>
      <c r="G510" s="75">
        <v>40962</v>
      </c>
      <c r="H510" s="75">
        <v>154573</v>
      </c>
      <c r="I510" s="74">
        <v>28</v>
      </c>
      <c r="J510" s="92">
        <v>43159</v>
      </c>
      <c r="K510" s="75" t="s">
        <v>1602</v>
      </c>
      <c r="L510" s="75">
        <v>53.88</v>
      </c>
      <c r="M510" s="75">
        <v>10.84</v>
      </c>
      <c r="N510" s="75">
        <v>65</v>
      </c>
      <c r="O510" s="75">
        <v>0</v>
      </c>
      <c r="P510" s="75">
        <v>0</v>
      </c>
      <c r="Q510" s="92">
        <v>43159</v>
      </c>
      <c r="R510" s="75" t="s">
        <v>1603</v>
      </c>
      <c r="S510" s="75" t="s">
        <v>1604</v>
      </c>
      <c r="U510" s="75" t="s">
        <v>1605</v>
      </c>
      <c r="X510" s="75">
        <v>14112</v>
      </c>
      <c r="Y510" s="75" t="s">
        <v>819</v>
      </c>
      <c r="Z510" s="92">
        <v>43159</v>
      </c>
      <c r="AA510" s="75" t="s">
        <v>132</v>
      </c>
      <c r="AB510" s="92">
        <v>43159</v>
      </c>
      <c r="AC510" s="75">
        <v>0</v>
      </c>
      <c r="AF510" s="92">
        <v>43159</v>
      </c>
      <c r="AG510" s="75">
        <v>0</v>
      </c>
      <c r="AH510" s="75">
        <v>115104</v>
      </c>
      <c r="AI510" s="75" t="b">
        <v>1</v>
      </c>
      <c r="AJ510" s="75">
        <v>0</v>
      </c>
      <c r="AK510" s="75" t="s">
        <v>1604</v>
      </c>
    </row>
    <row r="511" spans="1:37" x14ac:dyDescent="0.2">
      <c r="A511" s="75" t="s">
        <v>125</v>
      </c>
      <c r="B511" s="75">
        <v>115536</v>
      </c>
      <c r="C511" s="75" t="s">
        <v>126</v>
      </c>
      <c r="D511" s="75" t="s">
        <v>52</v>
      </c>
      <c r="F511" s="75">
        <v>5</v>
      </c>
      <c r="G511" s="75">
        <v>35086</v>
      </c>
      <c r="H511" s="75">
        <v>153902</v>
      </c>
      <c r="I511" s="74">
        <v>5</v>
      </c>
      <c r="J511" s="92">
        <v>43136</v>
      </c>
      <c r="K511" s="75" t="s">
        <v>1606</v>
      </c>
      <c r="L511" s="75">
        <v>53.88</v>
      </c>
      <c r="M511" s="75">
        <v>10.84</v>
      </c>
      <c r="N511" s="75">
        <v>65</v>
      </c>
      <c r="O511" s="75">
        <v>0</v>
      </c>
      <c r="P511" s="75">
        <v>0</v>
      </c>
      <c r="Q511" s="92">
        <v>43136</v>
      </c>
      <c r="R511" s="75" t="s">
        <v>1607</v>
      </c>
      <c r="S511" s="75" t="s">
        <v>1608</v>
      </c>
      <c r="U511" s="75" t="s">
        <v>1609</v>
      </c>
      <c r="X511" s="75">
        <v>14200</v>
      </c>
      <c r="Y511" s="75" t="s">
        <v>159</v>
      </c>
      <c r="Z511" s="92">
        <v>43136</v>
      </c>
      <c r="AA511" s="75" t="s">
        <v>132</v>
      </c>
      <c r="AB511" s="92">
        <v>43136</v>
      </c>
      <c r="AC511" s="75">
        <v>0</v>
      </c>
      <c r="AF511" s="92">
        <v>43136</v>
      </c>
      <c r="AG511" s="75">
        <v>0</v>
      </c>
      <c r="AH511" s="75">
        <v>175430</v>
      </c>
      <c r="AI511" s="75" t="b">
        <v>1</v>
      </c>
      <c r="AJ511" s="75">
        <v>0</v>
      </c>
      <c r="AK511" s="75" t="s">
        <v>1608</v>
      </c>
    </row>
    <row r="512" spans="1:37" x14ac:dyDescent="0.2">
      <c r="A512" s="75" t="s">
        <v>125</v>
      </c>
      <c r="B512" s="75">
        <v>115888</v>
      </c>
      <c r="C512" s="75" t="s">
        <v>126</v>
      </c>
      <c r="D512" s="75" t="s">
        <v>52</v>
      </c>
      <c r="F512" s="75">
        <v>5</v>
      </c>
      <c r="G512" s="75">
        <v>35086</v>
      </c>
      <c r="H512" s="75">
        <v>154254</v>
      </c>
      <c r="I512" s="74">
        <v>16</v>
      </c>
      <c r="J512" s="92">
        <v>43147</v>
      </c>
      <c r="K512" s="75" t="s">
        <v>1610</v>
      </c>
      <c r="L512" s="75">
        <v>12.5</v>
      </c>
      <c r="M512" s="75">
        <v>2.5</v>
      </c>
      <c r="N512" s="75">
        <v>15</v>
      </c>
      <c r="O512" s="75">
        <v>0</v>
      </c>
      <c r="P512" s="75">
        <v>0</v>
      </c>
      <c r="Q512" s="92">
        <v>43147</v>
      </c>
      <c r="R512" s="75" t="s">
        <v>1607</v>
      </c>
      <c r="S512" s="75" t="s">
        <v>1608</v>
      </c>
      <c r="U512" s="75" t="s">
        <v>1609</v>
      </c>
      <c r="X512" s="75">
        <v>14200</v>
      </c>
      <c r="Y512" s="75" t="s">
        <v>159</v>
      </c>
      <c r="Z512" s="92">
        <v>43147</v>
      </c>
      <c r="AA512" s="75" t="s">
        <v>132</v>
      </c>
      <c r="AB512" s="92">
        <v>43147</v>
      </c>
      <c r="AC512" s="75">
        <v>0</v>
      </c>
      <c r="AF512" s="92">
        <v>43147</v>
      </c>
      <c r="AG512" s="75">
        <v>0</v>
      </c>
      <c r="AH512" s="75">
        <v>170851</v>
      </c>
      <c r="AI512" s="75" t="b">
        <v>1</v>
      </c>
      <c r="AJ512" s="75">
        <v>0</v>
      </c>
      <c r="AK512" s="75" t="s">
        <v>1608</v>
      </c>
    </row>
    <row r="513" spans="1:37" x14ac:dyDescent="0.2">
      <c r="A513" s="75" t="s">
        <v>125</v>
      </c>
      <c r="B513" s="75">
        <v>116034</v>
      </c>
      <c r="C513" s="75" t="s">
        <v>126</v>
      </c>
      <c r="D513" s="75" t="s">
        <v>52</v>
      </c>
      <c r="F513" s="75">
        <v>5</v>
      </c>
      <c r="G513" s="75">
        <v>6763</v>
      </c>
      <c r="H513" s="75">
        <v>154400</v>
      </c>
      <c r="I513" s="74">
        <v>22</v>
      </c>
      <c r="J513" s="92">
        <v>43153</v>
      </c>
      <c r="K513" s="75" t="s">
        <v>1611</v>
      </c>
      <c r="L513" s="75">
        <v>20.83</v>
      </c>
      <c r="M513" s="75">
        <v>4.17</v>
      </c>
      <c r="N513" s="75">
        <v>25</v>
      </c>
      <c r="O513" s="75">
        <v>0</v>
      </c>
      <c r="P513" s="75">
        <v>0</v>
      </c>
      <c r="Q513" s="92">
        <v>43153</v>
      </c>
      <c r="R513" s="75" t="s">
        <v>1612</v>
      </c>
      <c r="S513" s="75" t="s">
        <v>1613</v>
      </c>
      <c r="U513" s="75" t="s">
        <v>1614</v>
      </c>
      <c r="X513" s="75">
        <v>14112</v>
      </c>
      <c r="Y513" s="75" t="s">
        <v>819</v>
      </c>
      <c r="Z513" s="92">
        <v>43153</v>
      </c>
      <c r="AA513" s="75" t="s">
        <v>132</v>
      </c>
      <c r="AB513" s="92">
        <v>43153</v>
      </c>
      <c r="AC513" s="75">
        <v>0</v>
      </c>
      <c r="AF513" s="92">
        <v>43153</v>
      </c>
      <c r="AG513" s="75">
        <v>0</v>
      </c>
      <c r="AH513" s="75">
        <v>93847</v>
      </c>
      <c r="AI513" s="75" t="b">
        <v>1</v>
      </c>
      <c r="AJ513" s="75">
        <v>0</v>
      </c>
      <c r="AK513" s="75" t="s">
        <v>1613</v>
      </c>
    </row>
    <row r="514" spans="1:37" x14ac:dyDescent="0.2">
      <c r="A514" s="75" t="s">
        <v>125</v>
      </c>
      <c r="B514" s="75">
        <v>115838</v>
      </c>
      <c r="C514" s="75" t="s">
        <v>126</v>
      </c>
      <c r="D514" s="75" t="s">
        <v>52</v>
      </c>
      <c r="F514" s="75">
        <v>5</v>
      </c>
      <c r="G514" s="75">
        <v>3412</v>
      </c>
      <c r="H514" s="75">
        <v>154204</v>
      </c>
      <c r="I514" s="74">
        <v>15</v>
      </c>
      <c r="J514" s="92">
        <v>43146</v>
      </c>
      <c r="K514" s="75" t="s">
        <v>1615</v>
      </c>
      <c r="L514" s="75">
        <v>53.88</v>
      </c>
      <c r="M514" s="75">
        <v>10.84</v>
      </c>
      <c r="N514" s="75">
        <v>65</v>
      </c>
      <c r="O514" s="75">
        <v>0</v>
      </c>
      <c r="P514" s="75">
        <v>0</v>
      </c>
      <c r="Q514" s="92">
        <v>43146</v>
      </c>
      <c r="R514" s="75" t="s">
        <v>1616</v>
      </c>
      <c r="S514" s="75" t="s">
        <v>1617</v>
      </c>
      <c r="U514" s="75" t="s">
        <v>1618</v>
      </c>
      <c r="X514" s="75">
        <v>14000</v>
      </c>
      <c r="Y514" s="75" t="s">
        <v>186</v>
      </c>
      <c r="Z514" s="92">
        <v>43146</v>
      </c>
      <c r="AA514" s="75" t="s">
        <v>132</v>
      </c>
      <c r="AB514" s="92">
        <v>43146</v>
      </c>
      <c r="AC514" s="75">
        <v>0</v>
      </c>
      <c r="AF514" s="92">
        <v>43146</v>
      </c>
      <c r="AG514" s="75">
        <v>0</v>
      </c>
      <c r="AH514" s="75">
        <v>143444</v>
      </c>
      <c r="AI514" s="75" t="b">
        <v>1</v>
      </c>
      <c r="AJ514" s="75">
        <v>0</v>
      </c>
      <c r="AK514" s="75" t="s">
        <v>1617</v>
      </c>
    </row>
    <row r="515" spans="1:37" x14ac:dyDescent="0.2">
      <c r="A515" s="75" t="s">
        <v>125</v>
      </c>
      <c r="B515" s="75">
        <v>115720</v>
      </c>
      <c r="C515" s="75" t="s">
        <v>126</v>
      </c>
      <c r="D515" s="75" t="s">
        <v>52</v>
      </c>
      <c r="F515" s="75">
        <v>5</v>
      </c>
      <c r="G515" s="75">
        <v>52731</v>
      </c>
      <c r="H515" s="75">
        <v>154086</v>
      </c>
      <c r="I515" s="74">
        <v>12</v>
      </c>
      <c r="J515" s="92">
        <v>43143</v>
      </c>
      <c r="K515" s="75" t="s">
        <v>1619</v>
      </c>
      <c r="L515" s="75">
        <v>49.72</v>
      </c>
      <c r="M515" s="75">
        <v>10</v>
      </c>
      <c r="N515" s="75">
        <v>60</v>
      </c>
      <c r="O515" s="75">
        <v>0</v>
      </c>
      <c r="P515" s="75">
        <v>0</v>
      </c>
      <c r="Q515" s="92">
        <v>43143</v>
      </c>
      <c r="R515" s="75" t="s">
        <v>1620</v>
      </c>
      <c r="S515" s="75" t="s">
        <v>1621</v>
      </c>
      <c r="U515" s="75" t="s">
        <v>1622</v>
      </c>
      <c r="X515" s="75">
        <v>61570</v>
      </c>
      <c r="Y515" s="75" t="s">
        <v>1623</v>
      </c>
      <c r="Z515" s="92">
        <v>43143</v>
      </c>
      <c r="AA515" s="75" t="s">
        <v>132</v>
      </c>
      <c r="AB515" s="92">
        <v>43143</v>
      </c>
      <c r="AC515" s="75">
        <v>0</v>
      </c>
      <c r="AF515" s="92">
        <v>43143</v>
      </c>
      <c r="AG515" s="75">
        <v>0</v>
      </c>
      <c r="AH515" s="75">
        <v>142211</v>
      </c>
      <c r="AI515" s="75" t="b">
        <v>1</v>
      </c>
      <c r="AJ515" s="75">
        <v>0</v>
      </c>
      <c r="AK515" s="75" t="s">
        <v>1621</v>
      </c>
    </row>
    <row r="516" spans="1:37" x14ac:dyDescent="0.2">
      <c r="A516" s="75" t="s">
        <v>125</v>
      </c>
      <c r="B516" s="75">
        <v>115882</v>
      </c>
      <c r="C516" s="75" t="s">
        <v>126</v>
      </c>
      <c r="D516" s="75" t="s">
        <v>52</v>
      </c>
      <c r="F516" s="75">
        <v>5</v>
      </c>
      <c r="G516" s="75">
        <v>41447</v>
      </c>
      <c r="H516" s="75">
        <v>154248</v>
      </c>
      <c r="I516" s="74">
        <v>16</v>
      </c>
      <c r="J516" s="92">
        <v>43147</v>
      </c>
      <c r="K516" s="75" t="s">
        <v>1624</v>
      </c>
      <c r="L516" s="75">
        <v>53.88</v>
      </c>
      <c r="M516" s="75">
        <v>10.84</v>
      </c>
      <c r="N516" s="75">
        <v>65</v>
      </c>
      <c r="O516" s="75">
        <v>0</v>
      </c>
      <c r="P516" s="75">
        <v>0</v>
      </c>
      <c r="Q516" s="92">
        <v>43147</v>
      </c>
      <c r="R516" s="75" t="s">
        <v>1620</v>
      </c>
      <c r="S516" s="75" t="s">
        <v>1625</v>
      </c>
      <c r="U516" s="75" t="s">
        <v>1626</v>
      </c>
      <c r="X516" s="75">
        <v>14220</v>
      </c>
      <c r="Y516" s="75" t="s">
        <v>303</v>
      </c>
      <c r="Z516" s="92">
        <v>43147</v>
      </c>
      <c r="AA516" s="75" t="s">
        <v>132</v>
      </c>
      <c r="AB516" s="92">
        <v>43147</v>
      </c>
      <c r="AC516" s="75">
        <v>0</v>
      </c>
      <c r="AF516" s="92">
        <v>43147</v>
      </c>
      <c r="AG516" s="75">
        <v>0</v>
      </c>
      <c r="AH516" s="75">
        <v>160453</v>
      </c>
      <c r="AI516" s="75" t="b">
        <v>1</v>
      </c>
      <c r="AJ516" s="75">
        <v>0</v>
      </c>
      <c r="AK516" s="75" t="s">
        <v>1625</v>
      </c>
    </row>
    <row r="517" spans="1:37" x14ac:dyDescent="0.2">
      <c r="A517" s="75" t="s">
        <v>125</v>
      </c>
      <c r="B517" s="75">
        <v>115609</v>
      </c>
      <c r="C517" s="75" t="s">
        <v>126</v>
      </c>
      <c r="D517" s="75" t="s">
        <v>52</v>
      </c>
      <c r="F517" s="75">
        <v>5</v>
      </c>
      <c r="G517" s="75">
        <v>29780</v>
      </c>
      <c r="H517" s="75">
        <v>153975</v>
      </c>
      <c r="I517" s="74">
        <v>7</v>
      </c>
      <c r="J517" s="92">
        <v>43138</v>
      </c>
      <c r="K517" s="75" t="s">
        <v>1627</v>
      </c>
      <c r="L517" s="75">
        <v>20.83</v>
      </c>
      <c r="M517" s="75">
        <v>4.17</v>
      </c>
      <c r="N517" s="75">
        <v>25</v>
      </c>
      <c r="O517" s="75">
        <v>0</v>
      </c>
      <c r="P517" s="75">
        <v>0</v>
      </c>
      <c r="Q517" s="92">
        <v>43138</v>
      </c>
      <c r="R517" s="75" t="s">
        <v>1628</v>
      </c>
      <c r="S517" s="75" t="s">
        <v>1629</v>
      </c>
      <c r="U517" s="75" t="s">
        <v>1630</v>
      </c>
      <c r="X517" s="75">
        <v>14830</v>
      </c>
      <c r="Y517" s="75" t="s">
        <v>1631</v>
      </c>
      <c r="Z517" s="92">
        <v>43138</v>
      </c>
      <c r="AA517" s="75" t="s">
        <v>132</v>
      </c>
      <c r="AB517" s="92">
        <v>43138</v>
      </c>
      <c r="AC517" s="75">
        <v>0</v>
      </c>
      <c r="AF517" s="92">
        <v>43138</v>
      </c>
      <c r="AG517" s="75">
        <v>0</v>
      </c>
      <c r="AH517" s="75">
        <v>163205</v>
      </c>
      <c r="AI517" s="75" t="b">
        <v>1</v>
      </c>
      <c r="AJ517" s="75">
        <v>0</v>
      </c>
      <c r="AK517" s="75" t="s">
        <v>1629</v>
      </c>
    </row>
    <row r="518" spans="1:37" x14ac:dyDescent="0.2">
      <c r="A518" s="75" t="s">
        <v>125</v>
      </c>
      <c r="B518" s="75">
        <v>115749</v>
      </c>
      <c r="C518" s="75" t="s">
        <v>126</v>
      </c>
      <c r="D518" s="75" t="s">
        <v>52</v>
      </c>
      <c r="F518" s="75">
        <v>5</v>
      </c>
      <c r="G518" s="75">
        <v>52454</v>
      </c>
      <c r="H518" s="75">
        <v>154115</v>
      </c>
      <c r="I518" s="74">
        <v>13</v>
      </c>
      <c r="J518" s="92">
        <v>43144</v>
      </c>
      <c r="K518" s="75" t="s">
        <v>1632</v>
      </c>
      <c r="L518" s="75">
        <v>12.5</v>
      </c>
      <c r="M518" s="75">
        <v>2.5</v>
      </c>
      <c r="N518" s="75">
        <v>15</v>
      </c>
      <c r="O518" s="75">
        <v>0</v>
      </c>
      <c r="P518" s="75">
        <v>0</v>
      </c>
      <c r="Q518" s="92">
        <v>43144</v>
      </c>
      <c r="R518" s="75" t="s">
        <v>1633</v>
      </c>
      <c r="S518" s="75" t="s">
        <v>1634</v>
      </c>
      <c r="U518" s="75" t="s">
        <v>1635</v>
      </c>
      <c r="X518" s="75">
        <v>14200</v>
      </c>
      <c r="Y518" s="75" t="s">
        <v>159</v>
      </c>
      <c r="Z518" s="92">
        <v>43144</v>
      </c>
      <c r="AA518" s="75" t="s">
        <v>132</v>
      </c>
      <c r="AB518" s="92">
        <v>43144</v>
      </c>
      <c r="AC518" s="75">
        <v>0</v>
      </c>
      <c r="AF518" s="92">
        <v>43144</v>
      </c>
      <c r="AG518" s="75">
        <v>0</v>
      </c>
      <c r="AH518" s="75">
        <v>111254</v>
      </c>
      <c r="AI518" s="75" t="b">
        <v>1</v>
      </c>
      <c r="AJ518" s="75">
        <v>0</v>
      </c>
      <c r="AK518" s="75" t="s">
        <v>1634</v>
      </c>
    </row>
    <row r="519" spans="1:37" x14ac:dyDescent="0.2">
      <c r="A519" s="75" t="s">
        <v>125</v>
      </c>
      <c r="B519" s="75">
        <v>115776</v>
      </c>
      <c r="C519" s="75" t="s">
        <v>126</v>
      </c>
      <c r="D519" s="75" t="s">
        <v>52</v>
      </c>
      <c r="F519" s="75">
        <v>5</v>
      </c>
      <c r="G519" s="75">
        <v>48989</v>
      </c>
      <c r="H519" s="75">
        <v>154142</v>
      </c>
      <c r="I519" s="74">
        <v>13</v>
      </c>
      <c r="J519" s="92">
        <v>43144</v>
      </c>
      <c r="K519" s="75" t="s">
        <v>1636</v>
      </c>
      <c r="L519" s="75">
        <v>49.72</v>
      </c>
      <c r="M519" s="75">
        <v>10</v>
      </c>
      <c r="N519" s="75">
        <v>60</v>
      </c>
      <c r="O519" s="75">
        <v>0</v>
      </c>
      <c r="P519" s="75">
        <v>0</v>
      </c>
      <c r="Q519" s="92">
        <v>43144</v>
      </c>
      <c r="R519" s="75" t="s">
        <v>1637</v>
      </c>
      <c r="S519" s="75" t="s">
        <v>1638</v>
      </c>
      <c r="U519" s="75" t="s">
        <v>1639</v>
      </c>
      <c r="X519" s="75">
        <v>14320</v>
      </c>
      <c r="Y519" s="75" t="s">
        <v>1640</v>
      </c>
      <c r="Z519" s="92">
        <v>43144</v>
      </c>
      <c r="AA519" s="75" t="s">
        <v>132</v>
      </c>
      <c r="AB519" s="92">
        <v>43144</v>
      </c>
      <c r="AC519" s="75">
        <v>0</v>
      </c>
      <c r="AF519" s="92">
        <v>43144</v>
      </c>
      <c r="AG519" s="75">
        <v>0</v>
      </c>
      <c r="AH519" s="75">
        <v>181549</v>
      </c>
      <c r="AI519" s="75" t="b">
        <v>1</v>
      </c>
      <c r="AJ519" s="75">
        <v>0</v>
      </c>
      <c r="AK519" s="75" t="s">
        <v>1638</v>
      </c>
    </row>
    <row r="520" spans="1:37" x14ac:dyDescent="0.2">
      <c r="A520" s="75" t="s">
        <v>125</v>
      </c>
      <c r="B520" s="75">
        <v>116077</v>
      </c>
      <c r="C520" s="75" t="s">
        <v>126</v>
      </c>
      <c r="D520" s="75" t="s">
        <v>52</v>
      </c>
      <c r="F520" s="75">
        <v>5</v>
      </c>
      <c r="G520" s="75">
        <v>52835</v>
      </c>
      <c r="H520" s="75">
        <v>154443</v>
      </c>
      <c r="I520" s="74">
        <v>23</v>
      </c>
      <c r="J520" s="92">
        <v>43154</v>
      </c>
      <c r="K520" s="75" t="s">
        <v>1641</v>
      </c>
      <c r="L520" s="75">
        <v>53.88</v>
      </c>
      <c r="M520" s="75">
        <v>10.84</v>
      </c>
      <c r="N520" s="75">
        <v>65</v>
      </c>
      <c r="O520" s="75">
        <v>0</v>
      </c>
      <c r="P520" s="75">
        <v>0</v>
      </c>
      <c r="Q520" s="92">
        <v>43154</v>
      </c>
      <c r="R520" s="75" t="s">
        <v>1637</v>
      </c>
      <c r="S520" s="75" t="s">
        <v>1642</v>
      </c>
      <c r="U520" s="75" t="s">
        <v>1643</v>
      </c>
      <c r="X520" s="75">
        <v>14920</v>
      </c>
      <c r="Y520" s="75" t="s">
        <v>656</v>
      </c>
      <c r="Z520" s="92">
        <v>43154</v>
      </c>
      <c r="AA520" s="75" t="s">
        <v>132</v>
      </c>
      <c r="AB520" s="92">
        <v>43154</v>
      </c>
      <c r="AC520" s="75">
        <v>0</v>
      </c>
      <c r="AF520" s="92">
        <v>43154</v>
      </c>
      <c r="AG520" s="75">
        <v>0</v>
      </c>
      <c r="AH520" s="75">
        <v>95022</v>
      </c>
      <c r="AI520" s="75" t="b">
        <v>1</v>
      </c>
      <c r="AJ520" s="75">
        <v>0</v>
      </c>
      <c r="AK520" s="75" t="s">
        <v>1644</v>
      </c>
    </row>
    <row r="521" spans="1:37" x14ac:dyDescent="0.2">
      <c r="A521" s="75" t="s">
        <v>125</v>
      </c>
      <c r="B521" s="75">
        <v>115513</v>
      </c>
      <c r="C521" s="75" t="s">
        <v>126</v>
      </c>
      <c r="D521" s="75" t="s">
        <v>52</v>
      </c>
      <c r="F521" s="75">
        <v>5</v>
      </c>
      <c r="G521" s="75">
        <v>32761</v>
      </c>
      <c r="H521" s="75">
        <v>153879</v>
      </c>
      <c r="I521" s="74">
        <v>5</v>
      </c>
      <c r="J521" s="92">
        <v>43136</v>
      </c>
      <c r="K521" s="75" t="s">
        <v>1645</v>
      </c>
      <c r="L521" s="75">
        <v>49.72</v>
      </c>
      <c r="M521" s="75">
        <v>10</v>
      </c>
      <c r="N521" s="75">
        <v>60</v>
      </c>
      <c r="O521" s="75">
        <v>0</v>
      </c>
      <c r="P521" s="75">
        <v>0</v>
      </c>
      <c r="Q521" s="92">
        <v>43136</v>
      </c>
      <c r="R521" s="75" t="s">
        <v>1646</v>
      </c>
      <c r="S521" s="75" t="s">
        <v>1647</v>
      </c>
      <c r="U521" s="75" t="s">
        <v>1648</v>
      </c>
      <c r="X521" s="75">
        <v>14000</v>
      </c>
      <c r="Y521" s="75" t="s">
        <v>186</v>
      </c>
      <c r="Z521" s="92">
        <v>43136</v>
      </c>
      <c r="AA521" s="75" t="s">
        <v>132</v>
      </c>
      <c r="AB521" s="92">
        <v>43136</v>
      </c>
      <c r="AC521" s="75">
        <v>0</v>
      </c>
      <c r="AF521" s="92">
        <v>43136</v>
      </c>
      <c r="AG521" s="75">
        <v>0</v>
      </c>
      <c r="AH521" s="75">
        <v>111043</v>
      </c>
      <c r="AI521" s="75" t="b">
        <v>1</v>
      </c>
      <c r="AJ521" s="75">
        <v>0</v>
      </c>
      <c r="AK521" s="75" t="s">
        <v>1647</v>
      </c>
    </row>
    <row r="522" spans="1:37" x14ac:dyDescent="0.2">
      <c r="A522" s="75" t="s">
        <v>125</v>
      </c>
      <c r="B522" s="75">
        <v>116101</v>
      </c>
      <c r="C522" s="75" t="s">
        <v>126</v>
      </c>
      <c r="D522" s="75" t="s">
        <v>52</v>
      </c>
      <c r="F522" s="75">
        <v>5</v>
      </c>
      <c r="G522" s="75">
        <v>7686</v>
      </c>
      <c r="H522" s="75">
        <v>154467</v>
      </c>
      <c r="I522" s="74">
        <v>23</v>
      </c>
      <c r="J522" s="92">
        <v>43154</v>
      </c>
      <c r="K522" s="75" t="s">
        <v>1649</v>
      </c>
      <c r="L522" s="75">
        <v>53.88</v>
      </c>
      <c r="M522" s="75">
        <v>10.84</v>
      </c>
      <c r="N522" s="75">
        <v>65</v>
      </c>
      <c r="O522" s="75">
        <v>0</v>
      </c>
      <c r="P522" s="75">
        <v>0</v>
      </c>
      <c r="Q522" s="92">
        <v>43154</v>
      </c>
      <c r="R522" s="75" t="s">
        <v>1650</v>
      </c>
      <c r="S522" s="75" t="s">
        <v>1651</v>
      </c>
      <c r="U522" s="75" t="s">
        <v>1652</v>
      </c>
      <c r="X522" s="75">
        <v>14780</v>
      </c>
      <c r="Y522" s="75" t="s">
        <v>437</v>
      </c>
      <c r="Z522" s="92">
        <v>43154</v>
      </c>
      <c r="AA522" s="75" t="s">
        <v>132</v>
      </c>
      <c r="AB522" s="92">
        <v>43154</v>
      </c>
      <c r="AC522" s="75">
        <v>0</v>
      </c>
      <c r="AF522" s="92">
        <v>43154</v>
      </c>
      <c r="AG522" s="75">
        <v>0</v>
      </c>
      <c r="AH522" s="75">
        <v>152509</v>
      </c>
      <c r="AI522" s="75" t="b">
        <v>1</v>
      </c>
      <c r="AJ522" s="75">
        <v>0</v>
      </c>
      <c r="AK522" s="75" t="s">
        <v>1651</v>
      </c>
    </row>
    <row r="523" spans="1:37" x14ac:dyDescent="0.2">
      <c r="A523" s="75" t="s">
        <v>125</v>
      </c>
      <c r="B523" s="75">
        <v>115442</v>
      </c>
      <c r="C523" s="75" t="s">
        <v>126</v>
      </c>
      <c r="D523" s="75" t="s">
        <v>52</v>
      </c>
      <c r="F523" s="75">
        <v>5</v>
      </c>
      <c r="G523" s="75">
        <v>52638</v>
      </c>
      <c r="H523" s="75">
        <v>153808</v>
      </c>
      <c r="I523" s="74">
        <v>1</v>
      </c>
      <c r="J523" s="92">
        <v>43132</v>
      </c>
      <c r="K523" s="75" t="s">
        <v>1653</v>
      </c>
      <c r="L523" s="75">
        <v>53.88</v>
      </c>
      <c r="M523" s="75">
        <v>10.84</v>
      </c>
      <c r="N523" s="75">
        <v>65</v>
      </c>
      <c r="O523" s="75">
        <v>0</v>
      </c>
      <c r="P523" s="75">
        <v>0</v>
      </c>
      <c r="Q523" s="92">
        <v>43132</v>
      </c>
      <c r="R523" s="75" t="s">
        <v>1654</v>
      </c>
      <c r="S523" s="75" t="s">
        <v>1655</v>
      </c>
      <c r="U523" s="75" t="s">
        <v>1656</v>
      </c>
      <c r="X523" s="75">
        <v>14200</v>
      </c>
      <c r="Y523" s="75" t="s">
        <v>159</v>
      </c>
      <c r="Z523" s="92">
        <v>43132</v>
      </c>
      <c r="AA523" s="75" t="s">
        <v>132</v>
      </c>
      <c r="AB523" s="92">
        <v>43132</v>
      </c>
      <c r="AC523" s="75">
        <v>0</v>
      </c>
      <c r="AF523" s="92">
        <v>43132</v>
      </c>
      <c r="AG523" s="75">
        <v>0</v>
      </c>
      <c r="AH523" s="75">
        <v>115735</v>
      </c>
      <c r="AI523" s="75" t="b">
        <v>1</v>
      </c>
      <c r="AJ523" s="75">
        <v>0</v>
      </c>
      <c r="AK523" s="75" t="s">
        <v>1655</v>
      </c>
    </row>
    <row r="524" spans="1:37" x14ac:dyDescent="0.2">
      <c r="A524" s="75" t="s">
        <v>125</v>
      </c>
      <c r="B524" s="75">
        <v>115546</v>
      </c>
      <c r="C524" s="75" t="s">
        <v>126</v>
      </c>
      <c r="D524" s="75" t="s">
        <v>52</v>
      </c>
      <c r="F524" s="75">
        <v>5</v>
      </c>
      <c r="G524" s="75">
        <v>17140</v>
      </c>
      <c r="H524" s="75">
        <v>153912</v>
      </c>
      <c r="I524" s="74">
        <v>6</v>
      </c>
      <c r="J524" s="92">
        <v>43137</v>
      </c>
      <c r="K524" s="75" t="s">
        <v>1657</v>
      </c>
      <c r="L524" s="75">
        <v>53.88</v>
      </c>
      <c r="M524" s="75">
        <v>10.84</v>
      </c>
      <c r="N524" s="75">
        <v>65</v>
      </c>
      <c r="O524" s="75">
        <v>0</v>
      </c>
      <c r="P524" s="75">
        <v>0</v>
      </c>
      <c r="Q524" s="92">
        <v>43137</v>
      </c>
      <c r="R524" s="75" t="s">
        <v>1658</v>
      </c>
      <c r="S524" s="75" t="s">
        <v>1659</v>
      </c>
      <c r="U524" s="75" t="s">
        <v>1660</v>
      </c>
      <c r="X524" s="75">
        <v>14440</v>
      </c>
      <c r="Y524" s="75" t="s">
        <v>270</v>
      </c>
      <c r="Z524" s="92">
        <v>43137</v>
      </c>
      <c r="AA524" s="75" t="s">
        <v>132</v>
      </c>
      <c r="AB524" s="92">
        <v>43137</v>
      </c>
      <c r="AC524" s="75">
        <v>0</v>
      </c>
      <c r="AF524" s="92">
        <v>43137</v>
      </c>
      <c r="AG524" s="75">
        <v>0</v>
      </c>
      <c r="AH524" s="75">
        <v>103821</v>
      </c>
      <c r="AI524" s="75" t="b">
        <v>1</v>
      </c>
      <c r="AJ524" s="75">
        <v>0</v>
      </c>
      <c r="AK524" s="75" t="s">
        <v>1659</v>
      </c>
    </row>
    <row r="525" spans="1:37" x14ac:dyDescent="0.2">
      <c r="A525" s="75" t="s">
        <v>125</v>
      </c>
      <c r="B525" s="75">
        <v>115657</v>
      </c>
      <c r="C525" s="75" t="s">
        <v>126</v>
      </c>
      <c r="D525" s="75" t="s">
        <v>52</v>
      </c>
      <c r="F525" s="75">
        <v>5</v>
      </c>
      <c r="G525" s="75">
        <v>52709</v>
      </c>
      <c r="H525" s="75">
        <v>154023</v>
      </c>
      <c r="I525" s="74">
        <v>9</v>
      </c>
      <c r="J525" s="92">
        <v>43140</v>
      </c>
      <c r="K525" s="75" t="s">
        <v>1661</v>
      </c>
      <c r="L525" s="75">
        <v>49.72</v>
      </c>
      <c r="M525" s="75">
        <v>10</v>
      </c>
      <c r="N525" s="75">
        <v>60</v>
      </c>
      <c r="O525" s="75">
        <v>60</v>
      </c>
      <c r="P525" s="75">
        <v>0</v>
      </c>
      <c r="R525" s="75" t="s">
        <v>1662</v>
      </c>
      <c r="S525" s="75" t="s">
        <v>1663</v>
      </c>
      <c r="U525" s="75" t="s">
        <v>1664</v>
      </c>
      <c r="X525" s="75">
        <v>14280</v>
      </c>
      <c r="Y525" s="75" t="s">
        <v>137</v>
      </c>
      <c r="Z525" s="92">
        <v>43140</v>
      </c>
      <c r="AA525" s="75" t="s">
        <v>132</v>
      </c>
      <c r="AB525" s="92">
        <v>43140</v>
      </c>
      <c r="AC525" s="75">
        <v>0</v>
      </c>
      <c r="AF525" s="92">
        <v>43140</v>
      </c>
      <c r="AG525" s="75">
        <v>0</v>
      </c>
      <c r="AH525" s="75">
        <v>93605</v>
      </c>
      <c r="AI525" s="75" t="b">
        <v>1</v>
      </c>
      <c r="AJ525" s="75">
        <v>0</v>
      </c>
      <c r="AK525" s="75" t="s">
        <v>1663</v>
      </c>
    </row>
    <row r="526" spans="1:37" x14ac:dyDescent="0.2">
      <c r="A526" s="75" t="s">
        <v>125</v>
      </c>
      <c r="B526" s="75">
        <v>115670</v>
      </c>
      <c r="C526" s="75" t="s">
        <v>126</v>
      </c>
      <c r="D526" s="75" t="s">
        <v>52</v>
      </c>
      <c r="F526" s="75">
        <v>5</v>
      </c>
      <c r="G526" s="75">
        <v>52709</v>
      </c>
      <c r="H526" s="75">
        <v>154036</v>
      </c>
      <c r="I526" s="74">
        <v>9</v>
      </c>
      <c r="J526" s="92">
        <v>43140</v>
      </c>
      <c r="K526" s="75" t="s">
        <v>1665</v>
      </c>
      <c r="L526" s="75">
        <v>49.72</v>
      </c>
      <c r="M526" s="75">
        <v>10</v>
      </c>
      <c r="N526" s="75">
        <v>60</v>
      </c>
      <c r="O526" s="75">
        <v>60</v>
      </c>
      <c r="P526" s="75">
        <v>0</v>
      </c>
      <c r="R526" s="75" t="s">
        <v>1662</v>
      </c>
      <c r="S526" s="75" t="s">
        <v>1663</v>
      </c>
      <c r="U526" s="75" t="s">
        <v>1664</v>
      </c>
      <c r="X526" s="75">
        <v>14280</v>
      </c>
      <c r="Y526" s="75" t="s">
        <v>137</v>
      </c>
      <c r="Z526" s="92">
        <v>43140</v>
      </c>
      <c r="AA526" s="75" t="s">
        <v>132</v>
      </c>
      <c r="AB526" s="92">
        <v>43140</v>
      </c>
      <c r="AC526" s="75">
        <v>0</v>
      </c>
      <c r="AF526" s="92">
        <v>43140</v>
      </c>
      <c r="AG526" s="75">
        <v>0</v>
      </c>
      <c r="AH526" s="75">
        <v>115152</v>
      </c>
      <c r="AI526" s="75" t="b">
        <v>1</v>
      </c>
      <c r="AJ526" s="75">
        <v>0</v>
      </c>
      <c r="AK526" s="75" t="s">
        <v>1663</v>
      </c>
    </row>
    <row r="527" spans="1:37" x14ac:dyDescent="0.2">
      <c r="A527" s="75" t="s">
        <v>125</v>
      </c>
      <c r="B527" s="75">
        <v>115680</v>
      </c>
      <c r="C527" s="75" t="s">
        <v>126</v>
      </c>
      <c r="D527" s="75" t="s">
        <v>52</v>
      </c>
      <c r="F527" s="75">
        <v>5</v>
      </c>
      <c r="G527" s="75">
        <v>52709</v>
      </c>
      <c r="H527" s="75">
        <v>154046</v>
      </c>
      <c r="I527" s="74">
        <v>9</v>
      </c>
      <c r="J527" s="92">
        <v>43140</v>
      </c>
      <c r="K527" s="75" t="s">
        <v>1666</v>
      </c>
      <c r="L527" s="75">
        <v>49.72</v>
      </c>
      <c r="M527" s="75">
        <v>10</v>
      </c>
      <c r="N527" s="75">
        <v>60</v>
      </c>
      <c r="O527" s="75">
        <v>60</v>
      </c>
      <c r="P527" s="75">
        <v>0</v>
      </c>
      <c r="R527" s="75" t="s">
        <v>1662</v>
      </c>
      <c r="S527" s="75" t="s">
        <v>1663</v>
      </c>
      <c r="U527" s="75" t="s">
        <v>1664</v>
      </c>
      <c r="X527" s="75">
        <v>14280</v>
      </c>
      <c r="Y527" s="75" t="s">
        <v>137</v>
      </c>
      <c r="Z527" s="92">
        <v>43140</v>
      </c>
      <c r="AA527" s="75" t="s">
        <v>132</v>
      </c>
      <c r="AB527" s="92">
        <v>43140</v>
      </c>
      <c r="AC527" s="75">
        <v>0</v>
      </c>
      <c r="AF527" s="92">
        <v>43140</v>
      </c>
      <c r="AG527" s="75">
        <v>0</v>
      </c>
      <c r="AH527" s="75">
        <v>150728</v>
      </c>
      <c r="AI527" s="75" t="b">
        <v>1</v>
      </c>
      <c r="AJ527" s="75">
        <v>0</v>
      </c>
      <c r="AK527" s="75" t="s">
        <v>1663</v>
      </c>
    </row>
    <row r="528" spans="1:37" x14ac:dyDescent="0.2">
      <c r="A528" s="75" t="s">
        <v>125</v>
      </c>
      <c r="B528" s="75">
        <v>115718</v>
      </c>
      <c r="C528" s="75" t="s">
        <v>126</v>
      </c>
      <c r="D528" s="75" t="s">
        <v>52</v>
      </c>
      <c r="F528" s="75">
        <v>5</v>
      </c>
      <c r="G528" s="75">
        <v>52709</v>
      </c>
      <c r="H528" s="75">
        <v>154084</v>
      </c>
      <c r="I528" s="74">
        <v>12</v>
      </c>
      <c r="J528" s="92">
        <v>43143</v>
      </c>
      <c r="K528" s="75" t="s">
        <v>1667</v>
      </c>
      <c r="L528" s="75">
        <v>49.72</v>
      </c>
      <c r="M528" s="75">
        <v>10</v>
      </c>
      <c r="N528" s="75">
        <v>60</v>
      </c>
      <c r="O528" s="75">
        <v>60</v>
      </c>
      <c r="P528" s="75">
        <v>0</v>
      </c>
      <c r="R528" s="75" t="s">
        <v>1662</v>
      </c>
      <c r="S528" s="75" t="s">
        <v>1663</v>
      </c>
      <c r="U528" s="75" t="s">
        <v>1664</v>
      </c>
      <c r="X528" s="75">
        <v>14280</v>
      </c>
      <c r="Y528" s="75" t="s">
        <v>137</v>
      </c>
      <c r="Z528" s="92">
        <v>43143</v>
      </c>
      <c r="AA528" s="75" t="s">
        <v>132</v>
      </c>
      <c r="AB528" s="92">
        <v>43143</v>
      </c>
      <c r="AC528" s="75">
        <v>0</v>
      </c>
      <c r="AF528" s="92">
        <v>43143</v>
      </c>
      <c r="AG528" s="75">
        <v>0</v>
      </c>
      <c r="AH528" s="75">
        <v>122040</v>
      </c>
      <c r="AI528" s="75" t="b">
        <v>1</v>
      </c>
      <c r="AJ528" s="75">
        <v>0</v>
      </c>
      <c r="AK528" s="75" t="s">
        <v>1663</v>
      </c>
    </row>
    <row r="529" spans="1:37" x14ac:dyDescent="0.2">
      <c r="A529" s="75" t="s">
        <v>125</v>
      </c>
      <c r="B529" s="75">
        <v>115741</v>
      </c>
      <c r="C529" s="75" t="s">
        <v>126</v>
      </c>
      <c r="D529" s="75" t="s">
        <v>52</v>
      </c>
      <c r="F529" s="75">
        <v>5</v>
      </c>
      <c r="G529" s="75">
        <v>52709</v>
      </c>
      <c r="H529" s="75">
        <v>154107</v>
      </c>
      <c r="I529" s="74">
        <v>13</v>
      </c>
      <c r="J529" s="92">
        <v>43144</v>
      </c>
      <c r="K529" s="75" t="s">
        <v>1668</v>
      </c>
      <c r="L529" s="75">
        <v>49.72</v>
      </c>
      <c r="M529" s="75">
        <v>10</v>
      </c>
      <c r="N529" s="75">
        <v>60</v>
      </c>
      <c r="O529" s="75">
        <v>60</v>
      </c>
      <c r="P529" s="75">
        <v>0</v>
      </c>
      <c r="R529" s="75" t="s">
        <v>1662</v>
      </c>
      <c r="S529" s="75" t="s">
        <v>1663</v>
      </c>
      <c r="U529" s="75" t="s">
        <v>1664</v>
      </c>
      <c r="X529" s="75">
        <v>14280</v>
      </c>
      <c r="Y529" s="75" t="s">
        <v>137</v>
      </c>
      <c r="Z529" s="92">
        <v>43144</v>
      </c>
      <c r="AA529" s="75" t="s">
        <v>132</v>
      </c>
      <c r="AB529" s="92">
        <v>43144</v>
      </c>
      <c r="AC529" s="75">
        <v>0</v>
      </c>
      <c r="AF529" s="92">
        <v>43144</v>
      </c>
      <c r="AG529" s="75">
        <v>0</v>
      </c>
      <c r="AH529" s="75">
        <v>101546</v>
      </c>
      <c r="AI529" s="75" t="b">
        <v>1</v>
      </c>
      <c r="AJ529" s="75">
        <v>0</v>
      </c>
      <c r="AK529" s="75" t="s">
        <v>1663</v>
      </c>
    </row>
    <row r="530" spans="1:37" x14ac:dyDescent="0.2">
      <c r="A530" s="75" t="s">
        <v>125</v>
      </c>
      <c r="B530" s="75">
        <v>115755</v>
      </c>
      <c r="C530" s="75" t="s">
        <v>126</v>
      </c>
      <c r="D530" s="75" t="s">
        <v>52</v>
      </c>
      <c r="F530" s="75">
        <v>5</v>
      </c>
      <c r="G530" s="75">
        <v>52709</v>
      </c>
      <c r="H530" s="75">
        <v>154121</v>
      </c>
      <c r="I530" s="74">
        <v>13</v>
      </c>
      <c r="J530" s="92">
        <v>43144</v>
      </c>
      <c r="K530" s="75" t="s">
        <v>1669</v>
      </c>
      <c r="L530" s="75">
        <v>49.72</v>
      </c>
      <c r="M530" s="75">
        <v>10</v>
      </c>
      <c r="N530" s="75">
        <v>60</v>
      </c>
      <c r="O530" s="75">
        <v>60</v>
      </c>
      <c r="P530" s="75">
        <v>0</v>
      </c>
      <c r="R530" s="75" t="s">
        <v>1662</v>
      </c>
      <c r="S530" s="75" t="s">
        <v>1663</v>
      </c>
      <c r="U530" s="75" t="s">
        <v>1664</v>
      </c>
      <c r="X530" s="75">
        <v>14280</v>
      </c>
      <c r="Y530" s="75" t="s">
        <v>137</v>
      </c>
      <c r="Z530" s="92">
        <v>43144</v>
      </c>
      <c r="AA530" s="75" t="s">
        <v>132</v>
      </c>
      <c r="AB530" s="92">
        <v>43144</v>
      </c>
      <c r="AC530" s="75">
        <v>0</v>
      </c>
      <c r="AF530" s="92">
        <v>43144</v>
      </c>
      <c r="AG530" s="75">
        <v>0</v>
      </c>
      <c r="AH530" s="75">
        <v>123233</v>
      </c>
      <c r="AI530" s="75" t="b">
        <v>1</v>
      </c>
      <c r="AJ530" s="75">
        <v>0</v>
      </c>
      <c r="AK530" s="75" t="s">
        <v>1663</v>
      </c>
    </row>
    <row r="531" spans="1:37" x14ac:dyDescent="0.2">
      <c r="A531" s="75" t="s">
        <v>125</v>
      </c>
      <c r="B531" s="75">
        <v>116204</v>
      </c>
      <c r="C531" s="75" t="s">
        <v>126</v>
      </c>
      <c r="D531" s="75" t="s">
        <v>52</v>
      </c>
      <c r="F531" s="75">
        <v>5</v>
      </c>
      <c r="G531" s="75">
        <v>40005</v>
      </c>
      <c r="H531" s="75">
        <v>154570</v>
      </c>
      <c r="I531" s="74">
        <v>28</v>
      </c>
      <c r="J531" s="92">
        <v>43159</v>
      </c>
      <c r="K531" s="75" t="s">
        <v>1670</v>
      </c>
      <c r="L531" s="75">
        <v>53.88</v>
      </c>
      <c r="M531" s="75">
        <v>10.84</v>
      </c>
      <c r="N531" s="75">
        <v>65</v>
      </c>
      <c r="O531" s="75">
        <v>0</v>
      </c>
      <c r="P531" s="75">
        <v>0</v>
      </c>
      <c r="Q531" s="92">
        <v>43159</v>
      </c>
      <c r="R531" s="75" t="s">
        <v>1671</v>
      </c>
      <c r="S531" s="75" t="s">
        <v>1672</v>
      </c>
      <c r="U531" s="75" t="s">
        <v>1673</v>
      </c>
      <c r="X531" s="75">
        <v>14480</v>
      </c>
      <c r="Y531" s="75" t="s">
        <v>1674</v>
      </c>
      <c r="Z531" s="92">
        <v>43159</v>
      </c>
      <c r="AA531" s="75" t="s">
        <v>132</v>
      </c>
      <c r="AB531" s="92">
        <v>43159</v>
      </c>
      <c r="AC531" s="75">
        <v>0</v>
      </c>
      <c r="AF531" s="92">
        <v>43159</v>
      </c>
      <c r="AG531" s="75">
        <v>0</v>
      </c>
      <c r="AH531" s="75">
        <v>110824</v>
      </c>
      <c r="AI531" s="75" t="b">
        <v>1</v>
      </c>
      <c r="AJ531" s="75">
        <v>0</v>
      </c>
      <c r="AK531" s="75" t="s">
        <v>1672</v>
      </c>
    </row>
    <row r="532" spans="1:37" x14ac:dyDescent="0.2">
      <c r="A532" s="75" t="s">
        <v>125</v>
      </c>
      <c r="B532" s="75">
        <v>115913</v>
      </c>
      <c r="C532" s="75" t="s">
        <v>126</v>
      </c>
      <c r="D532" s="75" t="s">
        <v>52</v>
      </c>
      <c r="F532" s="75">
        <v>5</v>
      </c>
      <c r="G532" s="75">
        <v>52781</v>
      </c>
      <c r="H532" s="75">
        <v>154279</v>
      </c>
      <c r="I532" s="74">
        <v>19</v>
      </c>
      <c r="J532" s="92">
        <v>43150</v>
      </c>
      <c r="K532" s="75" t="s">
        <v>1675</v>
      </c>
      <c r="L532" s="75">
        <v>20.83</v>
      </c>
      <c r="M532" s="75">
        <v>4.17</v>
      </c>
      <c r="N532" s="75">
        <v>25</v>
      </c>
      <c r="O532" s="75">
        <v>0</v>
      </c>
      <c r="P532" s="75">
        <v>0</v>
      </c>
      <c r="Q532" s="92">
        <v>43150</v>
      </c>
      <c r="R532" s="75" t="s">
        <v>1676</v>
      </c>
      <c r="S532" s="75" t="s">
        <v>1677</v>
      </c>
      <c r="U532" s="75" t="s">
        <v>1678</v>
      </c>
      <c r="X532" s="75">
        <v>14610</v>
      </c>
      <c r="Y532" s="75" t="s">
        <v>1395</v>
      </c>
      <c r="Z532" s="92">
        <v>43150</v>
      </c>
      <c r="AA532" s="75" t="s">
        <v>132</v>
      </c>
      <c r="AB532" s="92">
        <v>43150</v>
      </c>
      <c r="AC532" s="75">
        <v>0</v>
      </c>
      <c r="AF532" s="92">
        <v>43150</v>
      </c>
      <c r="AG532" s="75">
        <v>0</v>
      </c>
      <c r="AH532" s="75">
        <v>111636</v>
      </c>
      <c r="AI532" s="75" t="b">
        <v>1</v>
      </c>
      <c r="AJ532" s="75">
        <v>0</v>
      </c>
      <c r="AK532" s="75" t="s">
        <v>1677</v>
      </c>
    </row>
    <row r="533" spans="1:37" x14ac:dyDescent="0.2">
      <c r="A533" s="75" t="s">
        <v>125</v>
      </c>
      <c r="B533" s="75">
        <v>116070</v>
      </c>
      <c r="C533" s="75" t="s">
        <v>126</v>
      </c>
      <c r="D533" s="75" t="s">
        <v>52</v>
      </c>
      <c r="F533" s="75">
        <v>5</v>
      </c>
      <c r="G533" s="75">
        <v>46984</v>
      </c>
      <c r="H533" s="75">
        <v>154436</v>
      </c>
      <c r="I533" s="74">
        <v>22</v>
      </c>
      <c r="J533" s="92">
        <v>43153</v>
      </c>
      <c r="K533" s="75" t="s">
        <v>1679</v>
      </c>
      <c r="L533" s="75">
        <v>49.72</v>
      </c>
      <c r="M533" s="75">
        <v>10</v>
      </c>
      <c r="N533" s="75">
        <v>60</v>
      </c>
      <c r="O533" s="75">
        <v>0</v>
      </c>
      <c r="P533" s="75">
        <v>0</v>
      </c>
      <c r="Q533" s="92">
        <v>43153</v>
      </c>
      <c r="R533" s="75" t="s">
        <v>1680</v>
      </c>
      <c r="S533" s="75" t="s">
        <v>1681</v>
      </c>
      <c r="U533" s="75" t="s">
        <v>1682</v>
      </c>
      <c r="X533" s="75">
        <v>14630</v>
      </c>
      <c r="Y533" s="75" t="s">
        <v>1683</v>
      </c>
      <c r="Z533" s="92">
        <v>43153</v>
      </c>
      <c r="AA533" s="75" t="s">
        <v>132</v>
      </c>
      <c r="AB533" s="92">
        <v>43153</v>
      </c>
      <c r="AC533" s="75">
        <v>0</v>
      </c>
      <c r="AF533" s="92">
        <v>43153</v>
      </c>
      <c r="AG533" s="75">
        <v>0</v>
      </c>
      <c r="AH533" s="75">
        <v>174532</v>
      </c>
      <c r="AI533" s="75" t="b">
        <v>1</v>
      </c>
      <c r="AJ533" s="75">
        <v>0</v>
      </c>
      <c r="AK533" s="75" t="s">
        <v>1684</v>
      </c>
    </row>
    <row r="534" spans="1:37" x14ac:dyDescent="0.2">
      <c r="A534" s="75" t="s">
        <v>125</v>
      </c>
      <c r="B534" s="75">
        <v>116030</v>
      </c>
      <c r="C534" s="75" t="s">
        <v>126</v>
      </c>
      <c r="D534" s="75" t="s">
        <v>52</v>
      </c>
      <c r="F534" s="75">
        <v>5</v>
      </c>
      <c r="G534" s="75">
        <v>52562</v>
      </c>
      <c r="H534" s="75">
        <v>154396</v>
      </c>
      <c r="I534" s="74">
        <v>22</v>
      </c>
      <c r="J534" s="92">
        <v>43153</v>
      </c>
      <c r="K534" s="75" t="s">
        <v>1685</v>
      </c>
      <c r="L534" s="75">
        <v>12.5</v>
      </c>
      <c r="M534" s="75">
        <v>2.5</v>
      </c>
      <c r="N534" s="75">
        <v>15</v>
      </c>
      <c r="O534" s="75">
        <v>0</v>
      </c>
      <c r="P534" s="75">
        <v>0</v>
      </c>
      <c r="Q534" s="92">
        <v>43153</v>
      </c>
      <c r="R534" s="75" t="s">
        <v>1680</v>
      </c>
      <c r="S534" s="75" t="s">
        <v>1686</v>
      </c>
      <c r="U534" s="75" t="s">
        <v>1687</v>
      </c>
      <c r="X534" s="75">
        <v>14750</v>
      </c>
      <c r="Y534" s="75" t="s">
        <v>513</v>
      </c>
      <c r="Z534" s="92">
        <v>43153</v>
      </c>
      <c r="AA534" s="75" t="s">
        <v>132</v>
      </c>
      <c r="AB534" s="92">
        <v>43153</v>
      </c>
      <c r="AC534" s="75">
        <v>0</v>
      </c>
      <c r="AF534" s="92">
        <v>43153</v>
      </c>
      <c r="AG534" s="75">
        <v>0</v>
      </c>
      <c r="AH534" s="75">
        <v>84455</v>
      </c>
      <c r="AI534" s="75" t="b">
        <v>1</v>
      </c>
      <c r="AJ534" s="75">
        <v>0</v>
      </c>
      <c r="AK534" s="75" t="s">
        <v>1686</v>
      </c>
    </row>
    <row r="535" spans="1:37" x14ac:dyDescent="0.2">
      <c r="A535" s="75" t="s">
        <v>125</v>
      </c>
      <c r="B535" s="75">
        <v>115859</v>
      </c>
      <c r="C535" s="75" t="s">
        <v>126</v>
      </c>
      <c r="D535" s="75" t="s">
        <v>52</v>
      </c>
      <c r="F535" s="75">
        <v>5</v>
      </c>
      <c r="G535" s="75">
        <v>39697</v>
      </c>
      <c r="H535" s="75">
        <v>154225</v>
      </c>
      <c r="I535" s="74">
        <v>15</v>
      </c>
      <c r="J535" s="92">
        <v>43146</v>
      </c>
      <c r="K535" s="75" t="s">
        <v>1688</v>
      </c>
      <c r="L535" s="75">
        <v>12.5</v>
      </c>
      <c r="M535" s="75">
        <v>2.5</v>
      </c>
      <c r="N535" s="75">
        <v>15</v>
      </c>
      <c r="O535" s="75">
        <v>0</v>
      </c>
      <c r="P535" s="75">
        <v>0</v>
      </c>
      <c r="Q535" s="92">
        <v>43146</v>
      </c>
      <c r="R535" s="75" t="s">
        <v>1689</v>
      </c>
      <c r="S535" s="75" t="s">
        <v>1690</v>
      </c>
      <c r="U535" s="75" t="s">
        <v>1691</v>
      </c>
      <c r="X535" s="75">
        <v>14200</v>
      </c>
      <c r="Y535" s="75" t="s">
        <v>159</v>
      </c>
      <c r="Z535" s="92">
        <v>43146</v>
      </c>
      <c r="AA535" s="75" t="s">
        <v>132</v>
      </c>
      <c r="AB535" s="92">
        <v>43146</v>
      </c>
      <c r="AC535" s="75">
        <v>0</v>
      </c>
      <c r="AF535" s="92">
        <v>43146</v>
      </c>
      <c r="AG535" s="75">
        <v>0</v>
      </c>
      <c r="AH535" s="75">
        <v>182406</v>
      </c>
      <c r="AI535" s="75" t="b">
        <v>1</v>
      </c>
      <c r="AJ535" s="75">
        <v>0</v>
      </c>
      <c r="AK535" s="75" t="s">
        <v>1690</v>
      </c>
    </row>
    <row r="536" spans="1:37" x14ac:dyDescent="0.2">
      <c r="A536" s="75" t="s">
        <v>125</v>
      </c>
      <c r="B536" s="75">
        <v>115790</v>
      </c>
      <c r="C536" s="75" t="s">
        <v>126</v>
      </c>
      <c r="D536" s="75" t="s">
        <v>52</v>
      </c>
      <c r="F536" s="75">
        <v>5</v>
      </c>
      <c r="G536" s="75">
        <v>46939</v>
      </c>
      <c r="H536" s="75">
        <v>154156</v>
      </c>
      <c r="I536" s="74">
        <v>14</v>
      </c>
      <c r="J536" s="92">
        <v>43145</v>
      </c>
      <c r="K536" s="75" t="s">
        <v>1692</v>
      </c>
      <c r="L536" s="75">
        <v>49.72</v>
      </c>
      <c r="M536" s="75">
        <v>10</v>
      </c>
      <c r="N536" s="75">
        <v>60</v>
      </c>
      <c r="O536" s="75">
        <v>0</v>
      </c>
      <c r="P536" s="75">
        <v>0</v>
      </c>
      <c r="Q536" s="92">
        <v>43145</v>
      </c>
      <c r="R536" s="75" t="s">
        <v>1693</v>
      </c>
      <c r="S536" s="75" t="s">
        <v>1694</v>
      </c>
      <c r="U536" s="75" t="s">
        <v>1695</v>
      </c>
      <c r="X536" s="75">
        <v>14550</v>
      </c>
      <c r="Y536" s="75" t="s">
        <v>131</v>
      </c>
      <c r="Z536" s="92">
        <v>43145</v>
      </c>
      <c r="AA536" s="75" t="s">
        <v>132</v>
      </c>
      <c r="AB536" s="92">
        <v>43145</v>
      </c>
      <c r="AC536" s="75">
        <v>0</v>
      </c>
      <c r="AF536" s="92">
        <v>43145</v>
      </c>
      <c r="AG536" s="75">
        <v>0</v>
      </c>
      <c r="AH536" s="75">
        <v>110621</v>
      </c>
      <c r="AI536" s="75" t="b">
        <v>1</v>
      </c>
      <c r="AJ536" s="75">
        <v>0</v>
      </c>
      <c r="AK536" s="75" t="s">
        <v>1694</v>
      </c>
    </row>
    <row r="537" spans="1:37" x14ac:dyDescent="0.2">
      <c r="A537" s="75" t="s">
        <v>125</v>
      </c>
      <c r="B537" s="75">
        <v>115531</v>
      </c>
      <c r="C537" s="75" t="s">
        <v>126</v>
      </c>
      <c r="D537" s="75" t="s">
        <v>52</v>
      </c>
      <c r="F537" s="75">
        <v>5</v>
      </c>
      <c r="G537" s="75">
        <v>39501</v>
      </c>
      <c r="H537" s="75">
        <v>153897</v>
      </c>
      <c r="I537" s="74">
        <v>5</v>
      </c>
      <c r="J537" s="92">
        <v>43136</v>
      </c>
      <c r="K537" s="75" t="s">
        <v>1696</v>
      </c>
      <c r="L537" s="75">
        <v>49.72</v>
      </c>
      <c r="M537" s="75">
        <v>10</v>
      </c>
      <c r="N537" s="75">
        <v>60</v>
      </c>
      <c r="O537" s="75">
        <v>0</v>
      </c>
      <c r="P537" s="75">
        <v>0</v>
      </c>
      <c r="Q537" s="92">
        <v>43136</v>
      </c>
      <c r="R537" s="75" t="s">
        <v>1693</v>
      </c>
      <c r="S537" s="75" t="s">
        <v>1697</v>
      </c>
      <c r="U537" s="75" t="s">
        <v>1698</v>
      </c>
      <c r="X537" s="75">
        <v>14200</v>
      </c>
      <c r="Y537" s="75" t="s">
        <v>159</v>
      </c>
      <c r="Z537" s="92">
        <v>43136</v>
      </c>
      <c r="AA537" s="75" t="s">
        <v>132</v>
      </c>
      <c r="AB537" s="92">
        <v>43136</v>
      </c>
      <c r="AC537" s="75">
        <v>0</v>
      </c>
      <c r="AF537" s="92">
        <v>43136</v>
      </c>
      <c r="AG537" s="75">
        <v>0</v>
      </c>
      <c r="AH537" s="75">
        <v>160350</v>
      </c>
      <c r="AI537" s="75" t="b">
        <v>1</v>
      </c>
      <c r="AJ537" s="75">
        <v>0</v>
      </c>
      <c r="AK537" s="75" t="s">
        <v>1697</v>
      </c>
    </row>
    <row r="538" spans="1:37" x14ac:dyDescent="0.2">
      <c r="A538" s="75" t="s">
        <v>125</v>
      </c>
      <c r="B538" s="75">
        <v>115565</v>
      </c>
      <c r="C538" s="75" t="s">
        <v>126</v>
      </c>
      <c r="D538" s="75" t="s">
        <v>52</v>
      </c>
      <c r="F538" s="75">
        <v>5</v>
      </c>
      <c r="G538" s="75">
        <v>7211</v>
      </c>
      <c r="H538" s="75">
        <v>153931</v>
      </c>
      <c r="I538" s="74">
        <v>6</v>
      </c>
      <c r="J538" s="92">
        <v>43137</v>
      </c>
      <c r="K538" s="75" t="s">
        <v>1699</v>
      </c>
      <c r="L538" s="75">
        <v>53.88</v>
      </c>
      <c r="M538" s="75">
        <v>10.84</v>
      </c>
      <c r="N538" s="75">
        <v>65</v>
      </c>
      <c r="O538" s="75">
        <v>0</v>
      </c>
      <c r="P538" s="75">
        <v>0</v>
      </c>
      <c r="Q538" s="92">
        <v>43137</v>
      </c>
      <c r="R538" s="75" t="s">
        <v>1700</v>
      </c>
      <c r="S538" s="75" t="s">
        <v>1701</v>
      </c>
      <c r="U538" s="75" t="s">
        <v>1702</v>
      </c>
      <c r="X538" s="75">
        <v>14200</v>
      </c>
      <c r="Y538" s="75" t="s">
        <v>699</v>
      </c>
      <c r="Z538" s="92">
        <v>43137</v>
      </c>
      <c r="AA538" s="75" t="s">
        <v>132</v>
      </c>
      <c r="AB538" s="92">
        <v>43137</v>
      </c>
      <c r="AC538" s="75">
        <v>0</v>
      </c>
      <c r="AF538" s="92">
        <v>43137</v>
      </c>
      <c r="AG538" s="75">
        <v>0</v>
      </c>
      <c r="AH538" s="75">
        <v>162625</v>
      </c>
      <c r="AI538" s="75" t="b">
        <v>1</v>
      </c>
      <c r="AJ538" s="75">
        <v>0</v>
      </c>
      <c r="AK538" s="75" t="s">
        <v>1701</v>
      </c>
    </row>
    <row r="539" spans="1:37" x14ac:dyDescent="0.2">
      <c r="A539" s="75" t="s">
        <v>125</v>
      </c>
      <c r="B539" s="75">
        <v>115889</v>
      </c>
      <c r="C539" s="75" t="s">
        <v>126</v>
      </c>
      <c r="D539" s="75" t="s">
        <v>52</v>
      </c>
      <c r="F539" s="75">
        <v>5</v>
      </c>
      <c r="G539" s="75">
        <v>52778</v>
      </c>
      <c r="H539" s="75">
        <v>154255</v>
      </c>
      <c r="I539" s="74">
        <v>16</v>
      </c>
      <c r="J539" s="92">
        <v>43147</v>
      </c>
      <c r="K539" s="75" t="s">
        <v>1703</v>
      </c>
      <c r="L539" s="75">
        <v>53.88</v>
      </c>
      <c r="M539" s="75">
        <v>10.84</v>
      </c>
      <c r="N539" s="75">
        <v>65</v>
      </c>
      <c r="O539" s="75">
        <v>0</v>
      </c>
      <c r="P539" s="75">
        <v>0</v>
      </c>
      <c r="Q539" s="92">
        <v>43147</v>
      </c>
      <c r="R539" s="75" t="s">
        <v>1704</v>
      </c>
      <c r="S539" s="75" t="s">
        <v>1705</v>
      </c>
      <c r="U539" s="75" t="s">
        <v>1706</v>
      </c>
      <c r="X539" s="75">
        <v>14550</v>
      </c>
      <c r="Y539" s="75" t="s">
        <v>131</v>
      </c>
      <c r="Z539" s="92">
        <v>43147</v>
      </c>
      <c r="AA539" s="75" t="s">
        <v>132</v>
      </c>
      <c r="AB539" s="92">
        <v>43147</v>
      </c>
      <c r="AC539" s="75">
        <v>0</v>
      </c>
      <c r="AF539" s="92">
        <v>43147</v>
      </c>
      <c r="AG539" s="75">
        <v>0</v>
      </c>
      <c r="AH539" s="75">
        <v>172825</v>
      </c>
      <c r="AI539" s="75" t="b">
        <v>1</v>
      </c>
      <c r="AJ539" s="75">
        <v>0</v>
      </c>
      <c r="AK539" s="75" t="s">
        <v>1705</v>
      </c>
    </row>
    <row r="540" spans="1:37" x14ac:dyDescent="0.2">
      <c r="A540" s="75" t="s">
        <v>125</v>
      </c>
      <c r="B540" s="75">
        <v>115433</v>
      </c>
      <c r="C540" s="75" t="s">
        <v>126</v>
      </c>
      <c r="D540" s="75" t="s">
        <v>52</v>
      </c>
      <c r="F540" s="75">
        <v>5</v>
      </c>
      <c r="G540" s="75">
        <v>19</v>
      </c>
      <c r="H540" s="75">
        <v>153799</v>
      </c>
      <c r="I540" s="74">
        <v>1</v>
      </c>
      <c r="J540" s="92">
        <v>43132</v>
      </c>
      <c r="K540" s="75" t="s">
        <v>1707</v>
      </c>
      <c r="L540" s="75">
        <v>37.22</v>
      </c>
      <c r="M540" s="75">
        <v>7.5</v>
      </c>
      <c r="N540" s="75">
        <v>45</v>
      </c>
      <c r="O540" s="75">
        <v>45</v>
      </c>
      <c r="P540" s="75">
        <v>0</v>
      </c>
      <c r="R540" s="75" t="s">
        <v>1704</v>
      </c>
      <c r="S540" s="75" t="s">
        <v>1708</v>
      </c>
      <c r="U540" s="75" t="s">
        <v>1709</v>
      </c>
      <c r="V540" s="75" t="s">
        <v>1710</v>
      </c>
      <c r="X540" s="75">
        <v>14204</v>
      </c>
      <c r="Y540" s="75" t="s">
        <v>159</v>
      </c>
      <c r="Z540" s="92">
        <v>43205</v>
      </c>
      <c r="AA540" s="75" t="s">
        <v>1711</v>
      </c>
      <c r="AB540" s="92">
        <v>43152</v>
      </c>
      <c r="AC540" s="75">
        <v>0</v>
      </c>
      <c r="AF540" s="92">
        <v>43132</v>
      </c>
      <c r="AG540" s="75">
        <v>0</v>
      </c>
      <c r="AH540" s="75">
        <v>94158</v>
      </c>
      <c r="AI540" s="75" t="b">
        <v>1</v>
      </c>
      <c r="AJ540" s="75">
        <v>18</v>
      </c>
      <c r="AK540" s="75" t="s">
        <v>1708</v>
      </c>
    </row>
    <row r="541" spans="1:37" x14ac:dyDescent="0.2">
      <c r="A541" s="75" t="s">
        <v>125</v>
      </c>
      <c r="B541" s="75">
        <v>115444</v>
      </c>
      <c r="C541" s="75" t="s">
        <v>126</v>
      </c>
      <c r="D541" s="75" t="s">
        <v>52</v>
      </c>
      <c r="F541" s="75">
        <v>5</v>
      </c>
      <c r="G541" s="75">
        <v>19</v>
      </c>
      <c r="H541" s="75">
        <v>153810</v>
      </c>
      <c r="I541" s="74">
        <v>1</v>
      </c>
      <c r="J541" s="92">
        <v>43132</v>
      </c>
      <c r="K541" s="75" t="s">
        <v>1712</v>
      </c>
      <c r="L541" s="75">
        <v>37.22</v>
      </c>
      <c r="M541" s="75">
        <v>7.5</v>
      </c>
      <c r="N541" s="75">
        <v>45</v>
      </c>
      <c r="O541" s="75">
        <v>45</v>
      </c>
      <c r="P541" s="75">
        <v>0</v>
      </c>
      <c r="R541" s="75" t="s">
        <v>1704</v>
      </c>
      <c r="S541" s="75" t="s">
        <v>1708</v>
      </c>
      <c r="U541" s="75" t="s">
        <v>1709</v>
      </c>
      <c r="V541" s="75" t="s">
        <v>1710</v>
      </c>
      <c r="X541" s="75">
        <v>14204</v>
      </c>
      <c r="Y541" s="75" t="s">
        <v>159</v>
      </c>
      <c r="Z541" s="92">
        <v>43205</v>
      </c>
      <c r="AA541" s="75" t="s">
        <v>1711</v>
      </c>
      <c r="AB541" s="92">
        <v>43152</v>
      </c>
      <c r="AC541" s="75">
        <v>0</v>
      </c>
      <c r="AF541" s="92">
        <v>43132</v>
      </c>
      <c r="AG541" s="75">
        <v>0</v>
      </c>
      <c r="AH541" s="75">
        <v>120611</v>
      </c>
      <c r="AI541" s="75" t="b">
        <v>1</v>
      </c>
      <c r="AJ541" s="75">
        <v>18</v>
      </c>
      <c r="AK541" s="75" t="s">
        <v>1708</v>
      </c>
    </row>
    <row r="542" spans="1:37" x14ac:dyDescent="0.2">
      <c r="A542" s="75" t="s">
        <v>125</v>
      </c>
      <c r="B542" s="75">
        <v>115445</v>
      </c>
      <c r="C542" s="75" t="s">
        <v>126</v>
      </c>
      <c r="D542" s="75" t="s">
        <v>52</v>
      </c>
      <c r="F542" s="75">
        <v>5</v>
      </c>
      <c r="G542" s="75">
        <v>19</v>
      </c>
      <c r="H542" s="75">
        <v>153811</v>
      </c>
      <c r="I542" s="74">
        <v>1</v>
      </c>
      <c r="J542" s="92">
        <v>43132</v>
      </c>
      <c r="K542" s="75" t="s">
        <v>1713</v>
      </c>
      <c r="L542" s="75">
        <v>37.22</v>
      </c>
      <c r="M542" s="75">
        <v>7.5</v>
      </c>
      <c r="N542" s="75">
        <v>45</v>
      </c>
      <c r="O542" s="75">
        <v>45</v>
      </c>
      <c r="P542" s="75">
        <v>0</v>
      </c>
      <c r="R542" s="75" t="s">
        <v>1704</v>
      </c>
      <c r="S542" s="75" t="s">
        <v>1708</v>
      </c>
      <c r="U542" s="75" t="s">
        <v>1709</v>
      </c>
      <c r="V542" s="75" t="s">
        <v>1710</v>
      </c>
      <c r="X542" s="75">
        <v>14204</v>
      </c>
      <c r="Y542" s="75" t="s">
        <v>159</v>
      </c>
      <c r="Z542" s="92">
        <v>43205</v>
      </c>
      <c r="AA542" s="75" t="s">
        <v>1711</v>
      </c>
      <c r="AB542" s="92">
        <v>43152</v>
      </c>
      <c r="AC542" s="75">
        <v>0</v>
      </c>
      <c r="AF542" s="92">
        <v>43132</v>
      </c>
      <c r="AG542" s="75">
        <v>0</v>
      </c>
      <c r="AH542" s="75">
        <v>123235</v>
      </c>
      <c r="AI542" s="75" t="b">
        <v>1</v>
      </c>
      <c r="AJ542" s="75">
        <v>18</v>
      </c>
      <c r="AK542" s="75" t="s">
        <v>1708</v>
      </c>
    </row>
    <row r="543" spans="1:37" x14ac:dyDescent="0.2">
      <c r="A543" s="75" t="s">
        <v>125</v>
      </c>
      <c r="B543" s="75">
        <v>115449</v>
      </c>
      <c r="C543" s="75" t="s">
        <v>126</v>
      </c>
      <c r="D543" s="75" t="s">
        <v>52</v>
      </c>
      <c r="F543" s="75">
        <v>5</v>
      </c>
      <c r="G543" s="75">
        <v>19</v>
      </c>
      <c r="H543" s="75">
        <v>153815</v>
      </c>
      <c r="I543" s="74">
        <v>1</v>
      </c>
      <c r="J543" s="92">
        <v>43132</v>
      </c>
      <c r="K543" s="75" t="s">
        <v>1714</v>
      </c>
      <c r="L543" s="75">
        <v>37.22</v>
      </c>
      <c r="M543" s="75">
        <v>7.5</v>
      </c>
      <c r="N543" s="75">
        <v>45</v>
      </c>
      <c r="O543" s="75">
        <v>45</v>
      </c>
      <c r="P543" s="75">
        <v>0</v>
      </c>
      <c r="R543" s="75" t="s">
        <v>1704</v>
      </c>
      <c r="S543" s="75" t="s">
        <v>1708</v>
      </c>
      <c r="U543" s="75" t="s">
        <v>1709</v>
      </c>
      <c r="V543" s="75" t="s">
        <v>1710</v>
      </c>
      <c r="X543" s="75">
        <v>14204</v>
      </c>
      <c r="Y543" s="75" t="s">
        <v>159</v>
      </c>
      <c r="Z543" s="92">
        <v>43205</v>
      </c>
      <c r="AA543" s="75" t="s">
        <v>1711</v>
      </c>
      <c r="AB543" s="92">
        <v>43152</v>
      </c>
      <c r="AC543" s="75">
        <v>0</v>
      </c>
      <c r="AF543" s="92">
        <v>43132</v>
      </c>
      <c r="AG543" s="75">
        <v>0</v>
      </c>
      <c r="AH543" s="75">
        <v>141118</v>
      </c>
      <c r="AI543" s="75" t="b">
        <v>1</v>
      </c>
      <c r="AJ543" s="75">
        <v>18</v>
      </c>
      <c r="AK543" s="75" t="s">
        <v>1708</v>
      </c>
    </row>
    <row r="544" spans="1:37" x14ac:dyDescent="0.2">
      <c r="A544" s="75" t="s">
        <v>125</v>
      </c>
      <c r="B544" s="75">
        <v>115452</v>
      </c>
      <c r="C544" s="75" t="s">
        <v>126</v>
      </c>
      <c r="D544" s="75" t="s">
        <v>52</v>
      </c>
      <c r="F544" s="75">
        <v>5</v>
      </c>
      <c r="G544" s="75">
        <v>19</v>
      </c>
      <c r="H544" s="75">
        <v>153818</v>
      </c>
      <c r="I544" s="74">
        <v>1</v>
      </c>
      <c r="J544" s="92">
        <v>43132</v>
      </c>
      <c r="K544" s="75" t="s">
        <v>1715</v>
      </c>
      <c r="L544" s="75">
        <v>37.22</v>
      </c>
      <c r="M544" s="75">
        <v>7.5</v>
      </c>
      <c r="N544" s="75">
        <v>45</v>
      </c>
      <c r="O544" s="75">
        <v>45</v>
      </c>
      <c r="P544" s="75">
        <v>0</v>
      </c>
      <c r="R544" s="75" t="s">
        <v>1704</v>
      </c>
      <c r="S544" s="75" t="s">
        <v>1708</v>
      </c>
      <c r="U544" s="75" t="s">
        <v>1709</v>
      </c>
      <c r="V544" s="75" t="s">
        <v>1710</v>
      </c>
      <c r="X544" s="75">
        <v>14204</v>
      </c>
      <c r="Y544" s="75" t="s">
        <v>159</v>
      </c>
      <c r="Z544" s="92">
        <v>43205</v>
      </c>
      <c r="AA544" s="75" t="s">
        <v>1711</v>
      </c>
      <c r="AB544" s="92">
        <v>43152</v>
      </c>
      <c r="AC544" s="75">
        <v>0</v>
      </c>
      <c r="AF544" s="92">
        <v>43132</v>
      </c>
      <c r="AG544" s="75">
        <v>0</v>
      </c>
      <c r="AH544" s="75">
        <v>144323</v>
      </c>
      <c r="AI544" s="75" t="b">
        <v>1</v>
      </c>
      <c r="AJ544" s="75">
        <v>18</v>
      </c>
      <c r="AK544" s="75" t="s">
        <v>1708</v>
      </c>
    </row>
    <row r="545" spans="1:37" x14ac:dyDescent="0.2">
      <c r="A545" s="75" t="s">
        <v>125</v>
      </c>
      <c r="B545" s="75">
        <v>115455</v>
      </c>
      <c r="C545" s="75" t="s">
        <v>126</v>
      </c>
      <c r="D545" s="75" t="s">
        <v>52</v>
      </c>
      <c r="F545" s="75">
        <v>5</v>
      </c>
      <c r="G545" s="75">
        <v>19</v>
      </c>
      <c r="H545" s="75">
        <v>153821</v>
      </c>
      <c r="I545" s="74">
        <v>1</v>
      </c>
      <c r="J545" s="92">
        <v>43132</v>
      </c>
      <c r="K545" s="75" t="s">
        <v>1716</v>
      </c>
      <c r="L545" s="75">
        <v>37.22</v>
      </c>
      <c r="M545" s="75">
        <v>7.5</v>
      </c>
      <c r="N545" s="75">
        <v>45</v>
      </c>
      <c r="O545" s="75">
        <v>45</v>
      </c>
      <c r="P545" s="75">
        <v>0</v>
      </c>
      <c r="R545" s="75" t="s">
        <v>1704</v>
      </c>
      <c r="S545" s="75" t="s">
        <v>1708</v>
      </c>
      <c r="U545" s="75" t="s">
        <v>1709</v>
      </c>
      <c r="V545" s="75" t="s">
        <v>1710</v>
      </c>
      <c r="X545" s="75">
        <v>14204</v>
      </c>
      <c r="Y545" s="75" t="s">
        <v>159</v>
      </c>
      <c r="Z545" s="92">
        <v>43205</v>
      </c>
      <c r="AA545" s="75" t="s">
        <v>1711</v>
      </c>
      <c r="AB545" s="92">
        <v>43152</v>
      </c>
      <c r="AC545" s="75">
        <v>0</v>
      </c>
      <c r="AF545" s="92">
        <v>43132</v>
      </c>
      <c r="AG545" s="75">
        <v>0</v>
      </c>
      <c r="AH545" s="75">
        <v>151747</v>
      </c>
      <c r="AI545" s="75" t="b">
        <v>1</v>
      </c>
      <c r="AJ545" s="75">
        <v>18</v>
      </c>
      <c r="AK545" s="75" t="s">
        <v>1708</v>
      </c>
    </row>
    <row r="546" spans="1:37" x14ac:dyDescent="0.2">
      <c r="A546" s="75" t="s">
        <v>125</v>
      </c>
      <c r="B546" s="75">
        <v>115469</v>
      </c>
      <c r="C546" s="75" t="s">
        <v>126</v>
      </c>
      <c r="D546" s="75" t="s">
        <v>52</v>
      </c>
      <c r="F546" s="75">
        <v>5</v>
      </c>
      <c r="G546" s="75">
        <v>19</v>
      </c>
      <c r="H546" s="75">
        <v>153835</v>
      </c>
      <c r="I546" s="74">
        <v>2</v>
      </c>
      <c r="J546" s="92">
        <v>43133</v>
      </c>
      <c r="K546" s="75" t="s">
        <v>1717</v>
      </c>
      <c r="L546" s="75">
        <v>37.22</v>
      </c>
      <c r="M546" s="75">
        <v>7.5</v>
      </c>
      <c r="N546" s="75">
        <v>45</v>
      </c>
      <c r="O546" s="75">
        <v>45</v>
      </c>
      <c r="P546" s="75">
        <v>0</v>
      </c>
      <c r="R546" s="75" t="s">
        <v>1704</v>
      </c>
      <c r="S546" s="75" t="s">
        <v>1708</v>
      </c>
      <c r="U546" s="75" t="s">
        <v>1709</v>
      </c>
      <c r="V546" s="75" t="s">
        <v>1710</v>
      </c>
      <c r="X546" s="75">
        <v>14204</v>
      </c>
      <c r="Y546" s="75" t="s">
        <v>159</v>
      </c>
      <c r="Z546" s="92">
        <v>43205</v>
      </c>
      <c r="AA546" s="75" t="s">
        <v>1711</v>
      </c>
      <c r="AB546" s="92">
        <v>43153</v>
      </c>
      <c r="AC546" s="75">
        <v>0</v>
      </c>
      <c r="AF546" s="92">
        <v>43133</v>
      </c>
      <c r="AG546" s="75">
        <v>0</v>
      </c>
      <c r="AH546" s="75">
        <v>103859</v>
      </c>
      <c r="AI546" s="75" t="b">
        <v>1</v>
      </c>
      <c r="AJ546" s="75">
        <v>18</v>
      </c>
      <c r="AK546" s="75" t="s">
        <v>1708</v>
      </c>
    </row>
    <row r="547" spans="1:37" x14ac:dyDescent="0.2">
      <c r="A547" s="75" t="s">
        <v>125</v>
      </c>
      <c r="B547" s="75">
        <v>115472</v>
      </c>
      <c r="C547" s="75" t="s">
        <v>126</v>
      </c>
      <c r="D547" s="75" t="s">
        <v>52</v>
      </c>
      <c r="F547" s="75">
        <v>5</v>
      </c>
      <c r="G547" s="75">
        <v>19</v>
      </c>
      <c r="H547" s="75">
        <v>153838</v>
      </c>
      <c r="I547" s="74">
        <v>2</v>
      </c>
      <c r="J547" s="92">
        <v>43133</v>
      </c>
      <c r="K547" s="75" t="s">
        <v>1718</v>
      </c>
      <c r="L547" s="75">
        <v>37.22</v>
      </c>
      <c r="M547" s="75">
        <v>7.5</v>
      </c>
      <c r="N547" s="75">
        <v>45</v>
      </c>
      <c r="O547" s="75">
        <v>45</v>
      </c>
      <c r="P547" s="75">
        <v>0</v>
      </c>
      <c r="R547" s="75" t="s">
        <v>1704</v>
      </c>
      <c r="S547" s="75" t="s">
        <v>1708</v>
      </c>
      <c r="U547" s="75" t="s">
        <v>1709</v>
      </c>
      <c r="V547" s="75" t="s">
        <v>1710</v>
      </c>
      <c r="X547" s="75">
        <v>14204</v>
      </c>
      <c r="Y547" s="75" t="s">
        <v>159</v>
      </c>
      <c r="Z547" s="92">
        <v>43205</v>
      </c>
      <c r="AA547" s="75" t="s">
        <v>1711</v>
      </c>
      <c r="AB547" s="92">
        <v>43153</v>
      </c>
      <c r="AC547" s="75">
        <v>0</v>
      </c>
      <c r="AF547" s="92">
        <v>43133</v>
      </c>
      <c r="AG547" s="75">
        <v>0</v>
      </c>
      <c r="AH547" s="75">
        <v>112226</v>
      </c>
      <c r="AI547" s="75" t="b">
        <v>1</v>
      </c>
      <c r="AJ547" s="75">
        <v>18</v>
      </c>
      <c r="AK547" s="75" t="s">
        <v>1708</v>
      </c>
    </row>
    <row r="548" spans="1:37" x14ac:dyDescent="0.2">
      <c r="A548" s="75" t="s">
        <v>125</v>
      </c>
      <c r="B548" s="75">
        <v>115474</v>
      </c>
      <c r="C548" s="75" t="s">
        <v>126</v>
      </c>
      <c r="D548" s="75" t="s">
        <v>52</v>
      </c>
      <c r="F548" s="75">
        <v>5</v>
      </c>
      <c r="G548" s="75">
        <v>19</v>
      </c>
      <c r="H548" s="75">
        <v>153840</v>
      </c>
      <c r="I548" s="74">
        <v>2</v>
      </c>
      <c r="J548" s="92">
        <v>43133</v>
      </c>
      <c r="K548" s="75" t="s">
        <v>1719</v>
      </c>
      <c r="L548" s="75">
        <v>37.22</v>
      </c>
      <c r="M548" s="75">
        <v>7.5</v>
      </c>
      <c r="N548" s="75">
        <v>45</v>
      </c>
      <c r="O548" s="75">
        <v>45</v>
      </c>
      <c r="P548" s="75">
        <v>0</v>
      </c>
      <c r="R548" s="75" t="s">
        <v>1704</v>
      </c>
      <c r="S548" s="75" t="s">
        <v>1708</v>
      </c>
      <c r="U548" s="75" t="s">
        <v>1709</v>
      </c>
      <c r="V548" s="75" t="s">
        <v>1710</v>
      </c>
      <c r="X548" s="75">
        <v>14204</v>
      </c>
      <c r="Y548" s="75" t="s">
        <v>159</v>
      </c>
      <c r="Z548" s="92">
        <v>43205</v>
      </c>
      <c r="AA548" s="75" t="s">
        <v>1711</v>
      </c>
      <c r="AB548" s="92">
        <v>43153</v>
      </c>
      <c r="AC548" s="75">
        <v>0</v>
      </c>
      <c r="AF548" s="92">
        <v>43133</v>
      </c>
      <c r="AG548" s="75">
        <v>0</v>
      </c>
      <c r="AH548" s="75">
        <v>115952</v>
      </c>
      <c r="AI548" s="75" t="b">
        <v>1</v>
      </c>
      <c r="AJ548" s="75">
        <v>18</v>
      </c>
      <c r="AK548" s="75" t="s">
        <v>1708</v>
      </c>
    </row>
    <row r="549" spans="1:37" x14ac:dyDescent="0.2">
      <c r="A549" s="75" t="s">
        <v>125</v>
      </c>
      <c r="B549" s="75">
        <v>115487</v>
      </c>
      <c r="C549" s="75" t="s">
        <v>126</v>
      </c>
      <c r="D549" s="75" t="s">
        <v>52</v>
      </c>
      <c r="F549" s="75">
        <v>5</v>
      </c>
      <c r="G549" s="75">
        <v>19</v>
      </c>
      <c r="H549" s="75">
        <v>153853</v>
      </c>
      <c r="I549" s="74">
        <v>2</v>
      </c>
      <c r="J549" s="92">
        <v>43133</v>
      </c>
      <c r="K549" s="75" t="s">
        <v>1720</v>
      </c>
      <c r="L549" s="75">
        <v>37.22</v>
      </c>
      <c r="M549" s="75">
        <v>7.5</v>
      </c>
      <c r="N549" s="75">
        <v>45</v>
      </c>
      <c r="O549" s="75">
        <v>45</v>
      </c>
      <c r="P549" s="75">
        <v>0</v>
      </c>
      <c r="R549" s="75" t="s">
        <v>1704</v>
      </c>
      <c r="S549" s="75" t="s">
        <v>1708</v>
      </c>
      <c r="U549" s="75" t="s">
        <v>1709</v>
      </c>
      <c r="V549" s="75" t="s">
        <v>1710</v>
      </c>
      <c r="X549" s="75">
        <v>14204</v>
      </c>
      <c r="Y549" s="75" t="s">
        <v>159</v>
      </c>
      <c r="Z549" s="92">
        <v>43205</v>
      </c>
      <c r="AA549" s="75" t="s">
        <v>1711</v>
      </c>
      <c r="AB549" s="92">
        <v>43153</v>
      </c>
      <c r="AC549" s="75">
        <v>0</v>
      </c>
      <c r="AF549" s="92">
        <v>43133</v>
      </c>
      <c r="AG549" s="75">
        <v>0</v>
      </c>
      <c r="AH549" s="75">
        <v>165027</v>
      </c>
      <c r="AI549" s="75" t="b">
        <v>1</v>
      </c>
      <c r="AJ549" s="75">
        <v>18</v>
      </c>
      <c r="AK549" s="75" t="s">
        <v>1708</v>
      </c>
    </row>
    <row r="550" spans="1:37" x14ac:dyDescent="0.2">
      <c r="A550" s="75" t="s">
        <v>125</v>
      </c>
      <c r="B550" s="75">
        <v>115490</v>
      </c>
      <c r="C550" s="75" t="s">
        <v>126</v>
      </c>
      <c r="D550" s="75" t="s">
        <v>52</v>
      </c>
      <c r="F550" s="75">
        <v>5</v>
      </c>
      <c r="G550" s="75">
        <v>19</v>
      </c>
      <c r="H550" s="75">
        <v>153856</v>
      </c>
      <c r="I550" s="74">
        <v>2</v>
      </c>
      <c r="J550" s="92">
        <v>43133</v>
      </c>
      <c r="K550" s="75" t="s">
        <v>1721</v>
      </c>
      <c r="L550" s="75">
        <v>37.22</v>
      </c>
      <c r="M550" s="75">
        <v>7.5</v>
      </c>
      <c r="N550" s="75">
        <v>45</v>
      </c>
      <c r="O550" s="75">
        <v>45</v>
      </c>
      <c r="P550" s="75">
        <v>0</v>
      </c>
      <c r="R550" s="75" t="s">
        <v>1704</v>
      </c>
      <c r="S550" s="75" t="s">
        <v>1708</v>
      </c>
      <c r="U550" s="75" t="s">
        <v>1709</v>
      </c>
      <c r="V550" s="75" t="s">
        <v>1710</v>
      </c>
      <c r="X550" s="75">
        <v>14204</v>
      </c>
      <c r="Y550" s="75" t="s">
        <v>159</v>
      </c>
      <c r="Z550" s="92">
        <v>43205</v>
      </c>
      <c r="AA550" s="75" t="s">
        <v>1711</v>
      </c>
      <c r="AB550" s="92">
        <v>43153</v>
      </c>
      <c r="AC550" s="75">
        <v>0</v>
      </c>
      <c r="AF550" s="92">
        <v>43133</v>
      </c>
      <c r="AG550" s="75">
        <v>0</v>
      </c>
      <c r="AH550" s="75">
        <v>172647</v>
      </c>
      <c r="AI550" s="75" t="b">
        <v>1</v>
      </c>
      <c r="AJ550" s="75">
        <v>18</v>
      </c>
      <c r="AK550" s="75" t="s">
        <v>1708</v>
      </c>
    </row>
    <row r="551" spans="1:37" x14ac:dyDescent="0.2">
      <c r="A551" s="75" t="s">
        <v>125</v>
      </c>
      <c r="B551" s="75">
        <v>115509</v>
      </c>
      <c r="C551" s="75" t="s">
        <v>126</v>
      </c>
      <c r="D551" s="75" t="s">
        <v>52</v>
      </c>
      <c r="F551" s="75">
        <v>5</v>
      </c>
      <c r="G551" s="75">
        <v>19</v>
      </c>
      <c r="H551" s="75">
        <v>153875</v>
      </c>
      <c r="I551" s="74">
        <v>5</v>
      </c>
      <c r="J551" s="92">
        <v>43136</v>
      </c>
      <c r="K551" s="75" t="s">
        <v>1722</v>
      </c>
      <c r="L551" s="75">
        <v>37.22</v>
      </c>
      <c r="M551" s="75">
        <v>7.5</v>
      </c>
      <c r="N551" s="75">
        <v>45</v>
      </c>
      <c r="O551" s="75">
        <v>45</v>
      </c>
      <c r="P551" s="75">
        <v>0</v>
      </c>
      <c r="R551" s="75" t="s">
        <v>1704</v>
      </c>
      <c r="S551" s="75" t="s">
        <v>1708</v>
      </c>
      <c r="U551" s="75" t="s">
        <v>1709</v>
      </c>
      <c r="V551" s="75" t="s">
        <v>1710</v>
      </c>
      <c r="X551" s="75">
        <v>14204</v>
      </c>
      <c r="Y551" s="75" t="s">
        <v>159</v>
      </c>
      <c r="Z551" s="92">
        <v>43205</v>
      </c>
      <c r="AA551" s="75" t="s">
        <v>1711</v>
      </c>
      <c r="AB551" s="92">
        <v>43156</v>
      </c>
      <c r="AC551" s="75">
        <v>0</v>
      </c>
      <c r="AF551" s="92">
        <v>43136</v>
      </c>
      <c r="AG551" s="75">
        <v>0</v>
      </c>
      <c r="AH551" s="75">
        <v>102551</v>
      </c>
      <c r="AI551" s="75" t="b">
        <v>1</v>
      </c>
      <c r="AJ551" s="75">
        <v>18</v>
      </c>
      <c r="AK551" s="75" t="s">
        <v>1708</v>
      </c>
    </row>
    <row r="552" spans="1:37" x14ac:dyDescent="0.2">
      <c r="A552" s="75" t="s">
        <v>125</v>
      </c>
      <c r="B552" s="75">
        <v>115519</v>
      </c>
      <c r="C552" s="75" t="s">
        <v>126</v>
      </c>
      <c r="D552" s="75" t="s">
        <v>52</v>
      </c>
      <c r="F552" s="75">
        <v>5</v>
      </c>
      <c r="G552" s="75">
        <v>9</v>
      </c>
      <c r="H552" s="75">
        <v>153885</v>
      </c>
      <c r="I552" s="74">
        <v>5</v>
      </c>
      <c r="J552" s="92">
        <v>43136</v>
      </c>
      <c r="K552" s="75" t="s">
        <v>1723</v>
      </c>
      <c r="L552" s="75">
        <v>37.22</v>
      </c>
      <c r="M552" s="75">
        <v>7.5</v>
      </c>
      <c r="N552" s="75">
        <v>45</v>
      </c>
      <c r="O552" s="75">
        <v>45</v>
      </c>
      <c r="P552" s="75">
        <v>0</v>
      </c>
      <c r="R552" s="75" t="s">
        <v>1704</v>
      </c>
      <c r="S552" s="75" t="s">
        <v>1708</v>
      </c>
      <c r="U552" s="75" t="s">
        <v>1709</v>
      </c>
      <c r="V552" s="75" t="s">
        <v>1710</v>
      </c>
      <c r="X552" s="75">
        <v>14204</v>
      </c>
      <c r="Y552" s="75" t="s">
        <v>159</v>
      </c>
      <c r="Z552" s="92">
        <v>43205</v>
      </c>
      <c r="AA552" s="75" t="s">
        <v>1711</v>
      </c>
      <c r="AB552" s="92">
        <v>43156</v>
      </c>
      <c r="AC552" s="75">
        <v>0</v>
      </c>
      <c r="AF552" s="92">
        <v>43136</v>
      </c>
      <c r="AG552" s="75">
        <v>0</v>
      </c>
      <c r="AH552" s="75">
        <v>123054</v>
      </c>
      <c r="AI552" s="75" t="b">
        <v>1</v>
      </c>
      <c r="AJ552" s="75">
        <v>8</v>
      </c>
      <c r="AK552" s="75" t="s">
        <v>1708</v>
      </c>
    </row>
    <row r="553" spans="1:37" x14ac:dyDescent="0.2">
      <c r="A553" s="75" t="s">
        <v>125</v>
      </c>
      <c r="B553" s="75">
        <v>115521</v>
      </c>
      <c r="C553" s="75" t="s">
        <v>126</v>
      </c>
      <c r="D553" s="75" t="s">
        <v>52</v>
      </c>
      <c r="F553" s="75">
        <v>5</v>
      </c>
      <c r="G553" s="75">
        <v>19</v>
      </c>
      <c r="H553" s="75">
        <v>153887</v>
      </c>
      <c r="I553" s="74">
        <v>5</v>
      </c>
      <c r="J553" s="92">
        <v>43136</v>
      </c>
      <c r="K553" s="75" t="s">
        <v>1724</v>
      </c>
      <c r="L553" s="75">
        <v>12.5</v>
      </c>
      <c r="M553" s="75">
        <v>2.5</v>
      </c>
      <c r="N553" s="75">
        <v>15</v>
      </c>
      <c r="O553" s="75">
        <v>15</v>
      </c>
      <c r="P553" s="75">
        <v>0</v>
      </c>
      <c r="R553" s="75" t="s">
        <v>1704</v>
      </c>
      <c r="S553" s="75" t="s">
        <v>1708</v>
      </c>
      <c r="U553" s="75" t="s">
        <v>1709</v>
      </c>
      <c r="V553" s="75" t="s">
        <v>1710</v>
      </c>
      <c r="X553" s="75">
        <v>14204</v>
      </c>
      <c r="Y553" s="75" t="s">
        <v>159</v>
      </c>
      <c r="Z553" s="92">
        <v>43205</v>
      </c>
      <c r="AA553" s="75" t="s">
        <v>1711</v>
      </c>
      <c r="AB553" s="92">
        <v>43156</v>
      </c>
      <c r="AC553" s="75">
        <v>0</v>
      </c>
      <c r="AF553" s="92">
        <v>43136</v>
      </c>
      <c r="AG553" s="75">
        <v>0</v>
      </c>
      <c r="AH553" s="75">
        <v>141754</v>
      </c>
      <c r="AI553" s="75" t="b">
        <v>1</v>
      </c>
      <c r="AJ553" s="75">
        <v>18</v>
      </c>
      <c r="AK553" s="75" t="s">
        <v>1708</v>
      </c>
    </row>
    <row r="554" spans="1:37" x14ac:dyDescent="0.2">
      <c r="A554" s="75" t="s">
        <v>125</v>
      </c>
      <c r="B554" s="75">
        <v>115523</v>
      </c>
      <c r="C554" s="75" t="s">
        <v>126</v>
      </c>
      <c r="D554" s="75" t="s">
        <v>52</v>
      </c>
      <c r="F554" s="75">
        <v>5</v>
      </c>
      <c r="G554" s="75">
        <v>19</v>
      </c>
      <c r="H554" s="75">
        <v>153889</v>
      </c>
      <c r="I554" s="74">
        <v>5</v>
      </c>
      <c r="J554" s="92">
        <v>43136</v>
      </c>
      <c r="K554" s="75" t="s">
        <v>1725</v>
      </c>
      <c r="L554" s="75">
        <v>37.22</v>
      </c>
      <c r="M554" s="75">
        <v>7.5</v>
      </c>
      <c r="N554" s="75">
        <v>45</v>
      </c>
      <c r="O554" s="75">
        <v>45</v>
      </c>
      <c r="P554" s="75">
        <v>0</v>
      </c>
      <c r="R554" s="75" t="s">
        <v>1704</v>
      </c>
      <c r="S554" s="75" t="s">
        <v>1708</v>
      </c>
      <c r="U554" s="75" t="s">
        <v>1709</v>
      </c>
      <c r="V554" s="75" t="s">
        <v>1710</v>
      </c>
      <c r="X554" s="75">
        <v>14204</v>
      </c>
      <c r="Y554" s="75" t="s">
        <v>159</v>
      </c>
      <c r="Z554" s="92">
        <v>43205</v>
      </c>
      <c r="AA554" s="75" t="s">
        <v>1711</v>
      </c>
      <c r="AB554" s="92">
        <v>43156</v>
      </c>
      <c r="AC554" s="75">
        <v>0</v>
      </c>
      <c r="AF554" s="92">
        <v>43136</v>
      </c>
      <c r="AG554" s="75">
        <v>0</v>
      </c>
      <c r="AH554" s="75">
        <v>143106</v>
      </c>
      <c r="AI554" s="75" t="b">
        <v>1</v>
      </c>
      <c r="AJ554" s="75">
        <v>18</v>
      </c>
      <c r="AK554" s="75" t="s">
        <v>1708</v>
      </c>
    </row>
    <row r="555" spans="1:37" x14ac:dyDescent="0.2">
      <c r="A555" s="75" t="s">
        <v>125</v>
      </c>
      <c r="B555" s="75">
        <v>115526</v>
      </c>
      <c r="C555" s="75" t="s">
        <v>126</v>
      </c>
      <c r="D555" s="75" t="s">
        <v>52</v>
      </c>
      <c r="F555" s="75">
        <v>5</v>
      </c>
      <c r="G555" s="75">
        <v>9</v>
      </c>
      <c r="H555" s="75">
        <v>153892</v>
      </c>
      <c r="I555" s="74">
        <v>5</v>
      </c>
      <c r="J555" s="92">
        <v>43136</v>
      </c>
      <c r="K555" s="75" t="s">
        <v>1726</v>
      </c>
      <c r="L555" s="75">
        <v>37.22</v>
      </c>
      <c r="M555" s="75">
        <v>7.5</v>
      </c>
      <c r="N555" s="75">
        <v>45</v>
      </c>
      <c r="O555" s="75">
        <v>45</v>
      </c>
      <c r="P555" s="75">
        <v>0</v>
      </c>
      <c r="R555" s="75" t="s">
        <v>1704</v>
      </c>
      <c r="S555" s="75" t="s">
        <v>1708</v>
      </c>
      <c r="U555" s="75" t="s">
        <v>1709</v>
      </c>
      <c r="V555" s="75" t="s">
        <v>1710</v>
      </c>
      <c r="X555" s="75">
        <v>14204</v>
      </c>
      <c r="Y555" s="75" t="s">
        <v>159</v>
      </c>
      <c r="Z555" s="92">
        <v>43205</v>
      </c>
      <c r="AA555" s="75" t="s">
        <v>1711</v>
      </c>
      <c r="AB555" s="92">
        <v>43156</v>
      </c>
      <c r="AC555" s="75">
        <v>0</v>
      </c>
      <c r="AF555" s="92">
        <v>43136</v>
      </c>
      <c r="AG555" s="75">
        <v>0</v>
      </c>
      <c r="AH555" s="75">
        <v>150418</v>
      </c>
      <c r="AI555" s="75" t="b">
        <v>1</v>
      </c>
      <c r="AJ555" s="75">
        <v>8</v>
      </c>
      <c r="AK555" s="75" t="s">
        <v>1708</v>
      </c>
    </row>
    <row r="556" spans="1:37" x14ac:dyDescent="0.2">
      <c r="A556" s="75" t="s">
        <v>125</v>
      </c>
      <c r="B556" s="75">
        <v>115529</v>
      </c>
      <c r="C556" s="75" t="s">
        <v>126</v>
      </c>
      <c r="D556" s="75" t="s">
        <v>52</v>
      </c>
      <c r="F556" s="75">
        <v>5</v>
      </c>
      <c r="G556" s="75">
        <v>19</v>
      </c>
      <c r="H556" s="75">
        <v>153895</v>
      </c>
      <c r="I556" s="74">
        <v>5</v>
      </c>
      <c r="J556" s="92">
        <v>43136</v>
      </c>
      <c r="K556" s="75" t="s">
        <v>1727</v>
      </c>
      <c r="L556" s="75">
        <v>12.5</v>
      </c>
      <c r="M556" s="75">
        <v>2.5</v>
      </c>
      <c r="N556" s="75">
        <v>15</v>
      </c>
      <c r="O556" s="75">
        <v>15</v>
      </c>
      <c r="P556" s="75">
        <v>0</v>
      </c>
      <c r="R556" s="75" t="s">
        <v>1704</v>
      </c>
      <c r="S556" s="75" t="s">
        <v>1708</v>
      </c>
      <c r="U556" s="75" t="s">
        <v>1709</v>
      </c>
      <c r="V556" s="75" t="s">
        <v>1710</v>
      </c>
      <c r="X556" s="75">
        <v>14204</v>
      </c>
      <c r="Y556" s="75" t="s">
        <v>159</v>
      </c>
      <c r="Z556" s="92">
        <v>43205</v>
      </c>
      <c r="AA556" s="75" t="s">
        <v>1711</v>
      </c>
      <c r="AB556" s="92">
        <v>43156</v>
      </c>
      <c r="AC556" s="75">
        <v>0</v>
      </c>
      <c r="AF556" s="92">
        <v>43136</v>
      </c>
      <c r="AG556" s="75">
        <v>0</v>
      </c>
      <c r="AH556" s="75">
        <v>154520</v>
      </c>
      <c r="AI556" s="75" t="b">
        <v>1</v>
      </c>
      <c r="AJ556" s="75">
        <v>18</v>
      </c>
      <c r="AK556" s="75" t="s">
        <v>1708</v>
      </c>
    </row>
    <row r="557" spans="1:37" x14ac:dyDescent="0.2">
      <c r="A557" s="75" t="s">
        <v>125</v>
      </c>
      <c r="B557" s="75">
        <v>115530</v>
      </c>
      <c r="C557" s="75" t="s">
        <v>126</v>
      </c>
      <c r="D557" s="75" t="s">
        <v>52</v>
      </c>
      <c r="F557" s="75">
        <v>5</v>
      </c>
      <c r="G557" s="75">
        <v>19</v>
      </c>
      <c r="H557" s="75">
        <v>153896</v>
      </c>
      <c r="I557" s="74">
        <v>5</v>
      </c>
      <c r="J557" s="92">
        <v>43136</v>
      </c>
      <c r="K557" s="75" t="s">
        <v>1728</v>
      </c>
      <c r="L557" s="75">
        <v>37.22</v>
      </c>
      <c r="M557" s="75">
        <v>7.5</v>
      </c>
      <c r="N557" s="75">
        <v>45</v>
      </c>
      <c r="O557" s="75">
        <v>45</v>
      </c>
      <c r="P557" s="75">
        <v>0</v>
      </c>
      <c r="R557" s="75" t="s">
        <v>1704</v>
      </c>
      <c r="S557" s="75" t="s">
        <v>1708</v>
      </c>
      <c r="U557" s="75" t="s">
        <v>1709</v>
      </c>
      <c r="V557" s="75" t="s">
        <v>1710</v>
      </c>
      <c r="X557" s="75">
        <v>14204</v>
      </c>
      <c r="Y557" s="75" t="s">
        <v>159</v>
      </c>
      <c r="Z557" s="92">
        <v>43205</v>
      </c>
      <c r="AA557" s="75" t="s">
        <v>1711</v>
      </c>
      <c r="AB557" s="92">
        <v>43156</v>
      </c>
      <c r="AC557" s="75">
        <v>0</v>
      </c>
      <c r="AF557" s="92">
        <v>43136</v>
      </c>
      <c r="AG557" s="75">
        <v>0</v>
      </c>
      <c r="AH557" s="75">
        <v>160034</v>
      </c>
      <c r="AI557" s="75" t="b">
        <v>1</v>
      </c>
      <c r="AJ557" s="75">
        <v>18</v>
      </c>
      <c r="AK557" s="75" t="s">
        <v>1708</v>
      </c>
    </row>
    <row r="558" spans="1:37" x14ac:dyDescent="0.2">
      <c r="A558" s="75" t="s">
        <v>125</v>
      </c>
      <c r="B558" s="75">
        <v>115533</v>
      </c>
      <c r="C558" s="75" t="s">
        <v>126</v>
      </c>
      <c r="D558" s="75" t="s">
        <v>52</v>
      </c>
      <c r="F558" s="75">
        <v>5</v>
      </c>
      <c r="G558" s="75">
        <v>19</v>
      </c>
      <c r="H558" s="75">
        <v>153899</v>
      </c>
      <c r="I558" s="74">
        <v>5</v>
      </c>
      <c r="J558" s="92">
        <v>43136</v>
      </c>
      <c r="K558" s="75" t="s">
        <v>1729</v>
      </c>
      <c r="L558" s="75">
        <v>37.22</v>
      </c>
      <c r="M558" s="75">
        <v>7.5</v>
      </c>
      <c r="N558" s="75">
        <v>45</v>
      </c>
      <c r="O558" s="75">
        <v>45</v>
      </c>
      <c r="P558" s="75">
        <v>0</v>
      </c>
      <c r="R558" s="75" t="s">
        <v>1704</v>
      </c>
      <c r="S558" s="75" t="s">
        <v>1708</v>
      </c>
      <c r="U558" s="75" t="s">
        <v>1709</v>
      </c>
      <c r="V558" s="75" t="s">
        <v>1710</v>
      </c>
      <c r="X558" s="75">
        <v>14204</v>
      </c>
      <c r="Y558" s="75" t="s">
        <v>159</v>
      </c>
      <c r="Z558" s="92">
        <v>43205</v>
      </c>
      <c r="AA558" s="75" t="s">
        <v>1711</v>
      </c>
      <c r="AB558" s="92">
        <v>43156</v>
      </c>
      <c r="AC558" s="75">
        <v>0</v>
      </c>
      <c r="AF558" s="92">
        <v>43136</v>
      </c>
      <c r="AG558" s="75">
        <v>0</v>
      </c>
      <c r="AH558" s="75">
        <v>170325</v>
      </c>
      <c r="AI558" s="75" t="b">
        <v>1</v>
      </c>
      <c r="AJ558" s="75">
        <v>18</v>
      </c>
      <c r="AK558" s="75" t="s">
        <v>1708</v>
      </c>
    </row>
    <row r="559" spans="1:37" x14ac:dyDescent="0.2">
      <c r="A559" s="75" t="s">
        <v>125</v>
      </c>
      <c r="B559" s="75">
        <v>115538</v>
      </c>
      <c r="C559" s="75" t="s">
        <v>126</v>
      </c>
      <c r="D559" s="75" t="s">
        <v>52</v>
      </c>
      <c r="F559" s="75">
        <v>5</v>
      </c>
      <c r="G559" s="75">
        <v>9</v>
      </c>
      <c r="H559" s="75">
        <v>153904</v>
      </c>
      <c r="I559" s="74">
        <v>6</v>
      </c>
      <c r="J559" s="92">
        <v>43137</v>
      </c>
      <c r="K559" s="75" t="s">
        <v>1730</v>
      </c>
      <c r="L559" s="75">
        <v>37.22</v>
      </c>
      <c r="M559" s="75">
        <v>7.5</v>
      </c>
      <c r="N559" s="75">
        <v>45</v>
      </c>
      <c r="O559" s="75">
        <v>45</v>
      </c>
      <c r="P559" s="75">
        <v>0</v>
      </c>
      <c r="R559" s="75" t="s">
        <v>1704</v>
      </c>
      <c r="S559" s="75" t="s">
        <v>1708</v>
      </c>
      <c r="U559" s="75" t="s">
        <v>1709</v>
      </c>
      <c r="V559" s="75" t="s">
        <v>1710</v>
      </c>
      <c r="X559" s="75">
        <v>14204</v>
      </c>
      <c r="Y559" s="75" t="s">
        <v>159</v>
      </c>
      <c r="Z559" s="92">
        <v>43205</v>
      </c>
      <c r="AA559" s="75" t="s">
        <v>1711</v>
      </c>
      <c r="AB559" s="92">
        <v>43157</v>
      </c>
      <c r="AC559" s="75">
        <v>0</v>
      </c>
      <c r="AF559" s="92">
        <v>43137</v>
      </c>
      <c r="AG559" s="75">
        <v>0</v>
      </c>
      <c r="AH559" s="75">
        <v>91729</v>
      </c>
      <c r="AI559" s="75" t="b">
        <v>1</v>
      </c>
      <c r="AJ559" s="75">
        <v>8</v>
      </c>
      <c r="AK559" s="75" t="s">
        <v>1708</v>
      </c>
    </row>
    <row r="560" spans="1:37" x14ac:dyDescent="0.2">
      <c r="A560" s="75" t="s">
        <v>125</v>
      </c>
      <c r="B560" s="75">
        <v>115548</v>
      </c>
      <c r="C560" s="75" t="s">
        <v>126</v>
      </c>
      <c r="D560" s="75" t="s">
        <v>52</v>
      </c>
      <c r="F560" s="75">
        <v>5</v>
      </c>
      <c r="G560" s="75">
        <v>9</v>
      </c>
      <c r="H560" s="75">
        <v>153914</v>
      </c>
      <c r="I560" s="74">
        <v>6</v>
      </c>
      <c r="J560" s="92">
        <v>43137</v>
      </c>
      <c r="K560" s="75" t="s">
        <v>1731</v>
      </c>
      <c r="L560" s="75">
        <v>37.22</v>
      </c>
      <c r="M560" s="75">
        <v>7.5</v>
      </c>
      <c r="N560" s="75">
        <v>45</v>
      </c>
      <c r="O560" s="75">
        <v>45</v>
      </c>
      <c r="P560" s="75">
        <v>0</v>
      </c>
      <c r="R560" s="75" t="s">
        <v>1704</v>
      </c>
      <c r="S560" s="75" t="s">
        <v>1708</v>
      </c>
      <c r="U560" s="75" t="s">
        <v>1709</v>
      </c>
      <c r="V560" s="75" t="s">
        <v>1710</v>
      </c>
      <c r="X560" s="75">
        <v>14204</v>
      </c>
      <c r="Y560" s="75" t="s">
        <v>159</v>
      </c>
      <c r="Z560" s="92">
        <v>43205</v>
      </c>
      <c r="AA560" s="75" t="s">
        <v>1711</v>
      </c>
      <c r="AB560" s="92">
        <v>43157</v>
      </c>
      <c r="AC560" s="75">
        <v>0</v>
      </c>
      <c r="AF560" s="92">
        <v>43137</v>
      </c>
      <c r="AG560" s="75">
        <v>0</v>
      </c>
      <c r="AH560" s="75">
        <v>104617</v>
      </c>
      <c r="AI560" s="75" t="b">
        <v>1</v>
      </c>
      <c r="AJ560" s="75">
        <v>8</v>
      </c>
      <c r="AK560" s="75" t="s">
        <v>1708</v>
      </c>
    </row>
    <row r="561" spans="1:37" x14ac:dyDescent="0.2">
      <c r="A561" s="75" t="s">
        <v>125</v>
      </c>
      <c r="B561" s="75">
        <v>115549</v>
      </c>
      <c r="C561" s="75" t="s">
        <v>126</v>
      </c>
      <c r="D561" s="75" t="s">
        <v>52</v>
      </c>
      <c r="F561" s="75">
        <v>5</v>
      </c>
      <c r="G561" s="75">
        <v>9</v>
      </c>
      <c r="H561" s="75">
        <v>153915</v>
      </c>
      <c r="I561" s="74">
        <v>6</v>
      </c>
      <c r="J561" s="92">
        <v>43137</v>
      </c>
      <c r="K561" s="75" t="s">
        <v>1732</v>
      </c>
      <c r="L561" s="75">
        <v>37.22</v>
      </c>
      <c r="M561" s="75">
        <v>7.5</v>
      </c>
      <c r="N561" s="75">
        <v>45</v>
      </c>
      <c r="O561" s="75">
        <v>45</v>
      </c>
      <c r="P561" s="75">
        <v>0</v>
      </c>
      <c r="R561" s="75" t="s">
        <v>1704</v>
      </c>
      <c r="S561" s="75" t="s">
        <v>1708</v>
      </c>
      <c r="U561" s="75" t="s">
        <v>1709</v>
      </c>
      <c r="V561" s="75" t="s">
        <v>1710</v>
      </c>
      <c r="X561" s="75">
        <v>14204</v>
      </c>
      <c r="Y561" s="75" t="s">
        <v>159</v>
      </c>
      <c r="Z561" s="92">
        <v>43205</v>
      </c>
      <c r="AA561" s="75" t="s">
        <v>1711</v>
      </c>
      <c r="AB561" s="92">
        <v>43157</v>
      </c>
      <c r="AC561" s="75">
        <v>0</v>
      </c>
      <c r="AF561" s="92">
        <v>43137</v>
      </c>
      <c r="AG561" s="75">
        <v>0</v>
      </c>
      <c r="AH561" s="75">
        <v>105518</v>
      </c>
      <c r="AI561" s="75" t="b">
        <v>1</v>
      </c>
      <c r="AJ561" s="75">
        <v>8</v>
      </c>
      <c r="AK561" s="75" t="s">
        <v>1708</v>
      </c>
    </row>
    <row r="562" spans="1:37" x14ac:dyDescent="0.2">
      <c r="A562" s="75" t="s">
        <v>125</v>
      </c>
      <c r="B562" s="75">
        <v>115552</v>
      </c>
      <c r="C562" s="75" t="s">
        <v>126</v>
      </c>
      <c r="D562" s="75" t="s">
        <v>52</v>
      </c>
      <c r="F562" s="75">
        <v>5</v>
      </c>
      <c r="G562" s="75">
        <v>9</v>
      </c>
      <c r="H562" s="75">
        <v>153918</v>
      </c>
      <c r="I562" s="74">
        <v>6</v>
      </c>
      <c r="J562" s="92">
        <v>43137</v>
      </c>
      <c r="K562" s="75" t="s">
        <v>1733</v>
      </c>
      <c r="L562" s="75">
        <v>37.22</v>
      </c>
      <c r="M562" s="75">
        <v>7.5</v>
      </c>
      <c r="N562" s="75">
        <v>45</v>
      </c>
      <c r="O562" s="75">
        <v>45</v>
      </c>
      <c r="P562" s="75">
        <v>0</v>
      </c>
      <c r="R562" s="75" t="s">
        <v>1704</v>
      </c>
      <c r="S562" s="75" t="s">
        <v>1708</v>
      </c>
      <c r="U562" s="75" t="s">
        <v>1709</v>
      </c>
      <c r="V562" s="75" t="s">
        <v>1710</v>
      </c>
      <c r="X562" s="75">
        <v>14204</v>
      </c>
      <c r="Y562" s="75" t="s">
        <v>159</v>
      </c>
      <c r="Z562" s="92">
        <v>43205</v>
      </c>
      <c r="AA562" s="75" t="s">
        <v>1711</v>
      </c>
      <c r="AB562" s="92">
        <v>43157</v>
      </c>
      <c r="AC562" s="75">
        <v>0</v>
      </c>
      <c r="AF562" s="92">
        <v>43137</v>
      </c>
      <c r="AG562" s="75">
        <v>0</v>
      </c>
      <c r="AH562" s="75">
        <v>114202</v>
      </c>
      <c r="AI562" s="75" t="b">
        <v>1</v>
      </c>
      <c r="AJ562" s="75">
        <v>8</v>
      </c>
      <c r="AK562" s="75" t="s">
        <v>1708</v>
      </c>
    </row>
    <row r="563" spans="1:37" x14ac:dyDescent="0.2">
      <c r="A563" s="75" t="s">
        <v>125</v>
      </c>
      <c r="B563" s="75">
        <v>115553</v>
      </c>
      <c r="C563" s="75" t="s">
        <v>126</v>
      </c>
      <c r="D563" s="75" t="s">
        <v>52</v>
      </c>
      <c r="F563" s="75">
        <v>5</v>
      </c>
      <c r="G563" s="75">
        <v>9</v>
      </c>
      <c r="H563" s="75">
        <v>153919</v>
      </c>
      <c r="I563" s="74">
        <v>6</v>
      </c>
      <c r="J563" s="92">
        <v>43137</v>
      </c>
      <c r="K563" s="75" t="s">
        <v>1734</v>
      </c>
      <c r="L563" s="75">
        <v>37.22</v>
      </c>
      <c r="M563" s="75">
        <v>7.5</v>
      </c>
      <c r="N563" s="75">
        <v>45</v>
      </c>
      <c r="O563" s="75">
        <v>45</v>
      </c>
      <c r="P563" s="75">
        <v>0</v>
      </c>
      <c r="R563" s="75" t="s">
        <v>1704</v>
      </c>
      <c r="S563" s="75" t="s">
        <v>1708</v>
      </c>
      <c r="U563" s="75" t="s">
        <v>1709</v>
      </c>
      <c r="V563" s="75" t="s">
        <v>1710</v>
      </c>
      <c r="X563" s="75">
        <v>14204</v>
      </c>
      <c r="Y563" s="75" t="s">
        <v>159</v>
      </c>
      <c r="Z563" s="92">
        <v>43205</v>
      </c>
      <c r="AA563" s="75" t="s">
        <v>1711</v>
      </c>
      <c r="AB563" s="92">
        <v>43157</v>
      </c>
      <c r="AC563" s="75">
        <v>0</v>
      </c>
      <c r="AF563" s="92">
        <v>43137</v>
      </c>
      <c r="AG563" s="75">
        <v>0</v>
      </c>
      <c r="AH563" s="75">
        <v>114449</v>
      </c>
      <c r="AI563" s="75" t="b">
        <v>1</v>
      </c>
      <c r="AJ563" s="75">
        <v>8</v>
      </c>
      <c r="AK563" s="75" t="s">
        <v>1708</v>
      </c>
    </row>
    <row r="564" spans="1:37" x14ac:dyDescent="0.2">
      <c r="A564" s="75" t="s">
        <v>125</v>
      </c>
      <c r="B564" s="75">
        <v>115558</v>
      </c>
      <c r="C564" s="75" t="s">
        <v>126</v>
      </c>
      <c r="D564" s="75" t="s">
        <v>52</v>
      </c>
      <c r="F564" s="75">
        <v>5</v>
      </c>
      <c r="G564" s="75">
        <v>19</v>
      </c>
      <c r="H564" s="75">
        <v>153924</v>
      </c>
      <c r="I564" s="74">
        <v>6</v>
      </c>
      <c r="J564" s="92">
        <v>43137</v>
      </c>
      <c r="K564" s="75" t="s">
        <v>1735</v>
      </c>
      <c r="L564" s="75">
        <v>16.670000000000002</v>
      </c>
      <c r="M564" s="75">
        <v>3.33</v>
      </c>
      <c r="N564" s="75">
        <v>20</v>
      </c>
      <c r="O564" s="75">
        <v>20</v>
      </c>
      <c r="P564" s="75">
        <v>0</v>
      </c>
      <c r="R564" s="75" t="s">
        <v>1704</v>
      </c>
      <c r="S564" s="75" t="s">
        <v>1708</v>
      </c>
      <c r="U564" s="75" t="s">
        <v>1709</v>
      </c>
      <c r="V564" s="75" t="s">
        <v>1710</v>
      </c>
      <c r="X564" s="75">
        <v>14204</v>
      </c>
      <c r="Y564" s="75" t="s">
        <v>159</v>
      </c>
      <c r="Z564" s="92">
        <v>43205</v>
      </c>
      <c r="AA564" s="75" t="s">
        <v>1711</v>
      </c>
      <c r="AB564" s="92">
        <v>43157</v>
      </c>
      <c r="AC564" s="75">
        <v>0</v>
      </c>
      <c r="AF564" s="92">
        <v>43137</v>
      </c>
      <c r="AG564" s="75">
        <v>0</v>
      </c>
      <c r="AH564" s="75">
        <v>142136</v>
      </c>
      <c r="AI564" s="75" t="b">
        <v>1</v>
      </c>
      <c r="AJ564" s="75">
        <v>18</v>
      </c>
      <c r="AK564" s="75" t="s">
        <v>1708</v>
      </c>
    </row>
    <row r="565" spans="1:37" x14ac:dyDescent="0.2">
      <c r="A565" s="75" t="s">
        <v>125</v>
      </c>
      <c r="B565" s="75">
        <v>115560</v>
      </c>
      <c r="C565" s="75" t="s">
        <v>126</v>
      </c>
      <c r="D565" s="75" t="s">
        <v>52</v>
      </c>
      <c r="F565" s="75">
        <v>5</v>
      </c>
      <c r="G565" s="75">
        <v>19</v>
      </c>
      <c r="H565" s="75">
        <v>153926</v>
      </c>
      <c r="I565" s="74">
        <v>6</v>
      </c>
      <c r="J565" s="92">
        <v>43137</v>
      </c>
      <c r="K565" s="75" t="s">
        <v>1736</v>
      </c>
      <c r="L565" s="75">
        <v>37.22</v>
      </c>
      <c r="M565" s="75">
        <v>7.5</v>
      </c>
      <c r="N565" s="75">
        <v>45</v>
      </c>
      <c r="O565" s="75">
        <v>45</v>
      </c>
      <c r="P565" s="75">
        <v>0</v>
      </c>
      <c r="R565" s="75" t="s">
        <v>1704</v>
      </c>
      <c r="S565" s="75" t="s">
        <v>1708</v>
      </c>
      <c r="U565" s="75" t="s">
        <v>1709</v>
      </c>
      <c r="V565" s="75" t="s">
        <v>1710</v>
      </c>
      <c r="X565" s="75">
        <v>14204</v>
      </c>
      <c r="Y565" s="75" t="s">
        <v>159</v>
      </c>
      <c r="Z565" s="92">
        <v>43205</v>
      </c>
      <c r="AA565" s="75" t="s">
        <v>1711</v>
      </c>
      <c r="AB565" s="92">
        <v>43157</v>
      </c>
      <c r="AC565" s="75">
        <v>0</v>
      </c>
      <c r="AF565" s="92">
        <v>43137</v>
      </c>
      <c r="AG565" s="75">
        <v>0</v>
      </c>
      <c r="AH565" s="75">
        <v>144859</v>
      </c>
      <c r="AI565" s="75" t="b">
        <v>1</v>
      </c>
      <c r="AJ565" s="75">
        <v>18</v>
      </c>
      <c r="AK565" s="75" t="s">
        <v>1708</v>
      </c>
    </row>
    <row r="566" spans="1:37" x14ac:dyDescent="0.2">
      <c r="A566" s="75" t="s">
        <v>125</v>
      </c>
      <c r="B566" s="75">
        <v>115562</v>
      </c>
      <c r="C566" s="75" t="s">
        <v>126</v>
      </c>
      <c r="D566" s="75" t="s">
        <v>52</v>
      </c>
      <c r="F566" s="75">
        <v>5</v>
      </c>
      <c r="G566" s="75">
        <v>9</v>
      </c>
      <c r="H566" s="75">
        <v>153928</v>
      </c>
      <c r="I566" s="74">
        <v>6</v>
      </c>
      <c r="J566" s="92">
        <v>43137</v>
      </c>
      <c r="K566" s="75" t="s">
        <v>1737</v>
      </c>
      <c r="L566" s="75">
        <v>37.22</v>
      </c>
      <c r="M566" s="75">
        <v>7.5</v>
      </c>
      <c r="N566" s="75">
        <v>45</v>
      </c>
      <c r="O566" s="75">
        <v>45</v>
      </c>
      <c r="P566" s="75">
        <v>0</v>
      </c>
      <c r="R566" s="75" t="s">
        <v>1704</v>
      </c>
      <c r="S566" s="75" t="s">
        <v>1708</v>
      </c>
      <c r="U566" s="75" t="s">
        <v>1709</v>
      </c>
      <c r="V566" s="75" t="s">
        <v>1710</v>
      </c>
      <c r="X566" s="75">
        <v>14204</v>
      </c>
      <c r="Y566" s="75" t="s">
        <v>159</v>
      </c>
      <c r="Z566" s="92">
        <v>43205</v>
      </c>
      <c r="AA566" s="75" t="s">
        <v>1711</v>
      </c>
      <c r="AB566" s="92">
        <v>43157</v>
      </c>
      <c r="AC566" s="75">
        <v>0</v>
      </c>
      <c r="AF566" s="92">
        <v>43137</v>
      </c>
      <c r="AG566" s="75">
        <v>0</v>
      </c>
      <c r="AH566" s="75">
        <v>152609</v>
      </c>
      <c r="AI566" s="75" t="b">
        <v>1</v>
      </c>
      <c r="AJ566" s="75">
        <v>8</v>
      </c>
      <c r="AK566" s="75" t="s">
        <v>1708</v>
      </c>
    </row>
    <row r="567" spans="1:37" x14ac:dyDescent="0.2">
      <c r="A567" s="75" t="s">
        <v>125</v>
      </c>
      <c r="B567" s="75">
        <v>115564</v>
      </c>
      <c r="C567" s="75" t="s">
        <v>126</v>
      </c>
      <c r="D567" s="75" t="s">
        <v>52</v>
      </c>
      <c r="F567" s="75">
        <v>5</v>
      </c>
      <c r="G567" s="75">
        <v>19</v>
      </c>
      <c r="H567" s="75">
        <v>153930</v>
      </c>
      <c r="I567" s="74">
        <v>6</v>
      </c>
      <c r="J567" s="92">
        <v>43137</v>
      </c>
      <c r="K567" s="75" t="s">
        <v>1738</v>
      </c>
      <c r="L567" s="75">
        <v>12.5</v>
      </c>
      <c r="M567" s="75">
        <v>2.5</v>
      </c>
      <c r="N567" s="75">
        <v>15</v>
      </c>
      <c r="O567" s="75">
        <v>15</v>
      </c>
      <c r="P567" s="75">
        <v>0</v>
      </c>
      <c r="R567" s="75" t="s">
        <v>1704</v>
      </c>
      <c r="S567" s="75" t="s">
        <v>1708</v>
      </c>
      <c r="U567" s="75" t="s">
        <v>1709</v>
      </c>
      <c r="V567" s="75" t="s">
        <v>1710</v>
      </c>
      <c r="X567" s="75">
        <v>14204</v>
      </c>
      <c r="Y567" s="75" t="s">
        <v>159</v>
      </c>
      <c r="Z567" s="92">
        <v>43205</v>
      </c>
      <c r="AA567" s="75" t="s">
        <v>1711</v>
      </c>
      <c r="AB567" s="92">
        <v>43157</v>
      </c>
      <c r="AC567" s="75">
        <v>0</v>
      </c>
      <c r="AF567" s="92">
        <v>43137</v>
      </c>
      <c r="AG567" s="75">
        <v>0</v>
      </c>
      <c r="AH567" s="75">
        <v>162125</v>
      </c>
      <c r="AI567" s="75" t="b">
        <v>1</v>
      </c>
      <c r="AJ567" s="75">
        <v>18</v>
      </c>
      <c r="AK567" s="75" t="s">
        <v>1708</v>
      </c>
    </row>
    <row r="568" spans="1:37" x14ac:dyDescent="0.2">
      <c r="A568" s="75" t="s">
        <v>125</v>
      </c>
      <c r="B568" s="75">
        <v>115595</v>
      </c>
      <c r="C568" s="75" t="s">
        <v>126</v>
      </c>
      <c r="D568" s="75" t="s">
        <v>52</v>
      </c>
      <c r="F568" s="75">
        <v>5</v>
      </c>
      <c r="G568" s="75">
        <v>19</v>
      </c>
      <c r="H568" s="75">
        <v>153961</v>
      </c>
      <c r="I568" s="74">
        <v>7</v>
      </c>
      <c r="J568" s="92">
        <v>43138</v>
      </c>
      <c r="K568" s="75" t="s">
        <v>1739</v>
      </c>
      <c r="L568" s="75">
        <v>37.22</v>
      </c>
      <c r="M568" s="75">
        <v>7.5</v>
      </c>
      <c r="N568" s="75">
        <v>45</v>
      </c>
      <c r="O568" s="75">
        <v>45</v>
      </c>
      <c r="P568" s="75">
        <v>0</v>
      </c>
      <c r="R568" s="75" t="s">
        <v>1704</v>
      </c>
      <c r="S568" s="75" t="s">
        <v>1708</v>
      </c>
      <c r="U568" s="75" t="s">
        <v>1709</v>
      </c>
      <c r="V568" s="75" t="s">
        <v>1710</v>
      </c>
      <c r="X568" s="75">
        <v>14204</v>
      </c>
      <c r="Y568" s="75" t="s">
        <v>159</v>
      </c>
      <c r="Z568" s="92">
        <v>43205</v>
      </c>
      <c r="AA568" s="75" t="s">
        <v>1711</v>
      </c>
      <c r="AB568" s="92">
        <v>43158</v>
      </c>
      <c r="AC568" s="75">
        <v>0</v>
      </c>
      <c r="AF568" s="92">
        <v>43138</v>
      </c>
      <c r="AG568" s="75">
        <v>0</v>
      </c>
      <c r="AH568" s="75">
        <v>140047</v>
      </c>
      <c r="AI568" s="75" t="b">
        <v>1</v>
      </c>
      <c r="AJ568" s="75">
        <v>18</v>
      </c>
      <c r="AK568" s="75" t="s">
        <v>1708</v>
      </c>
    </row>
    <row r="569" spans="1:37" x14ac:dyDescent="0.2">
      <c r="A569" s="75" t="s">
        <v>125</v>
      </c>
      <c r="B569" s="75">
        <v>115597</v>
      </c>
      <c r="C569" s="75" t="s">
        <v>126</v>
      </c>
      <c r="D569" s="75" t="s">
        <v>52</v>
      </c>
      <c r="F569" s="75">
        <v>5</v>
      </c>
      <c r="G569" s="75">
        <v>19</v>
      </c>
      <c r="H569" s="75">
        <v>153963</v>
      </c>
      <c r="I569" s="74">
        <v>7</v>
      </c>
      <c r="J569" s="92">
        <v>43138</v>
      </c>
      <c r="K569" s="75" t="s">
        <v>1740</v>
      </c>
      <c r="L569" s="75">
        <v>37.22</v>
      </c>
      <c r="M569" s="75">
        <v>7.5</v>
      </c>
      <c r="N569" s="75">
        <v>45</v>
      </c>
      <c r="O569" s="75">
        <v>45</v>
      </c>
      <c r="P569" s="75">
        <v>0</v>
      </c>
      <c r="R569" s="75" t="s">
        <v>1704</v>
      </c>
      <c r="S569" s="75" t="s">
        <v>1708</v>
      </c>
      <c r="U569" s="75" t="s">
        <v>1709</v>
      </c>
      <c r="V569" s="75" t="s">
        <v>1710</v>
      </c>
      <c r="X569" s="75">
        <v>14204</v>
      </c>
      <c r="Y569" s="75" t="s">
        <v>159</v>
      </c>
      <c r="Z569" s="92">
        <v>43205</v>
      </c>
      <c r="AA569" s="75" t="s">
        <v>1711</v>
      </c>
      <c r="AB569" s="92">
        <v>43158</v>
      </c>
      <c r="AC569" s="75">
        <v>0</v>
      </c>
      <c r="AF569" s="92">
        <v>43138</v>
      </c>
      <c r="AG569" s="75">
        <v>0</v>
      </c>
      <c r="AH569" s="75">
        <v>142931</v>
      </c>
      <c r="AI569" s="75" t="b">
        <v>1</v>
      </c>
      <c r="AJ569" s="75">
        <v>18</v>
      </c>
      <c r="AK569" s="75" t="s">
        <v>1708</v>
      </c>
    </row>
    <row r="570" spans="1:37" x14ac:dyDescent="0.2">
      <c r="A570" s="75" t="s">
        <v>125</v>
      </c>
      <c r="B570" s="75">
        <v>115602</v>
      </c>
      <c r="C570" s="75" t="s">
        <v>126</v>
      </c>
      <c r="D570" s="75" t="s">
        <v>52</v>
      </c>
      <c r="F570" s="75">
        <v>5</v>
      </c>
      <c r="G570" s="75">
        <v>19</v>
      </c>
      <c r="H570" s="75">
        <v>153968</v>
      </c>
      <c r="I570" s="74">
        <v>7</v>
      </c>
      <c r="J570" s="92">
        <v>43138</v>
      </c>
      <c r="K570" s="75" t="s">
        <v>1741</v>
      </c>
      <c r="L570" s="75">
        <v>12.5</v>
      </c>
      <c r="M570" s="75">
        <v>2.5</v>
      </c>
      <c r="N570" s="75">
        <v>15</v>
      </c>
      <c r="O570" s="75">
        <v>15</v>
      </c>
      <c r="P570" s="75">
        <v>0</v>
      </c>
      <c r="R570" s="75" t="s">
        <v>1704</v>
      </c>
      <c r="S570" s="75" t="s">
        <v>1708</v>
      </c>
      <c r="U570" s="75" t="s">
        <v>1709</v>
      </c>
      <c r="V570" s="75" t="s">
        <v>1710</v>
      </c>
      <c r="X570" s="75">
        <v>14204</v>
      </c>
      <c r="Y570" s="75" t="s">
        <v>159</v>
      </c>
      <c r="Z570" s="92">
        <v>43205</v>
      </c>
      <c r="AA570" s="75" t="s">
        <v>1711</v>
      </c>
      <c r="AB570" s="92">
        <v>43158</v>
      </c>
      <c r="AC570" s="75">
        <v>0</v>
      </c>
      <c r="AF570" s="92">
        <v>43138</v>
      </c>
      <c r="AG570" s="75">
        <v>0</v>
      </c>
      <c r="AH570" s="75">
        <v>151607</v>
      </c>
      <c r="AI570" s="75" t="b">
        <v>1</v>
      </c>
      <c r="AJ570" s="75">
        <v>18</v>
      </c>
      <c r="AK570" s="75" t="s">
        <v>1708</v>
      </c>
    </row>
    <row r="571" spans="1:37" x14ac:dyDescent="0.2">
      <c r="A571" s="75" t="s">
        <v>125</v>
      </c>
      <c r="B571" s="75">
        <v>115608</v>
      </c>
      <c r="C571" s="75" t="s">
        <v>126</v>
      </c>
      <c r="D571" s="75" t="s">
        <v>52</v>
      </c>
      <c r="F571" s="75">
        <v>5</v>
      </c>
      <c r="G571" s="75">
        <v>9</v>
      </c>
      <c r="H571" s="75">
        <v>153974</v>
      </c>
      <c r="I571" s="74">
        <v>7</v>
      </c>
      <c r="J571" s="92">
        <v>43138</v>
      </c>
      <c r="K571" s="75" t="s">
        <v>1742</v>
      </c>
      <c r="L571" s="75">
        <v>37.22</v>
      </c>
      <c r="M571" s="75">
        <v>7.5</v>
      </c>
      <c r="N571" s="75">
        <v>45</v>
      </c>
      <c r="O571" s="75">
        <v>45</v>
      </c>
      <c r="P571" s="75">
        <v>0</v>
      </c>
      <c r="R571" s="75" t="s">
        <v>1704</v>
      </c>
      <c r="S571" s="75" t="s">
        <v>1708</v>
      </c>
      <c r="U571" s="75" t="s">
        <v>1709</v>
      </c>
      <c r="V571" s="75" t="s">
        <v>1710</v>
      </c>
      <c r="X571" s="75">
        <v>14204</v>
      </c>
      <c r="Y571" s="75" t="s">
        <v>159</v>
      </c>
      <c r="Z571" s="92">
        <v>43205</v>
      </c>
      <c r="AA571" s="75" t="s">
        <v>1711</v>
      </c>
      <c r="AB571" s="92">
        <v>43158</v>
      </c>
      <c r="AC571" s="75">
        <v>0</v>
      </c>
      <c r="AF571" s="92">
        <v>43138</v>
      </c>
      <c r="AG571" s="75">
        <v>0</v>
      </c>
      <c r="AH571" s="75">
        <v>161020</v>
      </c>
      <c r="AI571" s="75" t="b">
        <v>1</v>
      </c>
      <c r="AJ571" s="75">
        <v>8</v>
      </c>
      <c r="AK571" s="75" t="s">
        <v>1708</v>
      </c>
    </row>
    <row r="572" spans="1:37" x14ac:dyDescent="0.2">
      <c r="A572" s="75" t="s">
        <v>125</v>
      </c>
      <c r="B572" s="75">
        <v>115612</v>
      </c>
      <c r="C572" s="75" t="s">
        <v>126</v>
      </c>
      <c r="D572" s="75" t="s">
        <v>52</v>
      </c>
      <c r="F572" s="75">
        <v>5</v>
      </c>
      <c r="G572" s="75">
        <v>9</v>
      </c>
      <c r="H572" s="75">
        <v>153978</v>
      </c>
      <c r="I572" s="74">
        <v>7</v>
      </c>
      <c r="J572" s="92">
        <v>43138</v>
      </c>
      <c r="K572" s="75" t="s">
        <v>1743</v>
      </c>
      <c r="L572" s="75">
        <v>37.22</v>
      </c>
      <c r="M572" s="75">
        <v>7.5</v>
      </c>
      <c r="N572" s="75">
        <v>45</v>
      </c>
      <c r="O572" s="75">
        <v>45</v>
      </c>
      <c r="P572" s="75">
        <v>0</v>
      </c>
      <c r="R572" s="75" t="s">
        <v>1704</v>
      </c>
      <c r="S572" s="75" t="s">
        <v>1708</v>
      </c>
      <c r="U572" s="75" t="s">
        <v>1709</v>
      </c>
      <c r="V572" s="75" t="s">
        <v>1710</v>
      </c>
      <c r="X572" s="75">
        <v>14204</v>
      </c>
      <c r="Y572" s="75" t="s">
        <v>159</v>
      </c>
      <c r="Z572" s="92">
        <v>43205</v>
      </c>
      <c r="AA572" s="75" t="s">
        <v>1711</v>
      </c>
      <c r="AB572" s="92">
        <v>43158</v>
      </c>
      <c r="AC572" s="75">
        <v>0</v>
      </c>
      <c r="AF572" s="92">
        <v>43138</v>
      </c>
      <c r="AG572" s="75">
        <v>0</v>
      </c>
      <c r="AH572" s="75">
        <v>171833</v>
      </c>
      <c r="AI572" s="75" t="b">
        <v>1</v>
      </c>
      <c r="AJ572" s="75">
        <v>8</v>
      </c>
      <c r="AK572" s="75" t="s">
        <v>1708</v>
      </c>
    </row>
    <row r="573" spans="1:37" x14ac:dyDescent="0.2">
      <c r="A573" s="75" t="s">
        <v>125</v>
      </c>
      <c r="B573" s="75">
        <v>115620</v>
      </c>
      <c r="C573" s="75" t="s">
        <v>126</v>
      </c>
      <c r="D573" s="75" t="s">
        <v>52</v>
      </c>
      <c r="F573" s="75">
        <v>5</v>
      </c>
      <c r="G573" s="75">
        <v>9</v>
      </c>
      <c r="H573" s="75">
        <v>153986</v>
      </c>
      <c r="I573" s="74">
        <v>8</v>
      </c>
      <c r="J573" s="92">
        <v>43139</v>
      </c>
      <c r="K573" s="75" t="s">
        <v>1744</v>
      </c>
      <c r="L573" s="75">
        <v>37.22</v>
      </c>
      <c r="M573" s="75">
        <v>7.5</v>
      </c>
      <c r="N573" s="75">
        <v>45</v>
      </c>
      <c r="O573" s="75">
        <v>45</v>
      </c>
      <c r="P573" s="75">
        <v>0</v>
      </c>
      <c r="R573" s="75" t="s">
        <v>1704</v>
      </c>
      <c r="S573" s="75" t="s">
        <v>1708</v>
      </c>
      <c r="U573" s="75" t="s">
        <v>1709</v>
      </c>
      <c r="V573" s="75" t="s">
        <v>1710</v>
      </c>
      <c r="X573" s="75">
        <v>14204</v>
      </c>
      <c r="Y573" s="75" t="s">
        <v>159</v>
      </c>
      <c r="Z573" s="92">
        <v>43205</v>
      </c>
      <c r="AA573" s="75" t="s">
        <v>1711</v>
      </c>
      <c r="AB573" s="92">
        <v>43159</v>
      </c>
      <c r="AC573" s="75">
        <v>0</v>
      </c>
      <c r="AF573" s="92">
        <v>43139</v>
      </c>
      <c r="AG573" s="75">
        <v>0</v>
      </c>
      <c r="AH573" s="75">
        <v>93611</v>
      </c>
      <c r="AI573" s="75" t="b">
        <v>1</v>
      </c>
      <c r="AJ573" s="75">
        <v>8</v>
      </c>
      <c r="AK573" s="75" t="s">
        <v>1708</v>
      </c>
    </row>
    <row r="574" spans="1:37" x14ac:dyDescent="0.2">
      <c r="A574" s="75" t="s">
        <v>125</v>
      </c>
      <c r="B574" s="75">
        <v>115626</v>
      </c>
      <c r="C574" s="75" t="s">
        <v>126</v>
      </c>
      <c r="D574" s="75" t="s">
        <v>52</v>
      </c>
      <c r="F574" s="75">
        <v>5</v>
      </c>
      <c r="G574" s="75">
        <v>19</v>
      </c>
      <c r="H574" s="75">
        <v>153992</v>
      </c>
      <c r="I574" s="74">
        <v>8</v>
      </c>
      <c r="J574" s="92">
        <v>43139</v>
      </c>
      <c r="K574" s="75" t="s">
        <v>1745</v>
      </c>
      <c r="L574" s="75">
        <v>12.5</v>
      </c>
      <c r="M574" s="75">
        <v>2.5</v>
      </c>
      <c r="N574" s="75">
        <v>15</v>
      </c>
      <c r="O574" s="75">
        <v>15</v>
      </c>
      <c r="P574" s="75">
        <v>0</v>
      </c>
      <c r="R574" s="75" t="s">
        <v>1704</v>
      </c>
      <c r="S574" s="75" t="s">
        <v>1708</v>
      </c>
      <c r="U574" s="75" t="s">
        <v>1709</v>
      </c>
      <c r="V574" s="75" t="s">
        <v>1710</v>
      </c>
      <c r="X574" s="75">
        <v>14204</v>
      </c>
      <c r="Y574" s="75" t="s">
        <v>159</v>
      </c>
      <c r="Z574" s="92">
        <v>43205</v>
      </c>
      <c r="AA574" s="75" t="s">
        <v>1711</v>
      </c>
      <c r="AB574" s="92">
        <v>43159</v>
      </c>
      <c r="AC574" s="75">
        <v>0</v>
      </c>
      <c r="AF574" s="92">
        <v>43139</v>
      </c>
      <c r="AG574" s="75">
        <v>0</v>
      </c>
      <c r="AH574" s="75">
        <v>103545</v>
      </c>
      <c r="AI574" s="75" t="b">
        <v>1</v>
      </c>
      <c r="AJ574" s="75">
        <v>18</v>
      </c>
      <c r="AK574" s="75" t="s">
        <v>1708</v>
      </c>
    </row>
    <row r="575" spans="1:37" x14ac:dyDescent="0.2">
      <c r="A575" s="75" t="s">
        <v>125</v>
      </c>
      <c r="B575" s="75">
        <v>115635</v>
      </c>
      <c r="C575" s="75" t="s">
        <v>126</v>
      </c>
      <c r="D575" s="75" t="s">
        <v>52</v>
      </c>
      <c r="F575" s="75">
        <v>5</v>
      </c>
      <c r="G575" s="75">
        <v>9</v>
      </c>
      <c r="H575" s="75">
        <v>154001</v>
      </c>
      <c r="I575" s="74">
        <v>8</v>
      </c>
      <c r="J575" s="92">
        <v>43139</v>
      </c>
      <c r="K575" s="75" t="s">
        <v>1746</v>
      </c>
      <c r="L575" s="75">
        <v>37.22</v>
      </c>
      <c r="M575" s="75">
        <v>7.5</v>
      </c>
      <c r="N575" s="75">
        <v>45</v>
      </c>
      <c r="O575" s="75">
        <v>45</v>
      </c>
      <c r="P575" s="75">
        <v>0</v>
      </c>
      <c r="R575" s="75" t="s">
        <v>1704</v>
      </c>
      <c r="S575" s="75" t="s">
        <v>1708</v>
      </c>
      <c r="U575" s="75" t="s">
        <v>1709</v>
      </c>
      <c r="V575" s="75" t="s">
        <v>1710</v>
      </c>
      <c r="X575" s="75">
        <v>14204</v>
      </c>
      <c r="Y575" s="75" t="s">
        <v>159</v>
      </c>
      <c r="Z575" s="92">
        <v>43205</v>
      </c>
      <c r="AA575" s="75" t="s">
        <v>1711</v>
      </c>
      <c r="AB575" s="92">
        <v>43159</v>
      </c>
      <c r="AC575" s="75">
        <v>0</v>
      </c>
      <c r="AF575" s="92">
        <v>43139</v>
      </c>
      <c r="AG575" s="75">
        <v>0</v>
      </c>
      <c r="AH575" s="75">
        <v>120615</v>
      </c>
      <c r="AI575" s="75" t="b">
        <v>1</v>
      </c>
      <c r="AJ575" s="75">
        <v>8</v>
      </c>
      <c r="AK575" s="75" t="s">
        <v>1708</v>
      </c>
    </row>
    <row r="576" spans="1:37" x14ac:dyDescent="0.2">
      <c r="A576" s="75" t="s">
        <v>125</v>
      </c>
      <c r="B576" s="75">
        <v>115637</v>
      </c>
      <c r="C576" s="75" t="s">
        <v>126</v>
      </c>
      <c r="D576" s="75" t="s">
        <v>52</v>
      </c>
      <c r="F576" s="75">
        <v>5</v>
      </c>
      <c r="G576" s="75">
        <v>19</v>
      </c>
      <c r="H576" s="75">
        <v>154003</v>
      </c>
      <c r="I576" s="74">
        <v>8</v>
      </c>
      <c r="J576" s="92">
        <v>43139</v>
      </c>
      <c r="K576" s="75" t="s">
        <v>1747</v>
      </c>
      <c r="L576" s="75">
        <v>37.22</v>
      </c>
      <c r="M576" s="75">
        <v>7.5</v>
      </c>
      <c r="N576" s="75">
        <v>45</v>
      </c>
      <c r="O576" s="75">
        <v>45</v>
      </c>
      <c r="P576" s="75">
        <v>0</v>
      </c>
      <c r="R576" s="75" t="s">
        <v>1704</v>
      </c>
      <c r="S576" s="75" t="s">
        <v>1708</v>
      </c>
      <c r="U576" s="75" t="s">
        <v>1709</v>
      </c>
      <c r="V576" s="75" t="s">
        <v>1710</v>
      </c>
      <c r="X576" s="75">
        <v>14204</v>
      </c>
      <c r="Y576" s="75" t="s">
        <v>159</v>
      </c>
      <c r="Z576" s="92">
        <v>43205</v>
      </c>
      <c r="AA576" s="75" t="s">
        <v>1711</v>
      </c>
      <c r="AB576" s="92">
        <v>43159</v>
      </c>
      <c r="AC576" s="75">
        <v>0</v>
      </c>
      <c r="AF576" s="92">
        <v>43139</v>
      </c>
      <c r="AG576" s="75">
        <v>0</v>
      </c>
      <c r="AH576" s="75">
        <v>142252</v>
      </c>
      <c r="AI576" s="75" t="b">
        <v>1</v>
      </c>
      <c r="AJ576" s="75">
        <v>18</v>
      </c>
      <c r="AK576" s="75" t="s">
        <v>1708</v>
      </c>
    </row>
    <row r="577" spans="1:37" x14ac:dyDescent="0.2">
      <c r="A577" s="75" t="s">
        <v>125</v>
      </c>
      <c r="B577" s="75">
        <v>115638</v>
      </c>
      <c r="C577" s="75" t="s">
        <v>126</v>
      </c>
      <c r="D577" s="75" t="s">
        <v>52</v>
      </c>
      <c r="F577" s="75">
        <v>5</v>
      </c>
      <c r="G577" s="75">
        <v>19</v>
      </c>
      <c r="H577" s="75">
        <v>154004</v>
      </c>
      <c r="I577" s="74">
        <v>8</v>
      </c>
      <c r="J577" s="92">
        <v>43139</v>
      </c>
      <c r="K577" s="75" t="s">
        <v>1748</v>
      </c>
      <c r="L577" s="75">
        <v>37.22</v>
      </c>
      <c r="M577" s="75">
        <v>7.5</v>
      </c>
      <c r="N577" s="75">
        <v>45</v>
      </c>
      <c r="O577" s="75">
        <v>45</v>
      </c>
      <c r="P577" s="75">
        <v>0</v>
      </c>
      <c r="R577" s="75" t="s">
        <v>1704</v>
      </c>
      <c r="S577" s="75" t="s">
        <v>1708</v>
      </c>
      <c r="U577" s="75" t="s">
        <v>1709</v>
      </c>
      <c r="V577" s="75" t="s">
        <v>1710</v>
      </c>
      <c r="X577" s="75">
        <v>14204</v>
      </c>
      <c r="Y577" s="75" t="s">
        <v>159</v>
      </c>
      <c r="Z577" s="92">
        <v>43205</v>
      </c>
      <c r="AA577" s="75" t="s">
        <v>1711</v>
      </c>
      <c r="AB577" s="92">
        <v>43159</v>
      </c>
      <c r="AC577" s="75">
        <v>0</v>
      </c>
      <c r="AF577" s="92">
        <v>43139</v>
      </c>
      <c r="AG577" s="75">
        <v>0</v>
      </c>
      <c r="AH577" s="75">
        <v>143337</v>
      </c>
      <c r="AI577" s="75" t="b">
        <v>1</v>
      </c>
      <c r="AJ577" s="75">
        <v>18</v>
      </c>
      <c r="AK577" s="75" t="s">
        <v>1708</v>
      </c>
    </row>
    <row r="578" spans="1:37" x14ac:dyDescent="0.2">
      <c r="A578" s="75" t="s">
        <v>125</v>
      </c>
      <c r="B578" s="75">
        <v>115648</v>
      </c>
      <c r="C578" s="75" t="s">
        <v>126</v>
      </c>
      <c r="D578" s="75" t="s">
        <v>52</v>
      </c>
      <c r="F578" s="75">
        <v>5</v>
      </c>
      <c r="G578" s="75">
        <v>19</v>
      </c>
      <c r="H578" s="75">
        <v>154014</v>
      </c>
      <c r="I578" s="74">
        <v>8</v>
      </c>
      <c r="J578" s="92">
        <v>43139</v>
      </c>
      <c r="K578" s="75" t="s">
        <v>1749</v>
      </c>
      <c r="L578" s="75">
        <v>37.22</v>
      </c>
      <c r="M578" s="75">
        <v>7.5</v>
      </c>
      <c r="N578" s="75">
        <v>45</v>
      </c>
      <c r="O578" s="75">
        <v>45</v>
      </c>
      <c r="P578" s="75">
        <v>0</v>
      </c>
      <c r="R578" s="75" t="s">
        <v>1704</v>
      </c>
      <c r="S578" s="75" t="s">
        <v>1708</v>
      </c>
      <c r="U578" s="75" t="s">
        <v>1709</v>
      </c>
      <c r="V578" s="75" t="s">
        <v>1710</v>
      </c>
      <c r="X578" s="75">
        <v>14204</v>
      </c>
      <c r="Y578" s="75" t="s">
        <v>159</v>
      </c>
      <c r="Z578" s="92">
        <v>43205</v>
      </c>
      <c r="AA578" s="75" t="s">
        <v>1711</v>
      </c>
      <c r="AB578" s="92">
        <v>43159</v>
      </c>
      <c r="AC578" s="75">
        <v>0</v>
      </c>
      <c r="AF578" s="92">
        <v>43139</v>
      </c>
      <c r="AG578" s="75">
        <v>0</v>
      </c>
      <c r="AH578" s="75">
        <v>155944</v>
      </c>
      <c r="AI578" s="75" t="b">
        <v>1</v>
      </c>
      <c r="AJ578" s="75">
        <v>18</v>
      </c>
      <c r="AK578" s="75" t="s">
        <v>1708</v>
      </c>
    </row>
    <row r="579" spans="1:37" x14ac:dyDescent="0.2">
      <c r="A579" s="75" t="s">
        <v>125</v>
      </c>
      <c r="B579" s="75">
        <v>115650</v>
      </c>
      <c r="C579" s="75" t="s">
        <v>126</v>
      </c>
      <c r="D579" s="75" t="s">
        <v>52</v>
      </c>
      <c r="F579" s="75">
        <v>5</v>
      </c>
      <c r="G579" s="75">
        <v>9</v>
      </c>
      <c r="H579" s="75">
        <v>154016</v>
      </c>
      <c r="I579" s="74">
        <v>8</v>
      </c>
      <c r="J579" s="92">
        <v>43139</v>
      </c>
      <c r="K579" s="75" t="s">
        <v>1750</v>
      </c>
      <c r="L579" s="75">
        <v>37.22</v>
      </c>
      <c r="M579" s="75">
        <v>7.5</v>
      </c>
      <c r="N579" s="75">
        <v>45</v>
      </c>
      <c r="O579" s="75">
        <v>45</v>
      </c>
      <c r="P579" s="75">
        <v>0</v>
      </c>
      <c r="R579" s="75" t="s">
        <v>1704</v>
      </c>
      <c r="S579" s="75" t="s">
        <v>1708</v>
      </c>
      <c r="U579" s="75" t="s">
        <v>1709</v>
      </c>
      <c r="V579" s="75" t="s">
        <v>1710</v>
      </c>
      <c r="X579" s="75">
        <v>14204</v>
      </c>
      <c r="Y579" s="75" t="s">
        <v>159</v>
      </c>
      <c r="Z579" s="92">
        <v>43205</v>
      </c>
      <c r="AA579" s="75" t="s">
        <v>1711</v>
      </c>
      <c r="AB579" s="92">
        <v>43159</v>
      </c>
      <c r="AC579" s="75">
        <v>0</v>
      </c>
      <c r="AF579" s="92">
        <v>43139</v>
      </c>
      <c r="AG579" s="75">
        <v>0</v>
      </c>
      <c r="AH579" s="75">
        <v>161925</v>
      </c>
      <c r="AI579" s="75" t="b">
        <v>1</v>
      </c>
      <c r="AJ579" s="75">
        <v>8</v>
      </c>
      <c r="AK579" s="75" t="s">
        <v>1708</v>
      </c>
    </row>
    <row r="580" spans="1:37" x14ac:dyDescent="0.2">
      <c r="A580" s="75" t="s">
        <v>125</v>
      </c>
      <c r="B580" s="75">
        <v>115653</v>
      </c>
      <c r="C580" s="75" t="s">
        <v>126</v>
      </c>
      <c r="D580" s="75" t="s">
        <v>52</v>
      </c>
      <c r="F580" s="75">
        <v>5</v>
      </c>
      <c r="G580" s="75">
        <v>9</v>
      </c>
      <c r="H580" s="75">
        <v>154019</v>
      </c>
      <c r="I580" s="74">
        <v>8</v>
      </c>
      <c r="J580" s="92">
        <v>43139</v>
      </c>
      <c r="K580" s="75" t="s">
        <v>1751</v>
      </c>
      <c r="L580" s="75">
        <v>37.22</v>
      </c>
      <c r="M580" s="75">
        <v>7.5</v>
      </c>
      <c r="N580" s="75">
        <v>45</v>
      </c>
      <c r="O580" s="75">
        <v>45</v>
      </c>
      <c r="P580" s="75">
        <v>0</v>
      </c>
      <c r="R580" s="75" t="s">
        <v>1704</v>
      </c>
      <c r="S580" s="75" t="s">
        <v>1708</v>
      </c>
      <c r="U580" s="75" t="s">
        <v>1709</v>
      </c>
      <c r="V580" s="75" t="s">
        <v>1710</v>
      </c>
      <c r="X580" s="75">
        <v>14204</v>
      </c>
      <c r="Y580" s="75" t="s">
        <v>159</v>
      </c>
      <c r="Z580" s="92">
        <v>43205</v>
      </c>
      <c r="AA580" s="75" t="s">
        <v>1711</v>
      </c>
      <c r="AB580" s="92">
        <v>43159</v>
      </c>
      <c r="AC580" s="75">
        <v>0</v>
      </c>
      <c r="AF580" s="92">
        <v>43139</v>
      </c>
      <c r="AG580" s="75">
        <v>0</v>
      </c>
      <c r="AH580" s="75">
        <v>170842</v>
      </c>
      <c r="AI580" s="75" t="b">
        <v>1</v>
      </c>
      <c r="AJ580" s="75">
        <v>8</v>
      </c>
      <c r="AK580" s="75" t="s">
        <v>1708</v>
      </c>
    </row>
    <row r="581" spans="1:37" x14ac:dyDescent="0.2">
      <c r="A581" s="75" t="s">
        <v>125</v>
      </c>
      <c r="B581" s="75">
        <v>115658</v>
      </c>
      <c r="C581" s="75" t="s">
        <v>126</v>
      </c>
      <c r="D581" s="75" t="s">
        <v>52</v>
      </c>
      <c r="F581" s="75">
        <v>5</v>
      </c>
      <c r="G581" s="75">
        <v>9</v>
      </c>
      <c r="H581" s="75">
        <v>154024</v>
      </c>
      <c r="I581" s="74">
        <v>9</v>
      </c>
      <c r="J581" s="92">
        <v>43140</v>
      </c>
      <c r="K581" s="75" t="s">
        <v>1752</v>
      </c>
      <c r="L581" s="75">
        <v>37.22</v>
      </c>
      <c r="M581" s="75">
        <v>7.5</v>
      </c>
      <c r="N581" s="75">
        <v>45</v>
      </c>
      <c r="O581" s="75">
        <v>45</v>
      </c>
      <c r="P581" s="75">
        <v>0</v>
      </c>
      <c r="R581" s="75" t="s">
        <v>1704</v>
      </c>
      <c r="S581" s="75" t="s">
        <v>1708</v>
      </c>
      <c r="U581" s="75" t="s">
        <v>1709</v>
      </c>
      <c r="V581" s="75" t="s">
        <v>1710</v>
      </c>
      <c r="X581" s="75">
        <v>14204</v>
      </c>
      <c r="Y581" s="75" t="s">
        <v>159</v>
      </c>
      <c r="Z581" s="92">
        <v>43205</v>
      </c>
      <c r="AA581" s="75" t="s">
        <v>1711</v>
      </c>
      <c r="AB581" s="92">
        <v>43160</v>
      </c>
      <c r="AC581" s="75">
        <v>0</v>
      </c>
      <c r="AF581" s="92">
        <v>43140</v>
      </c>
      <c r="AG581" s="75">
        <v>0</v>
      </c>
      <c r="AH581" s="75">
        <v>93822</v>
      </c>
      <c r="AI581" s="75" t="b">
        <v>1</v>
      </c>
      <c r="AJ581" s="75">
        <v>8</v>
      </c>
      <c r="AK581" s="75" t="s">
        <v>1708</v>
      </c>
    </row>
    <row r="582" spans="1:37" x14ac:dyDescent="0.2">
      <c r="A582" s="75" t="s">
        <v>125</v>
      </c>
      <c r="B582" s="75">
        <v>115661</v>
      </c>
      <c r="C582" s="75" t="s">
        <v>126</v>
      </c>
      <c r="D582" s="75" t="s">
        <v>52</v>
      </c>
      <c r="F582" s="75">
        <v>5</v>
      </c>
      <c r="G582" s="75">
        <v>19</v>
      </c>
      <c r="H582" s="75">
        <v>154027</v>
      </c>
      <c r="I582" s="74">
        <v>9</v>
      </c>
      <c r="J582" s="92">
        <v>43140</v>
      </c>
      <c r="K582" s="75" t="s">
        <v>1753</v>
      </c>
      <c r="L582" s="75">
        <v>37.22</v>
      </c>
      <c r="M582" s="75">
        <v>7.5</v>
      </c>
      <c r="N582" s="75">
        <v>45</v>
      </c>
      <c r="O582" s="75">
        <v>45</v>
      </c>
      <c r="P582" s="75">
        <v>0</v>
      </c>
      <c r="R582" s="75" t="s">
        <v>1704</v>
      </c>
      <c r="S582" s="75" t="s">
        <v>1708</v>
      </c>
      <c r="U582" s="75" t="s">
        <v>1709</v>
      </c>
      <c r="V582" s="75" t="s">
        <v>1710</v>
      </c>
      <c r="X582" s="75">
        <v>14204</v>
      </c>
      <c r="Y582" s="75" t="s">
        <v>159</v>
      </c>
      <c r="Z582" s="92">
        <v>43205</v>
      </c>
      <c r="AA582" s="75" t="s">
        <v>1711</v>
      </c>
      <c r="AB582" s="92">
        <v>43160</v>
      </c>
      <c r="AC582" s="75">
        <v>0</v>
      </c>
      <c r="AF582" s="92">
        <v>43140</v>
      </c>
      <c r="AG582" s="75">
        <v>0</v>
      </c>
      <c r="AH582" s="75">
        <v>102942</v>
      </c>
      <c r="AI582" s="75" t="b">
        <v>1</v>
      </c>
      <c r="AJ582" s="75">
        <v>18</v>
      </c>
      <c r="AK582" s="75" t="s">
        <v>1708</v>
      </c>
    </row>
    <row r="583" spans="1:37" x14ac:dyDescent="0.2">
      <c r="A583" s="75" t="s">
        <v>125</v>
      </c>
      <c r="B583" s="75">
        <v>115669</v>
      </c>
      <c r="C583" s="75" t="s">
        <v>126</v>
      </c>
      <c r="D583" s="75" t="s">
        <v>52</v>
      </c>
      <c r="F583" s="75">
        <v>5</v>
      </c>
      <c r="G583" s="75">
        <v>19</v>
      </c>
      <c r="H583" s="75">
        <v>154035</v>
      </c>
      <c r="I583" s="74">
        <v>9</v>
      </c>
      <c r="J583" s="92">
        <v>43140</v>
      </c>
      <c r="K583" s="75" t="s">
        <v>1754</v>
      </c>
      <c r="L583" s="75">
        <v>37.22</v>
      </c>
      <c r="M583" s="75">
        <v>7.5</v>
      </c>
      <c r="N583" s="75">
        <v>45</v>
      </c>
      <c r="O583" s="75">
        <v>45</v>
      </c>
      <c r="P583" s="75">
        <v>0</v>
      </c>
      <c r="R583" s="75" t="s">
        <v>1704</v>
      </c>
      <c r="S583" s="75" t="s">
        <v>1708</v>
      </c>
      <c r="U583" s="75" t="s">
        <v>1709</v>
      </c>
      <c r="V583" s="75" t="s">
        <v>1710</v>
      </c>
      <c r="X583" s="75">
        <v>14204</v>
      </c>
      <c r="Y583" s="75" t="s">
        <v>159</v>
      </c>
      <c r="Z583" s="92">
        <v>43205</v>
      </c>
      <c r="AA583" s="75" t="s">
        <v>1711</v>
      </c>
      <c r="AB583" s="92">
        <v>43160</v>
      </c>
      <c r="AC583" s="75">
        <v>0</v>
      </c>
      <c r="AF583" s="92">
        <v>43140</v>
      </c>
      <c r="AG583" s="75">
        <v>0</v>
      </c>
      <c r="AH583" s="75">
        <v>114943</v>
      </c>
      <c r="AI583" s="75" t="b">
        <v>1</v>
      </c>
      <c r="AJ583" s="75">
        <v>18</v>
      </c>
      <c r="AK583" s="75" t="s">
        <v>1708</v>
      </c>
    </row>
    <row r="584" spans="1:37" x14ac:dyDescent="0.2">
      <c r="A584" s="75" t="s">
        <v>125</v>
      </c>
      <c r="B584" s="75">
        <v>115674</v>
      </c>
      <c r="C584" s="75" t="s">
        <v>126</v>
      </c>
      <c r="D584" s="75" t="s">
        <v>52</v>
      </c>
      <c r="F584" s="75">
        <v>5</v>
      </c>
      <c r="G584" s="75">
        <v>19</v>
      </c>
      <c r="H584" s="75">
        <v>154040</v>
      </c>
      <c r="I584" s="74">
        <v>9</v>
      </c>
      <c r="J584" s="92">
        <v>43140</v>
      </c>
      <c r="K584" s="75" t="s">
        <v>1755</v>
      </c>
      <c r="L584" s="75">
        <v>37.22</v>
      </c>
      <c r="M584" s="75">
        <v>7.5</v>
      </c>
      <c r="N584" s="75">
        <v>45</v>
      </c>
      <c r="O584" s="75">
        <v>45</v>
      </c>
      <c r="P584" s="75">
        <v>0</v>
      </c>
      <c r="R584" s="75" t="s">
        <v>1704</v>
      </c>
      <c r="S584" s="75" t="s">
        <v>1708</v>
      </c>
      <c r="U584" s="75" t="s">
        <v>1709</v>
      </c>
      <c r="V584" s="75" t="s">
        <v>1710</v>
      </c>
      <c r="X584" s="75">
        <v>14204</v>
      </c>
      <c r="Y584" s="75" t="s">
        <v>159</v>
      </c>
      <c r="Z584" s="92">
        <v>43205</v>
      </c>
      <c r="AA584" s="75" t="s">
        <v>1711</v>
      </c>
      <c r="AB584" s="92">
        <v>43160</v>
      </c>
      <c r="AC584" s="75">
        <v>0</v>
      </c>
      <c r="AF584" s="92">
        <v>43140</v>
      </c>
      <c r="AG584" s="75">
        <v>0</v>
      </c>
      <c r="AH584" s="75">
        <v>123456</v>
      </c>
      <c r="AI584" s="75" t="b">
        <v>1</v>
      </c>
      <c r="AJ584" s="75">
        <v>18</v>
      </c>
      <c r="AK584" s="75" t="s">
        <v>1708</v>
      </c>
    </row>
    <row r="585" spans="1:37" x14ac:dyDescent="0.2">
      <c r="A585" s="75" t="s">
        <v>125</v>
      </c>
      <c r="B585" s="75">
        <v>115677</v>
      </c>
      <c r="C585" s="75" t="s">
        <v>126</v>
      </c>
      <c r="D585" s="75" t="s">
        <v>52</v>
      </c>
      <c r="F585" s="75">
        <v>5</v>
      </c>
      <c r="G585" s="75">
        <v>19</v>
      </c>
      <c r="H585" s="75">
        <v>154043</v>
      </c>
      <c r="I585" s="74">
        <v>9</v>
      </c>
      <c r="J585" s="92">
        <v>43140</v>
      </c>
      <c r="K585" s="75" t="s">
        <v>1756</v>
      </c>
      <c r="L585" s="75">
        <v>12.5</v>
      </c>
      <c r="M585" s="75">
        <v>2.5</v>
      </c>
      <c r="N585" s="75">
        <v>15</v>
      </c>
      <c r="O585" s="75">
        <v>15</v>
      </c>
      <c r="P585" s="75">
        <v>0</v>
      </c>
      <c r="R585" s="75" t="s">
        <v>1704</v>
      </c>
      <c r="S585" s="75" t="s">
        <v>1708</v>
      </c>
      <c r="U585" s="75" t="s">
        <v>1709</v>
      </c>
      <c r="V585" s="75" t="s">
        <v>1710</v>
      </c>
      <c r="X585" s="75">
        <v>14204</v>
      </c>
      <c r="Y585" s="75" t="s">
        <v>159</v>
      </c>
      <c r="Z585" s="92">
        <v>43205</v>
      </c>
      <c r="AA585" s="75" t="s">
        <v>1711</v>
      </c>
      <c r="AB585" s="92">
        <v>43160</v>
      </c>
      <c r="AC585" s="75">
        <v>0</v>
      </c>
      <c r="AF585" s="92">
        <v>43140</v>
      </c>
      <c r="AG585" s="75">
        <v>0</v>
      </c>
      <c r="AH585" s="75">
        <v>143635</v>
      </c>
      <c r="AI585" s="75" t="b">
        <v>1</v>
      </c>
      <c r="AJ585" s="75">
        <v>18</v>
      </c>
      <c r="AK585" s="75" t="s">
        <v>1708</v>
      </c>
    </row>
    <row r="586" spans="1:37" x14ac:dyDescent="0.2">
      <c r="A586" s="75" t="s">
        <v>125</v>
      </c>
      <c r="B586" s="75">
        <v>115683</v>
      </c>
      <c r="C586" s="75" t="s">
        <v>126</v>
      </c>
      <c r="D586" s="75" t="s">
        <v>52</v>
      </c>
      <c r="F586" s="75">
        <v>5</v>
      </c>
      <c r="G586" s="75">
        <v>19</v>
      </c>
      <c r="H586" s="75">
        <v>154049</v>
      </c>
      <c r="I586" s="74">
        <v>9</v>
      </c>
      <c r="J586" s="92">
        <v>43140</v>
      </c>
      <c r="K586" s="75" t="s">
        <v>1757</v>
      </c>
      <c r="L586" s="75">
        <v>37.22</v>
      </c>
      <c r="M586" s="75">
        <v>7.5</v>
      </c>
      <c r="N586" s="75">
        <v>45</v>
      </c>
      <c r="O586" s="75">
        <v>45</v>
      </c>
      <c r="P586" s="75">
        <v>0</v>
      </c>
      <c r="R586" s="75" t="s">
        <v>1704</v>
      </c>
      <c r="S586" s="75" t="s">
        <v>1708</v>
      </c>
      <c r="U586" s="75" t="s">
        <v>1709</v>
      </c>
      <c r="V586" s="75" t="s">
        <v>1710</v>
      </c>
      <c r="X586" s="75">
        <v>14204</v>
      </c>
      <c r="Y586" s="75" t="s">
        <v>159</v>
      </c>
      <c r="Z586" s="92">
        <v>43205</v>
      </c>
      <c r="AA586" s="75" t="s">
        <v>1711</v>
      </c>
      <c r="AB586" s="92">
        <v>43160</v>
      </c>
      <c r="AC586" s="75">
        <v>0</v>
      </c>
      <c r="AF586" s="92">
        <v>43140</v>
      </c>
      <c r="AG586" s="75">
        <v>0</v>
      </c>
      <c r="AH586" s="75">
        <v>152945</v>
      </c>
      <c r="AI586" s="75" t="b">
        <v>1</v>
      </c>
      <c r="AJ586" s="75">
        <v>18</v>
      </c>
      <c r="AK586" s="75" t="s">
        <v>1708</v>
      </c>
    </row>
    <row r="587" spans="1:37" x14ac:dyDescent="0.2">
      <c r="A587" s="75" t="s">
        <v>125</v>
      </c>
      <c r="B587" s="75">
        <v>115706</v>
      </c>
      <c r="C587" s="75" t="s">
        <v>126</v>
      </c>
      <c r="D587" s="75" t="s">
        <v>52</v>
      </c>
      <c r="F587" s="75">
        <v>5</v>
      </c>
      <c r="G587" s="75">
        <v>19</v>
      </c>
      <c r="H587" s="75">
        <v>154072</v>
      </c>
      <c r="I587" s="74">
        <v>12</v>
      </c>
      <c r="J587" s="92">
        <v>43143</v>
      </c>
      <c r="K587" s="75" t="s">
        <v>1758</v>
      </c>
      <c r="L587" s="75">
        <v>37.22</v>
      </c>
      <c r="M587" s="75">
        <v>7.5</v>
      </c>
      <c r="N587" s="75">
        <v>45</v>
      </c>
      <c r="O587" s="75">
        <v>45</v>
      </c>
      <c r="P587" s="75">
        <v>0</v>
      </c>
      <c r="R587" s="75" t="s">
        <v>1704</v>
      </c>
      <c r="S587" s="75" t="s">
        <v>1708</v>
      </c>
      <c r="U587" s="75" t="s">
        <v>1709</v>
      </c>
      <c r="V587" s="75" t="s">
        <v>1710</v>
      </c>
      <c r="X587" s="75">
        <v>14204</v>
      </c>
      <c r="Y587" s="75" t="s">
        <v>159</v>
      </c>
      <c r="Z587" s="92">
        <v>43205</v>
      </c>
      <c r="AA587" s="75" t="s">
        <v>1711</v>
      </c>
      <c r="AB587" s="92">
        <v>43163</v>
      </c>
      <c r="AC587" s="75">
        <v>0</v>
      </c>
      <c r="AF587" s="92">
        <v>43143</v>
      </c>
      <c r="AG587" s="75">
        <v>0</v>
      </c>
      <c r="AH587" s="75">
        <v>94302</v>
      </c>
      <c r="AI587" s="75" t="b">
        <v>1</v>
      </c>
      <c r="AJ587" s="75">
        <v>18</v>
      </c>
      <c r="AK587" s="75" t="s">
        <v>1708</v>
      </c>
    </row>
    <row r="588" spans="1:37" x14ac:dyDescent="0.2">
      <c r="A588" s="75" t="s">
        <v>125</v>
      </c>
      <c r="B588" s="75">
        <v>115721</v>
      </c>
      <c r="C588" s="75" t="s">
        <v>126</v>
      </c>
      <c r="D588" s="75" t="s">
        <v>52</v>
      </c>
      <c r="F588" s="75">
        <v>5</v>
      </c>
      <c r="G588" s="75">
        <v>19</v>
      </c>
      <c r="H588" s="75">
        <v>154087</v>
      </c>
      <c r="I588" s="74">
        <v>12</v>
      </c>
      <c r="J588" s="92">
        <v>43143</v>
      </c>
      <c r="K588" s="75" t="s">
        <v>1759</v>
      </c>
      <c r="L588" s="75">
        <v>37.22</v>
      </c>
      <c r="M588" s="75">
        <v>7.5</v>
      </c>
      <c r="N588" s="75">
        <v>45</v>
      </c>
      <c r="O588" s="75">
        <v>45</v>
      </c>
      <c r="P588" s="75">
        <v>0</v>
      </c>
      <c r="R588" s="75" t="s">
        <v>1704</v>
      </c>
      <c r="S588" s="75" t="s">
        <v>1708</v>
      </c>
      <c r="U588" s="75" t="s">
        <v>1709</v>
      </c>
      <c r="V588" s="75" t="s">
        <v>1710</v>
      </c>
      <c r="X588" s="75">
        <v>14204</v>
      </c>
      <c r="Y588" s="75" t="s">
        <v>159</v>
      </c>
      <c r="Z588" s="92">
        <v>43205</v>
      </c>
      <c r="AA588" s="75" t="s">
        <v>1711</v>
      </c>
      <c r="AB588" s="92">
        <v>43163</v>
      </c>
      <c r="AC588" s="75">
        <v>0</v>
      </c>
      <c r="AF588" s="92">
        <v>43143</v>
      </c>
      <c r="AG588" s="75">
        <v>0</v>
      </c>
      <c r="AH588" s="75">
        <v>143310</v>
      </c>
      <c r="AI588" s="75" t="b">
        <v>1</v>
      </c>
      <c r="AJ588" s="75">
        <v>18</v>
      </c>
      <c r="AK588" s="75" t="s">
        <v>1708</v>
      </c>
    </row>
    <row r="589" spans="1:37" x14ac:dyDescent="0.2">
      <c r="A589" s="75" t="s">
        <v>125</v>
      </c>
      <c r="B589" s="75">
        <v>115727</v>
      </c>
      <c r="C589" s="75" t="s">
        <v>126</v>
      </c>
      <c r="D589" s="75" t="s">
        <v>52</v>
      </c>
      <c r="F589" s="75">
        <v>5</v>
      </c>
      <c r="G589" s="75">
        <v>19</v>
      </c>
      <c r="H589" s="75">
        <v>154093</v>
      </c>
      <c r="I589" s="74">
        <v>12</v>
      </c>
      <c r="J589" s="92">
        <v>43143</v>
      </c>
      <c r="K589" s="75" t="s">
        <v>1760</v>
      </c>
      <c r="L589" s="75">
        <v>37.22</v>
      </c>
      <c r="M589" s="75">
        <v>7.5</v>
      </c>
      <c r="N589" s="75">
        <v>45</v>
      </c>
      <c r="O589" s="75">
        <v>45</v>
      </c>
      <c r="P589" s="75">
        <v>0</v>
      </c>
      <c r="R589" s="75" t="s">
        <v>1704</v>
      </c>
      <c r="S589" s="75" t="s">
        <v>1708</v>
      </c>
      <c r="U589" s="75" t="s">
        <v>1709</v>
      </c>
      <c r="V589" s="75" t="s">
        <v>1710</v>
      </c>
      <c r="X589" s="75">
        <v>14204</v>
      </c>
      <c r="Y589" s="75" t="s">
        <v>159</v>
      </c>
      <c r="Z589" s="92">
        <v>43205</v>
      </c>
      <c r="AA589" s="75" t="s">
        <v>1711</v>
      </c>
      <c r="AB589" s="92">
        <v>43163</v>
      </c>
      <c r="AC589" s="75">
        <v>0</v>
      </c>
      <c r="AF589" s="92">
        <v>43143</v>
      </c>
      <c r="AG589" s="75">
        <v>0</v>
      </c>
      <c r="AH589" s="75">
        <v>153827</v>
      </c>
      <c r="AI589" s="75" t="b">
        <v>1</v>
      </c>
      <c r="AJ589" s="75">
        <v>18</v>
      </c>
      <c r="AK589" s="75" t="s">
        <v>1708</v>
      </c>
    </row>
    <row r="590" spans="1:37" x14ac:dyDescent="0.2">
      <c r="A590" s="75" t="s">
        <v>125</v>
      </c>
      <c r="B590" s="75">
        <v>115732</v>
      </c>
      <c r="C590" s="75" t="s">
        <v>126</v>
      </c>
      <c r="D590" s="75" t="s">
        <v>52</v>
      </c>
      <c r="F590" s="75">
        <v>5</v>
      </c>
      <c r="G590" s="75">
        <v>19</v>
      </c>
      <c r="H590" s="75">
        <v>154098</v>
      </c>
      <c r="I590" s="74">
        <v>12</v>
      </c>
      <c r="J590" s="92">
        <v>43143</v>
      </c>
      <c r="K590" s="75" t="s">
        <v>1761</v>
      </c>
      <c r="L590" s="75">
        <v>16.670000000000002</v>
      </c>
      <c r="M590" s="75">
        <v>3.33</v>
      </c>
      <c r="N590" s="75">
        <v>20</v>
      </c>
      <c r="O590" s="75">
        <v>20</v>
      </c>
      <c r="P590" s="75">
        <v>0</v>
      </c>
      <c r="R590" s="75" t="s">
        <v>1704</v>
      </c>
      <c r="S590" s="75" t="s">
        <v>1708</v>
      </c>
      <c r="U590" s="75" t="s">
        <v>1709</v>
      </c>
      <c r="V590" s="75" t="s">
        <v>1710</v>
      </c>
      <c r="X590" s="75">
        <v>14204</v>
      </c>
      <c r="Y590" s="75" t="s">
        <v>159</v>
      </c>
      <c r="Z590" s="92">
        <v>43205</v>
      </c>
      <c r="AA590" s="75" t="s">
        <v>1711</v>
      </c>
      <c r="AB590" s="92">
        <v>43163</v>
      </c>
      <c r="AC590" s="75">
        <v>0</v>
      </c>
      <c r="AF590" s="92">
        <v>43143</v>
      </c>
      <c r="AG590" s="75">
        <v>0</v>
      </c>
      <c r="AH590" s="75">
        <v>164809</v>
      </c>
      <c r="AI590" s="75" t="b">
        <v>1</v>
      </c>
      <c r="AJ590" s="75">
        <v>18</v>
      </c>
      <c r="AK590" s="75" t="s">
        <v>1708</v>
      </c>
    </row>
    <row r="591" spans="1:37" x14ac:dyDescent="0.2">
      <c r="A591" s="75" t="s">
        <v>125</v>
      </c>
      <c r="B591" s="75">
        <v>115739</v>
      </c>
      <c r="C591" s="75" t="s">
        <v>126</v>
      </c>
      <c r="D591" s="75" t="s">
        <v>52</v>
      </c>
      <c r="F591" s="75">
        <v>5</v>
      </c>
      <c r="G591" s="75">
        <v>19</v>
      </c>
      <c r="H591" s="75">
        <v>154105</v>
      </c>
      <c r="I591" s="74">
        <v>13</v>
      </c>
      <c r="J591" s="92">
        <v>43144</v>
      </c>
      <c r="K591" s="75" t="s">
        <v>1762</v>
      </c>
      <c r="L591" s="75">
        <v>20.83</v>
      </c>
      <c r="M591" s="75">
        <v>4.17</v>
      </c>
      <c r="N591" s="75">
        <v>25</v>
      </c>
      <c r="O591" s="75">
        <v>25</v>
      </c>
      <c r="P591" s="75">
        <v>0</v>
      </c>
      <c r="R591" s="75" t="s">
        <v>1704</v>
      </c>
      <c r="S591" s="75" t="s">
        <v>1708</v>
      </c>
      <c r="U591" s="75" t="s">
        <v>1709</v>
      </c>
      <c r="V591" s="75" t="s">
        <v>1710</v>
      </c>
      <c r="X591" s="75">
        <v>14204</v>
      </c>
      <c r="Y591" s="75" t="s">
        <v>159</v>
      </c>
      <c r="Z591" s="92">
        <v>43205</v>
      </c>
      <c r="AA591" s="75" t="s">
        <v>1711</v>
      </c>
      <c r="AB591" s="92">
        <v>43164</v>
      </c>
      <c r="AC591" s="75">
        <v>0</v>
      </c>
      <c r="AF591" s="92">
        <v>43144</v>
      </c>
      <c r="AG591" s="75">
        <v>0</v>
      </c>
      <c r="AH591" s="75">
        <v>92718</v>
      </c>
      <c r="AI591" s="75" t="b">
        <v>1</v>
      </c>
      <c r="AJ591" s="75">
        <v>18</v>
      </c>
      <c r="AK591" s="75" t="s">
        <v>1708</v>
      </c>
    </row>
    <row r="592" spans="1:37" x14ac:dyDescent="0.2">
      <c r="A592" s="75" t="s">
        <v>125</v>
      </c>
      <c r="B592" s="75">
        <v>115744</v>
      </c>
      <c r="C592" s="75" t="s">
        <v>126</v>
      </c>
      <c r="D592" s="75" t="s">
        <v>52</v>
      </c>
      <c r="F592" s="75">
        <v>5</v>
      </c>
      <c r="G592" s="75">
        <v>9</v>
      </c>
      <c r="H592" s="75">
        <v>154110</v>
      </c>
      <c r="I592" s="74">
        <v>13</v>
      </c>
      <c r="J592" s="92">
        <v>43144</v>
      </c>
      <c r="K592" s="75" t="s">
        <v>1763</v>
      </c>
      <c r="L592" s="75">
        <v>37.22</v>
      </c>
      <c r="M592" s="75">
        <v>7.5</v>
      </c>
      <c r="N592" s="75">
        <v>45</v>
      </c>
      <c r="O592" s="75">
        <v>45</v>
      </c>
      <c r="P592" s="75">
        <v>0</v>
      </c>
      <c r="R592" s="75" t="s">
        <v>1704</v>
      </c>
      <c r="S592" s="75" t="s">
        <v>1708</v>
      </c>
      <c r="U592" s="75" t="s">
        <v>1709</v>
      </c>
      <c r="V592" s="75" t="s">
        <v>1710</v>
      </c>
      <c r="X592" s="75">
        <v>14204</v>
      </c>
      <c r="Y592" s="75" t="s">
        <v>159</v>
      </c>
      <c r="Z592" s="92">
        <v>43205</v>
      </c>
      <c r="AA592" s="75" t="s">
        <v>1711</v>
      </c>
      <c r="AB592" s="92">
        <v>43164</v>
      </c>
      <c r="AC592" s="75">
        <v>0</v>
      </c>
      <c r="AF592" s="92">
        <v>43144</v>
      </c>
      <c r="AG592" s="75">
        <v>0</v>
      </c>
      <c r="AH592" s="75">
        <v>104004</v>
      </c>
      <c r="AI592" s="75" t="b">
        <v>1</v>
      </c>
      <c r="AJ592" s="75">
        <v>8</v>
      </c>
      <c r="AK592" s="75" t="s">
        <v>1708</v>
      </c>
    </row>
    <row r="593" spans="1:37" x14ac:dyDescent="0.2">
      <c r="A593" s="75" t="s">
        <v>125</v>
      </c>
      <c r="B593" s="75">
        <v>115751</v>
      </c>
      <c r="C593" s="75" t="s">
        <v>126</v>
      </c>
      <c r="D593" s="75" t="s">
        <v>52</v>
      </c>
      <c r="F593" s="75">
        <v>5</v>
      </c>
      <c r="G593" s="75">
        <v>19</v>
      </c>
      <c r="H593" s="75">
        <v>154117</v>
      </c>
      <c r="I593" s="74">
        <v>13</v>
      </c>
      <c r="J593" s="92">
        <v>43144</v>
      </c>
      <c r="K593" s="75" t="s">
        <v>1764</v>
      </c>
      <c r="L593" s="75">
        <v>37.22</v>
      </c>
      <c r="M593" s="75">
        <v>7.5</v>
      </c>
      <c r="N593" s="75">
        <v>45</v>
      </c>
      <c r="O593" s="75">
        <v>45</v>
      </c>
      <c r="P593" s="75">
        <v>0</v>
      </c>
      <c r="R593" s="75" t="s">
        <v>1704</v>
      </c>
      <c r="S593" s="75" t="s">
        <v>1708</v>
      </c>
      <c r="U593" s="75" t="s">
        <v>1709</v>
      </c>
      <c r="V593" s="75" t="s">
        <v>1710</v>
      </c>
      <c r="X593" s="75">
        <v>14204</v>
      </c>
      <c r="Y593" s="75" t="s">
        <v>159</v>
      </c>
      <c r="Z593" s="92">
        <v>43205</v>
      </c>
      <c r="AA593" s="75" t="s">
        <v>1711</v>
      </c>
      <c r="AB593" s="92">
        <v>43164</v>
      </c>
      <c r="AC593" s="75">
        <v>0</v>
      </c>
      <c r="AF593" s="92">
        <v>43144</v>
      </c>
      <c r="AG593" s="75">
        <v>0</v>
      </c>
      <c r="AH593" s="75">
        <v>113746</v>
      </c>
      <c r="AI593" s="75" t="b">
        <v>1</v>
      </c>
      <c r="AJ593" s="75">
        <v>18</v>
      </c>
      <c r="AK593" s="75" t="s">
        <v>1708</v>
      </c>
    </row>
    <row r="594" spans="1:37" x14ac:dyDescent="0.2">
      <c r="A594" s="75" t="s">
        <v>125</v>
      </c>
      <c r="B594" s="75">
        <v>115753</v>
      </c>
      <c r="C594" s="75" t="s">
        <v>126</v>
      </c>
      <c r="D594" s="75" t="s">
        <v>52</v>
      </c>
      <c r="F594" s="75">
        <v>5</v>
      </c>
      <c r="G594" s="75">
        <v>9</v>
      </c>
      <c r="H594" s="75">
        <v>154119</v>
      </c>
      <c r="I594" s="74">
        <v>13</v>
      </c>
      <c r="J594" s="92">
        <v>43144</v>
      </c>
      <c r="K594" s="75" t="s">
        <v>1765</v>
      </c>
      <c r="L594" s="75">
        <v>37.22</v>
      </c>
      <c r="M594" s="75">
        <v>7.5</v>
      </c>
      <c r="N594" s="75">
        <v>45</v>
      </c>
      <c r="O594" s="75">
        <v>45</v>
      </c>
      <c r="P594" s="75">
        <v>0</v>
      </c>
      <c r="R594" s="75" t="s">
        <v>1704</v>
      </c>
      <c r="S594" s="75" t="s">
        <v>1708</v>
      </c>
      <c r="U594" s="75" t="s">
        <v>1709</v>
      </c>
      <c r="V594" s="75" t="s">
        <v>1710</v>
      </c>
      <c r="X594" s="75">
        <v>14204</v>
      </c>
      <c r="Y594" s="75" t="s">
        <v>159</v>
      </c>
      <c r="Z594" s="92">
        <v>43205</v>
      </c>
      <c r="AA594" s="75" t="s">
        <v>1711</v>
      </c>
      <c r="AB594" s="92">
        <v>43164</v>
      </c>
      <c r="AC594" s="75">
        <v>0</v>
      </c>
      <c r="AF594" s="92">
        <v>43144</v>
      </c>
      <c r="AG594" s="75">
        <v>0</v>
      </c>
      <c r="AH594" s="75">
        <v>115500</v>
      </c>
      <c r="AI594" s="75" t="b">
        <v>1</v>
      </c>
      <c r="AJ594" s="75">
        <v>8</v>
      </c>
      <c r="AK594" s="75" t="s">
        <v>1708</v>
      </c>
    </row>
    <row r="595" spans="1:37" x14ac:dyDescent="0.2">
      <c r="A595" s="75" t="s">
        <v>125</v>
      </c>
      <c r="B595" s="75">
        <v>115762</v>
      </c>
      <c r="C595" s="75" t="s">
        <v>126</v>
      </c>
      <c r="D595" s="75" t="s">
        <v>52</v>
      </c>
      <c r="F595" s="75">
        <v>5</v>
      </c>
      <c r="G595" s="75">
        <v>19</v>
      </c>
      <c r="H595" s="75">
        <v>154128</v>
      </c>
      <c r="I595" s="74">
        <v>13</v>
      </c>
      <c r="J595" s="92">
        <v>43144</v>
      </c>
      <c r="K595" s="75" t="s">
        <v>1766</v>
      </c>
      <c r="L595" s="75">
        <v>37.22</v>
      </c>
      <c r="M595" s="75">
        <v>7.5</v>
      </c>
      <c r="N595" s="75">
        <v>45</v>
      </c>
      <c r="O595" s="75">
        <v>45</v>
      </c>
      <c r="P595" s="75">
        <v>0</v>
      </c>
      <c r="R595" s="75" t="s">
        <v>1704</v>
      </c>
      <c r="S595" s="75" t="s">
        <v>1708</v>
      </c>
      <c r="U595" s="75" t="s">
        <v>1709</v>
      </c>
      <c r="V595" s="75" t="s">
        <v>1710</v>
      </c>
      <c r="X595" s="75">
        <v>14204</v>
      </c>
      <c r="Y595" s="75" t="s">
        <v>159</v>
      </c>
      <c r="Z595" s="92">
        <v>43205</v>
      </c>
      <c r="AA595" s="75" t="s">
        <v>1711</v>
      </c>
      <c r="AB595" s="92">
        <v>43164</v>
      </c>
      <c r="AC595" s="75">
        <v>0</v>
      </c>
      <c r="AF595" s="92">
        <v>43144</v>
      </c>
      <c r="AG595" s="75">
        <v>0</v>
      </c>
      <c r="AH595" s="75">
        <v>153008</v>
      </c>
      <c r="AI595" s="75" t="b">
        <v>1</v>
      </c>
      <c r="AJ595" s="75">
        <v>18</v>
      </c>
      <c r="AK595" s="75" t="s">
        <v>1708</v>
      </c>
    </row>
    <row r="596" spans="1:37" x14ac:dyDescent="0.2">
      <c r="A596" s="75" t="s">
        <v>125</v>
      </c>
      <c r="B596" s="75">
        <v>115769</v>
      </c>
      <c r="C596" s="75" t="s">
        <v>126</v>
      </c>
      <c r="D596" s="75" t="s">
        <v>52</v>
      </c>
      <c r="F596" s="75">
        <v>5</v>
      </c>
      <c r="G596" s="75">
        <v>19</v>
      </c>
      <c r="H596" s="75">
        <v>154135</v>
      </c>
      <c r="I596" s="74">
        <v>13</v>
      </c>
      <c r="J596" s="92">
        <v>43144</v>
      </c>
      <c r="K596" s="75" t="s">
        <v>1767</v>
      </c>
      <c r="L596" s="75">
        <v>20.83</v>
      </c>
      <c r="M596" s="75">
        <v>4.17</v>
      </c>
      <c r="N596" s="75">
        <v>25</v>
      </c>
      <c r="O596" s="75">
        <v>25</v>
      </c>
      <c r="P596" s="75">
        <v>0</v>
      </c>
      <c r="R596" s="75" t="s">
        <v>1704</v>
      </c>
      <c r="S596" s="75" t="s">
        <v>1708</v>
      </c>
      <c r="U596" s="75" t="s">
        <v>1709</v>
      </c>
      <c r="V596" s="75" t="s">
        <v>1710</v>
      </c>
      <c r="X596" s="75">
        <v>14204</v>
      </c>
      <c r="Y596" s="75" t="s">
        <v>159</v>
      </c>
      <c r="Z596" s="92">
        <v>43205</v>
      </c>
      <c r="AA596" s="75" t="s">
        <v>1711</v>
      </c>
      <c r="AB596" s="92">
        <v>43164</v>
      </c>
      <c r="AC596" s="75">
        <v>0</v>
      </c>
      <c r="AF596" s="92">
        <v>43144</v>
      </c>
      <c r="AG596" s="75">
        <v>0</v>
      </c>
      <c r="AH596" s="75">
        <v>162926</v>
      </c>
      <c r="AI596" s="75" t="b">
        <v>1</v>
      </c>
      <c r="AJ596" s="75">
        <v>18</v>
      </c>
      <c r="AK596" s="75" t="s">
        <v>1708</v>
      </c>
    </row>
    <row r="597" spans="1:37" x14ac:dyDescent="0.2">
      <c r="A597" s="75" t="s">
        <v>125</v>
      </c>
      <c r="B597" s="75">
        <v>115772</v>
      </c>
      <c r="C597" s="75" t="s">
        <v>126</v>
      </c>
      <c r="D597" s="75" t="s">
        <v>52</v>
      </c>
      <c r="F597" s="75">
        <v>5</v>
      </c>
      <c r="G597" s="75">
        <v>19</v>
      </c>
      <c r="H597" s="75">
        <v>154138</v>
      </c>
      <c r="I597" s="74">
        <v>13</v>
      </c>
      <c r="J597" s="92">
        <v>43144</v>
      </c>
      <c r="K597" s="75" t="s">
        <v>1768</v>
      </c>
      <c r="L597" s="75">
        <v>37.22</v>
      </c>
      <c r="M597" s="75">
        <v>7.5</v>
      </c>
      <c r="N597" s="75">
        <v>45</v>
      </c>
      <c r="O597" s="75">
        <v>45</v>
      </c>
      <c r="P597" s="75">
        <v>0</v>
      </c>
      <c r="R597" s="75" t="s">
        <v>1704</v>
      </c>
      <c r="S597" s="75" t="s">
        <v>1708</v>
      </c>
      <c r="U597" s="75" t="s">
        <v>1709</v>
      </c>
      <c r="V597" s="75" t="s">
        <v>1710</v>
      </c>
      <c r="X597" s="75">
        <v>14204</v>
      </c>
      <c r="Y597" s="75" t="s">
        <v>159</v>
      </c>
      <c r="Z597" s="92">
        <v>43205</v>
      </c>
      <c r="AA597" s="75" t="s">
        <v>1711</v>
      </c>
      <c r="AB597" s="92">
        <v>43164</v>
      </c>
      <c r="AC597" s="75">
        <v>0</v>
      </c>
      <c r="AF597" s="92">
        <v>43144</v>
      </c>
      <c r="AG597" s="75">
        <v>0</v>
      </c>
      <c r="AH597" s="75">
        <v>170334</v>
      </c>
      <c r="AI597" s="75" t="b">
        <v>1</v>
      </c>
      <c r="AJ597" s="75">
        <v>18</v>
      </c>
      <c r="AK597" s="75" t="s">
        <v>1708</v>
      </c>
    </row>
    <row r="598" spans="1:37" x14ac:dyDescent="0.2">
      <c r="A598" s="75" t="s">
        <v>125</v>
      </c>
      <c r="B598" s="75">
        <v>115779</v>
      </c>
      <c r="C598" s="75" t="s">
        <v>126</v>
      </c>
      <c r="D598" s="75" t="s">
        <v>52</v>
      </c>
      <c r="F598" s="75">
        <v>5</v>
      </c>
      <c r="G598" s="75">
        <v>19</v>
      </c>
      <c r="H598" s="75">
        <v>154145</v>
      </c>
      <c r="I598" s="74">
        <v>14</v>
      </c>
      <c r="J598" s="92">
        <v>43145</v>
      </c>
      <c r="K598" s="75" t="s">
        <v>1769</v>
      </c>
      <c r="L598" s="75">
        <v>37.22</v>
      </c>
      <c r="M598" s="75">
        <v>7.5</v>
      </c>
      <c r="N598" s="75">
        <v>45</v>
      </c>
      <c r="O598" s="75">
        <v>45</v>
      </c>
      <c r="P598" s="75">
        <v>0</v>
      </c>
      <c r="R598" s="75" t="s">
        <v>1704</v>
      </c>
      <c r="S598" s="75" t="s">
        <v>1708</v>
      </c>
      <c r="U598" s="75" t="s">
        <v>1709</v>
      </c>
      <c r="V598" s="75" t="s">
        <v>1710</v>
      </c>
      <c r="X598" s="75">
        <v>14204</v>
      </c>
      <c r="Y598" s="75" t="s">
        <v>159</v>
      </c>
      <c r="Z598" s="92">
        <v>43205</v>
      </c>
      <c r="AA598" s="75" t="s">
        <v>1711</v>
      </c>
      <c r="AB598" s="92">
        <v>43165</v>
      </c>
      <c r="AC598" s="75">
        <v>0</v>
      </c>
      <c r="AF598" s="92">
        <v>43145</v>
      </c>
      <c r="AG598" s="75">
        <v>0</v>
      </c>
      <c r="AH598" s="75">
        <v>93545</v>
      </c>
      <c r="AI598" s="75" t="b">
        <v>1</v>
      </c>
      <c r="AJ598" s="75">
        <v>18</v>
      </c>
      <c r="AK598" s="75" t="s">
        <v>1708</v>
      </c>
    </row>
    <row r="599" spans="1:37" x14ac:dyDescent="0.2">
      <c r="A599" s="75" t="s">
        <v>125</v>
      </c>
      <c r="B599" s="75">
        <v>115797</v>
      </c>
      <c r="C599" s="75" t="s">
        <v>126</v>
      </c>
      <c r="D599" s="75" t="s">
        <v>52</v>
      </c>
      <c r="F599" s="75">
        <v>5</v>
      </c>
      <c r="G599" s="75">
        <v>19</v>
      </c>
      <c r="H599" s="75">
        <v>154163</v>
      </c>
      <c r="I599" s="74">
        <v>14</v>
      </c>
      <c r="J599" s="92">
        <v>43145</v>
      </c>
      <c r="K599" s="75" t="s">
        <v>1770</v>
      </c>
      <c r="L599" s="75">
        <v>37.22</v>
      </c>
      <c r="M599" s="75">
        <v>7.5</v>
      </c>
      <c r="N599" s="75">
        <v>45</v>
      </c>
      <c r="O599" s="75">
        <v>45</v>
      </c>
      <c r="P599" s="75">
        <v>0</v>
      </c>
      <c r="R599" s="75" t="s">
        <v>1704</v>
      </c>
      <c r="S599" s="75" t="s">
        <v>1708</v>
      </c>
      <c r="U599" s="75" t="s">
        <v>1709</v>
      </c>
      <c r="V599" s="75" t="s">
        <v>1710</v>
      </c>
      <c r="X599" s="75">
        <v>14204</v>
      </c>
      <c r="Y599" s="75" t="s">
        <v>159</v>
      </c>
      <c r="Z599" s="92">
        <v>43205</v>
      </c>
      <c r="AA599" s="75" t="s">
        <v>1711</v>
      </c>
      <c r="AB599" s="92">
        <v>43165</v>
      </c>
      <c r="AC599" s="75">
        <v>0</v>
      </c>
      <c r="AF599" s="92">
        <v>43145</v>
      </c>
      <c r="AG599" s="75">
        <v>0</v>
      </c>
      <c r="AH599" s="75">
        <v>120424</v>
      </c>
      <c r="AI599" s="75" t="b">
        <v>1</v>
      </c>
      <c r="AJ599" s="75">
        <v>18</v>
      </c>
      <c r="AK599" s="75" t="s">
        <v>1708</v>
      </c>
    </row>
    <row r="600" spans="1:37" x14ac:dyDescent="0.2">
      <c r="A600" s="75" t="s">
        <v>125</v>
      </c>
      <c r="B600" s="75">
        <v>115801</v>
      </c>
      <c r="C600" s="75" t="s">
        <v>126</v>
      </c>
      <c r="D600" s="75" t="s">
        <v>52</v>
      </c>
      <c r="F600" s="75">
        <v>5</v>
      </c>
      <c r="G600" s="75">
        <v>19</v>
      </c>
      <c r="H600" s="75">
        <v>154167</v>
      </c>
      <c r="I600" s="74">
        <v>14</v>
      </c>
      <c r="J600" s="92">
        <v>43145</v>
      </c>
      <c r="K600" s="75" t="s">
        <v>1771</v>
      </c>
      <c r="L600" s="75">
        <v>37.22</v>
      </c>
      <c r="M600" s="75">
        <v>7.5</v>
      </c>
      <c r="N600" s="75">
        <v>45</v>
      </c>
      <c r="O600" s="75">
        <v>45</v>
      </c>
      <c r="P600" s="75">
        <v>0</v>
      </c>
      <c r="R600" s="75" t="s">
        <v>1704</v>
      </c>
      <c r="S600" s="75" t="s">
        <v>1708</v>
      </c>
      <c r="U600" s="75" t="s">
        <v>1709</v>
      </c>
      <c r="V600" s="75" t="s">
        <v>1710</v>
      </c>
      <c r="X600" s="75">
        <v>14204</v>
      </c>
      <c r="Y600" s="75" t="s">
        <v>159</v>
      </c>
      <c r="Z600" s="92">
        <v>43205</v>
      </c>
      <c r="AA600" s="75" t="s">
        <v>1711</v>
      </c>
      <c r="AB600" s="92">
        <v>43165</v>
      </c>
      <c r="AC600" s="75">
        <v>0</v>
      </c>
      <c r="AF600" s="92">
        <v>43145</v>
      </c>
      <c r="AG600" s="75">
        <v>0</v>
      </c>
      <c r="AH600" s="75">
        <v>142035</v>
      </c>
      <c r="AI600" s="75" t="b">
        <v>1</v>
      </c>
      <c r="AJ600" s="75">
        <v>18</v>
      </c>
      <c r="AK600" s="75" t="s">
        <v>1708</v>
      </c>
    </row>
    <row r="601" spans="1:37" x14ac:dyDescent="0.2">
      <c r="A601" s="75" t="s">
        <v>125</v>
      </c>
      <c r="B601" s="75">
        <v>115806</v>
      </c>
      <c r="C601" s="75" t="s">
        <v>126</v>
      </c>
      <c r="D601" s="75" t="s">
        <v>52</v>
      </c>
      <c r="F601" s="75">
        <v>5</v>
      </c>
      <c r="G601" s="75">
        <v>19</v>
      </c>
      <c r="H601" s="75">
        <v>154172</v>
      </c>
      <c r="I601" s="74">
        <v>14</v>
      </c>
      <c r="J601" s="92">
        <v>43145</v>
      </c>
      <c r="K601" s="75" t="s">
        <v>1772</v>
      </c>
      <c r="L601" s="75">
        <v>16.670000000000002</v>
      </c>
      <c r="M601" s="75">
        <v>3.33</v>
      </c>
      <c r="N601" s="75">
        <v>20</v>
      </c>
      <c r="O601" s="75">
        <v>20</v>
      </c>
      <c r="P601" s="75">
        <v>0</v>
      </c>
      <c r="R601" s="75" t="s">
        <v>1704</v>
      </c>
      <c r="S601" s="75" t="s">
        <v>1708</v>
      </c>
      <c r="U601" s="75" t="s">
        <v>1709</v>
      </c>
      <c r="V601" s="75" t="s">
        <v>1710</v>
      </c>
      <c r="X601" s="75">
        <v>14204</v>
      </c>
      <c r="Y601" s="75" t="s">
        <v>159</v>
      </c>
      <c r="Z601" s="92">
        <v>43205</v>
      </c>
      <c r="AA601" s="75" t="s">
        <v>1711</v>
      </c>
      <c r="AB601" s="92">
        <v>43165</v>
      </c>
      <c r="AC601" s="75">
        <v>0</v>
      </c>
      <c r="AF601" s="92">
        <v>43145</v>
      </c>
      <c r="AG601" s="75">
        <v>0</v>
      </c>
      <c r="AH601" s="75">
        <v>153309</v>
      </c>
      <c r="AI601" s="75" t="b">
        <v>1</v>
      </c>
      <c r="AJ601" s="75">
        <v>18</v>
      </c>
      <c r="AK601" s="75" t="s">
        <v>1708</v>
      </c>
    </row>
    <row r="602" spans="1:37" x14ac:dyDescent="0.2">
      <c r="A602" s="75" t="s">
        <v>125</v>
      </c>
      <c r="B602" s="75">
        <v>115807</v>
      </c>
      <c r="C602" s="75" t="s">
        <v>126</v>
      </c>
      <c r="D602" s="75" t="s">
        <v>52</v>
      </c>
      <c r="F602" s="75">
        <v>5</v>
      </c>
      <c r="G602" s="75">
        <v>19</v>
      </c>
      <c r="H602" s="75">
        <v>154173</v>
      </c>
      <c r="I602" s="74">
        <v>14</v>
      </c>
      <c r="J602" s="92">
        <v>43145</v>
      </c>
      <c r="K602" s="75" t="s">
        <v>1773</v>
      </c>
      <c r="L602" s="75">
        <v>37.22</v>
      </c>
      <c r="M602" s="75">
        <v>7.5</v>
      </c>
      <c r="N602" s="75">
        <v>45</v>
      </c>
      <c r="O602" s="75">
        <v>45</v>
      </c>
      <c r="P602" s="75">
        <v>0</v>
      </c>
      <c r="R602" s="75" t="s">
        <v>1704</v>
      </c>
      <c r="S602" s="75" t="s">
        <v>1708</v>
      </c>
      <c r="U602" s="75" t="s">
        <v>1709</v>
      </c>
      <c r="V602" s="75" t="s">
        <v>1710</v>
      </c>
      <c r="X602" s="75">
        <v>14204</v>
      </c>
      <c r="Y602" s="75" t="s">
        <v>159</v>
      </c>
      <c r="Z602" s="92">
        <v>43205</v>
      </c>
      <c r="AA602" s="75" t="s">
        <v>1711</v>
      </c>
      <c r="AB602" s="92">
        <v>43165</v>
      </c>
      <c r="AC602" s="75">
        <v>0</v>
      </c>
      <c r="AF602" s="92">
        <v>43145</v>
      </c>
      <c r="AG602" s="75">
        <v>0</v>
      </c>
      <c r="AH602" s="75">
        <v>153440</v>
      </c>
      <c r="AI602" s="75" t="b">
        <v>1</v>
      </c>
      <c r="AJ602" s="75">
        <v>18</v>
      </c>
      <c r="AK602" s="75" t="s">
        <v>1708</v>
      </c>
    </row>
    <row r="603" spans="1:37" x14ac:dyDescent="0.2">
      <c r="A603" s="75" t="s">
        <v>125</v>
      </c>
      <c r="B603" s="75">
        <v>115809</v>
      </c>
      <c r="C603" s="75" t="s">
        <v>126</v>
      </c>
      <c r="D603" s="75" t="s">
        <v>52</v>
      </c>
      <c r="F603" s="75">
        <v>5</v>
      </c>
      <c r="G603" s="75">
        <v>9</v>
      </c>
      <c r="H603" s="75">
        <v>154175</v>
      </c>
      <c r="I603" s="74">
        <v>14</v>
      </c>
      <c r="J603" s="92">
        <v>43145</v>
      </c>
      <c r="K603" s="75" t="s">
        <v>1774</v>
      </c>
      <c r="L603" s="75">
        <v>37.22</v>
      </c>
      <c r="M603" s="75">
        <v>7.5</v>
      </c>
      <c r="N603" s="75">
        <v>45</v>
      </c>
      <c r="O603" s="75">
        <v>45</v>
      </c>
      <c r="P603" s="75">
        <v>0</v>
      </c>
      <c r="R603" s="75" t="s">
        <v>1704</v>
      </c>
      <c r="S603" s="75" t="s">
        <v>1708</v>
      </c>
      <c r="U603" s="75" t="s">
        <v>1709</v>
      </c>
      <c r="V603" s="75" t="s">
        <v>1710</v>
      </c>
      <c r="X603" s="75">
        <v>14204</v>
      </c>
      <c r="Y603" s="75" t="s">
        <v>159</v>
      </c>
      <c r="Z603" s="92">
        <v>43205</v>
      </c>
      <c r="AA603" s="75" t="s">
        <v>1711</v>
      </c>
      <c r="AB603" s="92">
        <v>43165</v>
      </c>
      <c r="AC603" s="75">
        <v>0</v>
      </c>
      <c r="AF603" s="92">
        <v>43145</v>
      </c>
      <c r="AG603" s="75">
        <v>0</v>
      </c>
      <c r="AH603" s="75">
        <v>161003</v>
      </c>
      <c r="AI603" s="75" t="b">
        <v>1</v>
      </c>
      <c r="AJ603" s="75">
        <v>8</v>
      </c>
      <c r="AK603" s="75" t="s">
        <v>1708</v>
      </c>
    </row>
    <row r="604" spans="1:37" x14ac:dyDescent="0.2">
      <c r="A604" s="75" t="s">
        <v>125</v>
      </c>
      <c r="B604" s="75">
        <v>115813</v>
      </c>
      <c r="C604" s="75" t="s">
        <v>126</v>
      </c>
      <c r="D604" s="75" t="s">
        <v>52</v>
      </c>
      <c r="F604" s="75">
        <v>5</v>
      </c>
      <c r="G604" s="75">
        <v>9</v>
      </c>
      <c r="H604" s="75">
        <v>154179</v>
      </c>
      <c r="I604" s="74">
        <v>14</v>
      </c>
      <c r="J604" s="92">
        <v>43145</v>
      </c>
      <c r="K604" s="75" t="s">
        <v>1775</v>
      </c>
      <c r="L604" s="75">
        <v>37.22</v>
      </c>
      <c r="M604" s="75">
        <v>7.5</v>
      </c>
      <c r="N604" s="75">
        <v>45</v>
      </c>
      <c r="O604" s="75">
        <v>45</v>
      </c>
      <c r="P604" s="75">
        <v>0</v>
      </c>
      <c r="R604" s="75" t="s">
        <v>1704</v>
      </c>
      <c r="S604" s="75" t="s">
        <v>1708</v>
      </c>
      <c r="U604" s="75" t="s">
        <v>1709</v>
      </c>
      <c r="V604" s="75" t="s">
        <v>1710</v>
      </c>
      <c r="X604" s="75">
        <v>14204</v>
      </c>
      <c r="Y604" s="75" t="s">
        <v>159</v>
      </c>
      <c r="Z604" s="92">
        <v>43205</v>
      </c>
      <c r="AA604" s="75" t="s">
        <v>1711</v>
      </c>
      <c r="AB604" s="92">
        <v>43165</v>
      </c>
      <c r="AC604" s="75">
        <v>0</v>
      </c>
      <c r="AF604" s="92">
        <v>43145</v>
      </c>
      <c r="AG604" s="75">
        <v>0</v>
      </c>
      <c r="AH604" s="75">
        <v>165027</v>
      </c>
      <c r="AI604" s="75" t="b">
        <v>1</v>
      </c>
      <c r="AJ604" s="75">
        <v>8</v>
      </c>
      <c r="AK604" s="75" t="s">
        <v>1708</v>
      </c>
    </row>
    <row r="605" spans="1:37" x14ac:dyDescent="0.2">
      <c r="A605" s="75" t="s">
        <v>125</v>
      </c>
      <c r="B605" s="75">
        <v>115814</v>
      </c>
      <c r="C605" s="75" t="s">
        <v>126</v>
      </c>
      <c r="D605" s="75" t="s">
        <v>52</v>
      </c>
      <c r="F605" s="75">
        <v>5</v>
      </c>
      <c r="G605" s="75">
        <v>9</v>
      </c>
      <c r="H605" s="75">
        <v>154180</v>
      </c>
      <c r="I605" s="74">
        <v>14</v>
      </c>
      <c r="J605" s="92">
        <v>43145</v>
      </c>
      <c r="K605" s="75" t="s">
        <v>1776</v>
      </c>
      <c r="L605" s="75">
        <v>37.22</v>
      </c>
      <c r="M605" s="75">
        <v>7.5</v>
      </c>
      <c r="N605" s="75">
        <v>45</v>
      </c>
      <c r="O605" s="75">
        <v>45</v>
      </c>
      <c r="P605" s="75">
        <v>0</v>
      </c>
      <c r="R605" s="75" t="s">
        <v>1704</v>
      </c>
      <c r="S605" s="75" t="s">
        <v>1708</v>
      </c>
      <c r="U605" s="75" t="s">
        <v>1709</v>
      </c>
      <c r="V605" s="75" t="s">
        <v>1710</v>
      </c>
      <c r="X605" s="75">
        <v>14204</v>
      </c>
      <c r="Y605" s="75" t="s">
        <v>159</v>
      </c>
      <c r="Z605" s="92">
        <v>43205</v>
      </c>
      <c r="AA605" s="75" t="s">
        <v>1711</v>
      </c>
      <c r="AB605" s="92">
        <v>43165</v>
      </c>
      <c r="AC605" s="75">
        <v>0</v>
      </c>
      <c r="AF605" s="92">
        <v>43145</v>
      </c>
      <c r="AG605" s="75">
        <v>0</v>
      </c>
      <c r="AH605" s="75">
        <v>165115</v>
      </c>
      <c r="AI605" s="75" t="b">
        <v>1</v>
      </c>
      <c r="AJ605" s="75">
        <v>8</v>
      </c>
      <c r="AK605" s="75" t="s">
        <v>1708</v>
      </c>
    </row>
    <row r="606" spans="1:37" x14ac:dyDescent="0.2">
      <c r="A606" s="75" t="s">
        <v>125</v>
      </c>
      <c r="B606" s="75">
        <v>115817</v>
      </c>
      <c r="C606" s="75" t="s">
        <v>126</v>
      </c>
      <c r="D606" s="75" t="s">
        <v>52</v>
      </c>
      <c r="F606" s="75">
        <v>5</v>
      </c>
      <c r="G606" s="75">
        <v>19</v>
      </c>
      <c r="H606" s="75">
        <v>154183</v>
      </c>
      <c r="I606" s="74">
        <v>15</v>
      </c>
      <c r="J606" s="92">
        <v>43146</v>
      </c>
      <c r="K606" s="75" t="s">
        <v>1777</v>
      </c>
      <c r="L606" s="75">
        <v>37.22</v>
      </c>
      <c r="M606" s="75">
        <v>7.5</v>
      </c>
      <c r="N606" s="75">
        <v>45</v>
      </c>
      <c r="O606" s="75">
        <v>45</v>
      </c>
      <c r="P606" s="75">
        <v>0</v>
      </c>
      <c r="R606" s="75" t="s">
        <v>1704</v>
      </c>
      <c r="S606" s="75" t="s">
        <v>1708</v>
      </c>
      <c r="U606" s="75" t="s">
        <v>1709</v>
      </c>
      <c r="V606" s="75" t="s">
        <v>1710</v>
      </c>
      <c r="X606" s="75">
        <v>14204</v>
      </c>
      <c r="Y606" s="75" t="s">
        <v>159</v>
      </c>
      <c r="Z606" s="92">
        <v>43205</v>
      </c>
      <c r="AA606" s="75" t="s">
        <v>1711</v>
      </c>
      <c r="AB606" s="92">
        <v>43166</v>
      </c>
      <c r="AC606" s="75">
        <v>0</v>
      </c>
      <c r="AF606" s="92">
        <v>43146</v>
      </c>
      <c r="AG606" s="75">
        <v>0</v>
      </c>
      <c r="AH606" s="75">
        <v>92357</v>
      </c>
      <c r="AI606" s="75" t="b">
        <v>1</v>
      </c>
      <c r="AJ606" s="75">
        <v>18</v>
      </c>
      <c r="AK606" s="75" t="s">
        <v>1708</v>
      </c>
    </row>
    <row r="607" spans="1:37" x14ac:dyDescent="0.2">
      <c r="A607" s="75" t="s">
        <v>125</v>
      </c>
      <c r="B607" s="75">
        <v>115819</v>
      </c>
      <c r="C607" s="75" t="s">
        <v>126</v>
      </c>
      <c r="D607" s="75" t="s">
        <v>52</v>
      </c>
      <c r="F607" s="75">
        <v>5</v>
      </c>
      <c r="G607" s="75">
        <v>19</v>
      </c>
      <c r="H607" s="75">
        <v>154185</v>
      </c>
      <c r="I607" s="74">
        <v>15</v>
      </c>
      <c r="J607" s="92">
        <v>43146</v>
      </c>
      <c r="K607" s="75" t="s">
        <v>1778</v>
      </c>
      <c r="L607" s="75">
        <v>37.22</v>
      </c>
      <c r="M607" s="75">
        <v>7.5</v>
      </c>
      <c r="N607" s="75">
        <v>45</v>
      </c>
      <c r="O607" s="75">
        <v>45</v>
      </c>
      <c r="P607" s="75">
        <v>0</v>
      </c>
      <c r="R607" s="75" t="s">
        <v>1704</v>
      </c>
      <c r="S607" s="75" t="s">
        <v>1708</v>
      </c>
      <c r="U607" s="75" t="s">
        <v>1709</v>
      </c>
      <c r="V607" s="75" t="s">
        <v>1710</v>
      </c>
      <c r="X607" s="75">
        <v>14204</v>
      </c>
      <c r="Y607" s="75" t="s">
        <v>159</v>
      </c>
      <c r="Z607" s="92">
        <v>43205</v>
      </c>
      <c r="AA607" s="75" t="s">
        <v>1711</v>
      </c>
      <c r="AB607" s="92">
        <v>43166</v>
      </c>
      <c r="AC607" s="75">
        <v>0</v>
      </c>
      <c r="AF607" s="92">
        <v>43146</v>
      </c>
      <c r="AG607" s="75">
        <v>0</v>
      </c>
      <c r="AH607" s="75">
        <v>94310</v>
      </c>
      <c r="AI607" s="75" t="b">
        <v>1</v>
      </c>
      <c r="AJ607" s="75">
        <v>18</v>
      </c>
      <c r="AK607" s="75" t="s">
        <v>1708</v>
      </c>
    </row>
    <row r="608" spans="1:37" x14ac:dyDescent="0.2">
      <c r="A608" s="75" t="s">
        <v>125</v>
      </c>
      <c r="B608" s="75">
        <v>115820</v>
      </c>
      <c r="C608" s="75" t="s">
        <v>126</v>
      </c>
      <c r="D608" s="75" t="s">
        <v>52</v>
      </c>
      <c r="F608" s="75">
        <v>5</v>
      </c>
      <c r="G608" s="75">
        <v>19</v>
      </c>
      <c r="H608" s="75">
        <v>154186</v>
      </c>
      <c r="I608" s="74">
        <v>15</v>
      </c>
      <c r="J608" s="92">
        <v>43146</v>
      </c>
      <c r="K608" s="75" t="s">
        <v>1779</v>
      </c>
      <c r="L608" s="75">
        <v>37.22</v>
      </c>
      <c r="M608" s="75">
        <v>7.5</v>
      </c>
      <c r="N608" s="75">
        <v>45</v>
      </c>
      <c r="O608" s="75">
        <v>45</v>
      </c>
      <c r="P608" s="75">
        <v>0</v>
      </c>
      <c r="R608" s="75" t="s">
        <v>1704</v>
      </c>
      <c r="S608" s="75" t="s">
        <v>1708</v>
      </c>
      <c r="U608" s="75" t="s">
        <v>1709</v>
      </c>
      <c r="V608" s="75" t="s">
        <v>1710</v>
      </c>
      <c r="X608" s="75">
        <v>14204</v>
      </c>
      <c r="Y608" s="75" t="s">
        <v>159</v>
      </c>
      <c r="Z608" s="92">
        <v>43205</v>
      </c>
      <c r="AA608" s="75" t="s">
        <v>1711</v>
      </c>
      <c r="AB608" s="92">
        <v>43166</v>
      </c>
      <c r="AC608" s="75">
        <v>0</v>
      </c>
      <c r="AF608" s="92">
        <v>43146</v>
      </c>
      <c r="AG608" s="75">
        <v>0</v>
      </c>
      <c r="AH608" s="75">
        <v>94353</v>
      </c>
      <c r="AI608" s="75" t="b">
        <v>1</v>
      </c>
      <c r="AJ608" s="75">
        <v>18</v>
      </c>
      <c r="AK608" s="75" t="s">
        <v>1708</v>
      </c>
    </row>
    <row r="609" spans="1:37" x14ac:dyDescent="0.2">
      <c r="A609" s="75" t="s">
        <v>125</v>
      </c>
      <c r="B609" s="75">
        <v>115832</v>
      </c>
      <c r="C609" s="75" t="s">
        <v>126</v>
      </c>
      <c r="D609" s="75" t="s">
        <v>52</v>
      </c>
      <c r="F609" s="75">
        <v>5</v>
      </c>
      <c r="G609" s="75">
        <v>19</v>
      </c>
      <c r="H609" s="75">
        <v>154198</v>
      </c>
      <c r="I609" s="74">
        <v>15</v>
      </c>
      <c r="J609" s="92">
        <v>43146</v>
      </c>
      <c r="K609" s="75" t="s">
        <v>1780</v>
      </c>
      <c r="L609" s="75">
        <v>37.22</v>
      </c>
      <c r="M609" s="75">
        <v>7.5</v>
      </c>
      <c r="N609" s="75">
        <v>45</v>
      </c>
      <c r="O609" s="75">
        <v>45</v>
      </c>
      <c r="P609" s="75">
        <v>0</v>
      </c>
      <c r="R609" s="75" t="s">
        <v>1704</v>
      </c>
      <c r="S609" s="75" t="s">
        <v>1708</v>
      </c>
      <c r="U609" s="75" t="s">
        <v>1709</v>
      </c>
      <c r="V609" s="75" t="s">
        <v>1710</v>
      </c>
      <c r="X609" s="75">
        <v>14204</v>
      </c>
      <c r="Y609" s="75" t="s">
        <v>159</v>
      </c>
      <c r="Z609" s="92">
        <v>43205</v>
      </c>
      <c r="AA609" s="75" t="s">
        <v>1711</v>
      </c>
      <c r="AB609" s="92">
        <v>43166</v>
      </c>
      <c r="AC609" s="75">
        <v>0</v>
      </c>
      <c r="AF609" s="92">
        <v>43146</v>
      </c>
      <c r="AG609" s="75">
        <v>0</v>
      </c>
      <c r="AH609" s="75">
        <v>115052</v>
      </c>
      <c r="AI609" s="75" t="b">
        <v>1</v>
      </c>
      <c r="AJ609" s="75">
        <v>18</v>
      </c>
      <c r="AK609" s="75" t="s">
        <v>1708</v>
      </c>
    </row>
    <row r="610" spans="1:37" x14ac:dyDescent="0.2">
      <c r="A610" s="75" t="s">
        <v>125</v>
      </c>
      <c r="B610" s="75">
        <v>115834</v>
      </c>
      <c r="C610" s="75" t="s">
        <v>126</v>
      </c>
      <c r="D610" s="75" t="s">
        <v>52</v>
      </c>
      <c r="F610" s="75">
        <v>5</v>
      </c>
      <c r="G610" s="75">
        <v>9</v>
      </c>
      <c r="H610" s="75">
        <v>154200</v>
      </c>
      <c r="I610" s="74">
        <v>15</v>
      </c>
      <c r="J610" s="92">
        <v>43146</v>
      </c>
      <c r="K610" s="75" t="s">
        <v>1781</v>
      </c>
      <c r="L610" s="75">
        <v>37.22</v>
      </c>
      <c r="M610" s="75">
        <v>7.5</v>
      </c>
      <c r="N610" s="75">
        <v>45</v>
      </c>
      <c r="O610" s="75">
        <v>45</v>
      </c>
      <c r="P610" s="75">
        <v>0</v>
      </c>
      <c r="R610" s="75" t="s">
        <v>1704</v>
      </c>
      <c r="S610" s="75" t="s">
        <v>1708</v>
      </c>
      <c r="U610" s="75" t="s">
        <v>1709</v>
      </c>
      <c r="V610" s="75" t="s">
        <v>1710</v>
      </c>
      <c r="X610" s="75">
        <v>14204</v>
      </c>
      <c r="Y610" s="75" t="s">
        <v>159</v>
      </c>
      <c r="Z610" s="92">
        <v>43205</v>
      </c>
      <c r="AA610" s="75" t="s">
        <v>1711</v>
      </c>
      <c r="AB610" s="92">
        <v>43166</v>
      </c>
      <c r="AC610" s="75">
        <v>0</v>
      </c>
      <c r="AF610" s="92">
        <v>43146</v>
      </c>
      <c r="AG610" s="75">
        <v>0</v>
      </c>
      <c r="AH610" s="75">
        <v>122010</v>
      </c>
      <c r="AI610" s="75" t="b">
        <v>1</v>
      </c>
      <c r="AJ610" s="75">
        <v>8</v>
      </c>
      <c r="AK610" s="75" t="s">
        <v>1708</v>
      </c>
    </row>
    <row r="611" spans="1:37" x14ac:dyDescent="0.2">
      <c r="A611" s="75" t="s">
        <v>125</v>
      </c>
      <c r="B611" s="75">
        <v>115848</v>
      </c>
      <c r="C611" s="75" t="s">
        <v>126</v>
      </c>
      <c r="D611" s="75" t="s">
        <v>52</v>
      </c>
      <c r="F611" s="75">
        <v>5</v>
      </c>
      <c r="G611" s="75">
        <v>19</v>
      </c>
      <c r="H611" s="75">
        <v>154214</v>
      </c>
      <c r="I611" s="74">
        <v>15</v>
      </c>
      <c r="J611" s="92">
        <v>43146</v>
      </c>
      <c r="K611" s="75" t="s">
        <v>1782</v>
      </c>
      <c r="L611" s="75">
        <v>37.22</v>
      </c>
      <c r="M611" s="75">
        <v>7.5</v>
      </c>
      <c r="N611" s="75">
        <v>45</v>
      </c>
      <c r="O611" s="75">
        <v>45</v>
      </c>
      <c r="P611" s="75">
        <v>0</v>
      </c>
      <c r="R611" s="75" t="s">
        <v>1704</v>
      </c>
      <c r="S611" s="75" t="s">
        <v>1708</v>
      </c>
      <c r="U611" s="75" t="s">
        <v>1709</v>
      </c>
      <c r="V611" s="75" t="s">
        <v>1710</v>
      </c>
      <c r="X611" s="75">
        <v>14204</v>
      </c>
      <c r="Y611" s="75" t="s">
        <v>159</v>
      </c>
      <c r="Z611" s="92">
        <v>43205</v>
      </c>
      <c r="AA611" s="75" t="s">
        <v>1711</v>
      </c>
      <c r="AB611" s="92">
        <v>43166</v>
      </c>
      <c r="AC611" s="75">
        <v>0</v>
      </c>
      <c r="AF611" s="92">
        <v>43146</v>
      </c>
      <c r="AG611" s="75">
        <v>0</v>
      </c>
      <c r="AH611" s="75">
        <v>161836</v>
      </c>
      <c r="AI611" s="75" t="b">
        <v>1</v>
      </c>
      <c r="AJ611" s="75">
        <v>18</v>
      </c>
      <c r="AK611" s="75" t="s">
        <v>1708</v>
      </c>
    </row>
    <row r="612" spans="1:37" x14ac:dyDescent="0.2">
      <c r="A612" s="75" t="s">
        <v>125</v>
      </c>
      <c r="B612" s="75">
        <v>115862</v>
      </c>
      <c r="C612" s="75" t="s">
        <v>126</v>
      </c>
      <c r="D612" s="75" t="s">
        <v>52</v>
      </c>
      <c r="F612" s="75">
        <v>5</v>
      </c>
      <c r="G612" s="75">
        <v>19</v>
      </c>
      <c r="H612" s="75">
        <v>154228</v>
      </c>
      <c r="I612" s="74">
        <v>16</v>
      </c>
      <c r="J612" s="92">
        <v>43147</v>
      </c>
      <c r="K612" s="75" t="s">
        <v>1783</v>
      </c>
      <c r="L612" s="75">
        <v>37.22</v>
      </c>
      <c r="M612" s="75">
        <v>7.5</v>
      </c>
      <c r="N612" s="75">
        <v>45</v>
      </c>
      <c r="O612" s="75">
        <v>45</v>
      </c>
      <c r="P612" s="75">
        <v>0</v>
      </c>
      <c r="R612" s="75" t="s">
        <v>1704</v>
      </c>
      <c r="S612" s="75" t="s">
        <v>1708</v>
      </c>
      <c r="U612" s="75" t="s">
        <v>1709</v>
      </c>
      <c r="V612" s="75" t="s">
        <v>1710</v>
      </c>
      <c r="X612" s="75">
        <v>14204</v>
      </c>
      <c r="Y612" s="75" t="s">
        <v>159</v>
      </c>
      <c r="Z612" s="92">
        <v>43205</v>
      </c>
      <c r="AA612" s="75" t="s">
        <v>1711</v>
      </c>
      <c r="AB612" s="92">
        <v>43167</v>
      </c>
      <c r="AC612" s="75">
        <v>0</v>
      </c>
      <c r="AF612" s="92">
        <v>43147</v>
      </c>
      <c r="AG612" s="75">
        <v>0</v>
      </c>
      <c r="AH612" s="75">
        <v>101047</v>
      </c>
      <c r="AI612" s="75" t="b">
        <v>1</v>
      </c>
      <c r="AJ612" s="75">
        <v>18</v>
      </c>
      <c r="AK612" s="75" t="s">
        <v>1708</v>
      </c>
    </row>
    <row r="613" spans="1:37" x14ac:dyDescent="0.2">
      <c r="A613" s="75" t="s">
        <v>125</v>
      </c>
      <c r="B613" s="75">
        <v>115865</v>
      </c>
      <c r="C613" s="75" t="s">
        <v>126</v>
      </c>
      <c r="D613" s="75" t="s">
        <v>52</v>
      </c>
      <c r="F613" s="75">
        <v>5</v>
      </c>
      <c r="G613" s="75">
        <v>19</v>
      </c>
      <c r="H613" s="75">
        <v>154231</v>
      </c>
      <c r="I613" s="74">
        <v>16</v>
      </c>
      <c r="J613" s="92">
        <v>43147</v>
      </c>
      <c r="K613" s="75" t="s">
        <v>1784</v>
      </c>
      <c r="L613" s="75">
        <v>37.22</v>
      </c>
      <c r="M613" s="75">
        <v>7.5</v>
      </c>
      <c r="N613" s="75">
        <v>45</v>
      </c>
      <c r="O613" s="75">
        <v>45</v>
      </c>
      <c r="P613" s="75">
        <v>0</v>
      </c>
      <c r="R613" s="75" t="s">
        <v>1704</v>
      </c>
      <c r="S613" s="75" t="s">
        <v>1708</v>
      </c>
      <c r="U613" s="75" t="s">
        <v>1709</v>
      </c>
      <c r="V613" s="75" t="s">
        <v>1710</v>
      </c>
      <c r="X613" s="75">
        <v>14204</v>
      </c>
      <c r="Y613" s="75" t="s">
        <v>159</v>
      </c>
      <c r="Z613" s="92">
        <v>43205</v>
      </c>
      <c r="AA613" s="75" t="s">
        <v>1711</v>
      </c>
      <c r="AB613" s="92">
        <v>43167</v>
      </c>
      <c r="AC613" s="75">
        <v>0</v>
      </c>
      <c r="AF613" s="92">
        <v>43147</v>
      </c>
      <c r="AG613" s="75">
        <v>0</v>
      </c>
      <c r="AH613" s="75">
        <v>104501</v>
      </c>
      <c r="AI613" s="75" t="b">
        <v>1</v>
      </c>
      <c r="AJ613" s="75">
        <v>18</v>
      </c>
      <c r="AK613" s="75" t="s">
        <v>1708</v>
      </c>
    </row>
    <row r="614" spans="1:37" x14ac:dyDescent="0.2">
      <c r="A614" s="75" t="s">
        <v>125</v>
      </c>
      <c r="B614" s="75">
        <v>115879</v>
      </c>
      <c r="C614" s="75" t="s">
        <v>126</v>
      </c>
      <c r="D614" s="75" t="s">
        <v>52</v>
      </c>
      <c r="F614" s="75">
        <v>5</v>
      </c>
      <c r="G614" s="75">
        <v>19</v>
      </c>
      <c r="H614" s="75">
        <v>154245</v>
      </c>
      <c r="I614" s="74">
        <v>16</v>
      </c>
      <c r="J614" s="92">
        <v>43147</v>
      </c>
      <c r="K614" s="75" t="s">
        <v>1785</v>
      </c>
      <c r="L614" s="75">
        <v>37.22</v>
      </c>
      <c r="M614" s="75">
        <v>7.5</v>
      </c>
      <c r="N614" s="75">
        <v>45</v>
      </c>
      <c r="O614" s="75">
        <v>45</v>
      </c>
      <c r="P614" s="75">
        <v>0</v>
      </c>
      <c r="R614" s="75" t="s">
        <v>1704</v>
      </c>
      <c r="S614" s="75" t="s">
        <v>1708</v>
      </c>
      <c r="U614" s="75" t="s">
        <v>1709</v>
      </c>
      <c r="V614" s="75" t="s">
        <v>1710</v>
      </c>
      <c r="X614" s="75">
        <v>14204</v>
      </c>
      <c r="Y614" s="75" t="s">
        <v>159</v>
      </c>
      <c r="Z614" s="92">
        <v>43205</v>
      </c>
      <c r="AA614" s="75" t="s">
        <v>1711</v>
      </c>
      <c r="AB614" s="92">
        <v>43167</v>
      </c>
      <c r="AC614" s="75">
        <v>0</v>
      </c>
      <c r="AF614" s="92">
        <v>43147</v>
      </c>
      <c r="AG614" s="75">
        <v>0</v>
      </c>
      <c r="AH614" s="75">
        <v>152130</v>
      </c>
      <c r="AI614" s="75" t="b">
        <v>1</v>
      </c>
      <c r="AJ614" s="75">
        <v>18</v>
      </c>
      <c r="AK614" s="75" t="s">
        <v>1708</v>
      </c>
    </row>
    <row r="615" spans="1:37" x14ac:dyDescent="0.2">
      <c r="A615" s="75" t="s">
        <v>125</v>
      </c>
      <c r="B615" s="75">
        <v>115880</v>
      </c>
      <c r="C615" s="75" t="s">
        <v>126</v>
      </c>
      <c r="D615" s="75" t="s">
        <v>52</v>
      </c>
      <c r="F615" s="75">
        <v>5</v>
      </c>
      <c r="G615" s="75">
        <v>9</v>
      </c>
      <c r="H615" s="75">
        <v>154246</v>
      </c>
      <c r="I615" s="74">
        <v>16</v>
      </c>
      <c r="J615" s="92">
        <v>43147</v>
      </c>
      <c r="K615" s="75" t="s">
        <v>1786</v>
      </c>
      <c r="L615" s="75">
        <v>37.22</v>
      </c>
      <c r="M615" s="75">
        <v>7.5</v>
      </c>
      <c r="N615" s="75">
        <v>45</v>
      </c>
      <c r="O615" s="75">
        <v>45</v>
      </c>
      <c r="P615" s="75">
        <v>0</v>
      </c>
      <c r="R615" s="75" t="s">
        <v>1704</v>
      </c>
      <c r="S615" s="75" t="s">
        <v>1708</v>
      </c>
      <c r="U615" s="75" t="s">
        <v>1709</v>
      </c>
      <c r="V615" s="75" t="s">
        <v>1710</v>
      </c>
      <c r="X615" s="75">
        <v>14204</v>
      </c>
      <c r="Y615" s="75" t="s">
        <v>159</v>
      </c>
      <c r="Z615" s="92">
        <v>43205</v>
      </c>
      <c r="AA615" s="75" t="s">
        <v>1711</v>
      </c>
      <c r="AB615" s="92">
        <v>43167</v>
      </c>
      <c r="AC615" s="75">
        <v>0</v>
      </c>
      <c r="AF615" s="92">
        <v>43147</v>
      </c>
      <c r="AG615" s="75">
        <v>0</v>
      </c>
      <c r="AH615" s="75">
        <v>155003</v>
      </c>
      <c r="AI615" s="75" t="b">
        <v>1</v>
      </c>
      <c r="AJ615" s="75">
        <v>8</v>
      </c>
      <c r="AK615" s="75" t="s">
        <v>1708</v>
      </c>
    </row>
    <row r="616" spans="1:37" x14ac:dyDescent="0.2">
      <c r="A616" s="75" t="s">
        <v>125</v>
      </c>
      <c r="B616" s="75">
        <v>115881</v>
      </c>
      <c r="C616" s="75" t="s">
        <v>126</v>
      </c>
      <c r="D616" s="75" t="s">
        <v>52</v>
      </c>
      <c r="F616" s="75">
        <v>5</v>
      </c>
      <c r="G616" s="75">
        <v>9</v>
      </c>
      <c r="H616" s="75">
        <v>154247</v>
      </c>
      <c r="I616" s="74">
        <v>16</v>
      </c>
      <c r="J616" s="92">
        <v>43147</v>
      </c>
      <c r="K616" s="75" t="s">
        <v>1787</v>
      </c>
      <c r="L616" s="75">
        <v>37.22</v>
      </c>
      <c r="M616" s="75">
        <v>7.5</v>
      </c>
      <c r="N616" s="75">
        <v>45</v>
      </c>
      <c r="O616" s="75">
        <v>45</v>
      </c>
      <c r="P616" s="75">
        <v>0</v>
      </c>
      <c r="R616" s="75" t="s">
        <v>1704</v>
      </c>
      <c r="S616" s="75" t="s">
        <v>1708</v>
      </c>
      <c r="U616" s="75" t="s">
        <v>1709</v>
      </c>
      <c r="V616" s="75" t="s">
        <v>1710</v>
      </c>
      <c r="X616" s="75">
        <v>14204</v>
      </c>
      <c r="Y616" s="75" t="s">
        <v>159</v>
      </c>
      <c r="Z616" s="92">
        <v>43205</v>
      </c>
      <c r="AA616" s="75" t="s">
        <v>1711</v>
      </c>
      <c r="AB616" s="92">
        <v>43167</v>
      </c>
      <c r="AC616" s="75">
        <v>0</v>
      </c>
      <c r="AF616" s="92">
        <v>43147</v>
      </c>
      <c r="AG616" s="75">
        <v>0</v>
      </c>
      <c r="AH616" s="75">
        <v>160242</v>
      </c>
      <c r="AI616" s="75" t="b">
        <v>1</v>
      </c>
      <c r="AJ616" s="75">
        <v>8</v>
      </c>
      <c r="AK616" s="75" t="s">
        <v>1708</v>
      </c>
    </row>
    <row r="617" spans="1:37" x14ac:dyDescent="0.2">
      <c r="A617" s="75" t="s">
        <v>125</v>
      </c>
      <c r="B617" s="75">
        <v>115885</v>
      </c>
      <c r="C617" s="75" t="s">
        <v>126</v>
      </c>
      <c r="D617" s="75" t="s">
        <v>52</v>
      </c>
      <c r="F617" s="75">
        <v>5</v>
      </c>
      <c r="G617" s="75">
        <v>19</v>
      </c>
      <c r="H617" s="75">
        <v>154251</v>
      </c>
      <c r="I617" s="74">
        <v>16</v>
      </c>
      <c r="J617" s="92">
        <v>43147</v>
      </c>
      <c r="K617" s="75" t="s">
        <v>1788</v>
      </c>
      <c r="L617" s="75">
        <v>12.5</v>
      </c>
      <c r="M617" s="75">
        <v>2.5</v>
      </c>
      <c r="N617" s="75">
        <v>15</v>
      </c>
      <c r="O617" s="75">
        <v>15</v>
      </c>
      <c r="P617" s="75">
        <v>0</v>
      </c>
      <c r="R617" s="75" t="s">
        <v>1704</v>
      </c>
      <c r="S617" s="75" t="s">
        <v>1708</v>
      </c>
      <c r="U617" s="75" t="s">
        <v>1709</v>
      </c>
      <c r="V617" s="75" t="s">
        <v>1710</v>
      </c>
      <c r="X617" s="75">
        <v>14204</v>
      </c>
      <c r="Y617" s="75" t="s">
        <v>159</v>
      </c>
      <c r="Z617" s="92">
        <v>43205</v>
      </c>
      <c r="AA617" s="75" t="s">
        <v>1711</v>
      </c>
      <c r="AB617" s="92">
        <v>43167</v>
      </c>
      <c r="AC617" s="75">
        <v>0</v>
      </c>
      <c r="AF617" s="92">
        <v>43147</v>
      </c>
      <c r="AG617" s="75">
        <v>0</v>
      </c>
      <c r="AH617" s="75">
        <v>164126</v>
      </c>
      <c r="AI617" s="75" t="b">
        <v>1</v>
      </c>
      <c r="AJ617" s="75">
        <v>18</v>
      </c>
      <c r="AK617" s="75" t="s">
        <v>1708</v>
      </c>
    </row>
    <row r="618" spans="1:37" x14ac:dyDescent="0.2">
      <c r="A618" s="75" t="s">
        <v>125</v>
      </c>
      <c r="B618" s="75">
        <v>115886</v>
      </c>
      <c r="C618" s="75" t="s">
        <v>126</v>
      </c>
      <c r="D618" s="75" t="s">
        <v>52</v>
      </c>
      <c r="F618" s="75">
        <v>5</v>
      </c>
      <c r="G618" s="75">
        <v>9</v>
      </c>
      <c r="H618" s="75">
        <v>154252</v>
      </c>
      <c r="I618" s="74">
        <v>16</v>
      </c>
      <c r="J618" s="92">
        <v>43147</v>
      </c>
      <c r="K618" s="75" t="s">
        <v>1789</v>
      </c>
      <c r="L618" s="75">
        <v>37.22</v>
      </c>
      <c r="M618" s="75">
        <v>7.5</v>
      </c>
      <c r="N618" s="75">
        <v>45</v>
      </c>
      <c r="O618" s="75">
        <v>45</v>
      </c>
      <c r="P618" s="75">
        <v>0</v>
      </c>
      <c r="R618" s="75" t="s">
        <v>1704</v>
      </c>
      <c r="S618" s="75" t="s">
        <v>1708</v>
      </c>
      <c r="U618" s="75" t="s">
        <v>1709</v>
      </c>
      <c r="V618" s="75" t="s">
        <v>1710</v>
      </c>
      <c r="X618" s="75">
        <v>14204</v>
      </c>
      <c r="Y618" s="75" t="s">
        <v>159</v>
      </c>
      <c r="Z618" s="92">
        <v>43205</v>
      </c>
      <c r="AA618" s="75" t="s">
        <v>1711</v>
      </c>
      <c r="AB618" s="92">
        <v>43167</v>
      </c>
      <c r="AC618" s="75">
        <v>0</v>
      </c>
      <c r="AF618" s="92">
        <v>43147</v>
      </c>
      <c r="AG618" s="75">
        <v>0</v>
      </c>
      <c r="AH618" s="75">
        <v>164543</v>
      </c>
      <c r="AI618" s="75" t="b">
        <v>1</v>
      </c>
      <c r="AJ618" s="75">
        <v>8</v>
      </c>
      <c r="AK618" s="75" t="s">
        <v>1708</v>
      </c>
    </row>
    <row r="619" spans="1:37" x14ac:dyDescent="0.2">
      <c r="A619" s="75" t="s">
        <v>125</v>
      </c>
      <c r="B619" s="75">
        <v>115903</v>
      </c>
      <c r="C619" s="75" t="s">
        <v>126</v>
      </c>
      <c r="D619" s="75" t="s">
        <v>52</v>
      </c>
      <c r="F619" s="75">
        <v>5</v>
      </c>
      <c r="G619" s="75">
        <v>19</v>
      </c>
      <c r="H619" s="75">
        <v>154269</v>
      </c>
      <c r="I619" s="74">
        <v>19</v>
      </c>
      <c r="J619" s="92">
        <v>43150</v>
      </c>
      <c r="K619" s="75" t="s">
        <v>1790</v>
      </c>
      <c r="L619" s="75">
        <v>37.22</v>
      </c>
      <c r="M619" s="75">
        <v>7.5</v>
      </c>
      <c r="N619" s="75">
        <v>45</v>
      </c>
      <c r="O619" s="75">
        <v>45</v>
      </c>
      <c r="P619" s="75">
        <v>0</v>
      </c>
      <c r="R619" s="75" t="s">
        <v>1704</v>
      </c>
      <c r="S619" s="75" t="s">
        <v>1708</v>
      </c>
      <c r="U619" s="75" t="s">
        <v>1709</v>
      </c>
      <c r="V619" s="75" t="s">
        <v>1710</v>
      </c>
      <c r="X619" s="75">
        <v>14204</v>
      </c>
      <c r="Y619" s="75" t="s">
        <v>159</v>
      </c>
      <c r="Z619" s="92">
        <v>43205</v>
      </c>
      <c r="AA619" s="75" t="s">
        <v>1711</v>
      </c>
      <c r="AB619" s="92">
        <v>43170</v>
      </c>
      <c r="AC619" s="75">
        <v>0</v>
      </c>
      <c r="AF619" s="92">
        <v>43150</v>
      </c>
      <c r="AG619" s="75">
        <v>0</v>
      </c>
      <c r="AH619" s="75">
        <v>92507</v>
      </c>
      <c r="AI619" s="75" t="b">
        <v>1</v>
      </c>
      <c r="AJ619" s="75">
        <v>18</v>
      </c>
      <c r="AK619" s="75" t="s">
        <v>1708</v>
      </c>
    </row>
    <row r="620" spans="1:37" x14ac:dyDescent="0.2">
      <c r="A620" s="75" t="s">
        <v>125</v>
      </c>
      <c r="B620" s="75">
        <v>115912</v>
      </c>
      <c r="C620" s="75" t="s">
        <v>126</v>
      </c>
      <c r="D620" s="75" t="s">
        <v>52</v>
      </c>
      <c r="F620" s="75">
        <v>5</v>
      </c>
      <c r="G620" s="75">
        <v>9</v>
      </c>
      <c r="H620" s="75">
        <v>154278</v>
      </c>
      <c r="I620" s="74">
        <v>19</v>
      </c>
      <c r="J620" s="92">
        <v>43150</v>
      </c>
      <c r="K620" s="75" t="s">
        <v>1791</v>
      </c>
      <c r="L620" s="75">
        <v>37.22</v>
      </c>
      <c r="M620" s="75">
        <v>7.5</v>
      </c>
      <c r="N620" s="75">
        <v>45</v>
      </c>
      <c r="O620" s="75">
        <v>45</v>
      </c>
      <c r="P620" s="75">
        <v>0</v>
      </c>
      <c r="R620" s="75" t="s">
        <v>1704</v>
      </c>
      <c r="S620" s="75" t="s">
        <v>1708</v>
      </c>
      <c r="U620" s="75" t="s">
        <v>1709</v>
      </c>
      <c r="V620" s="75" t="s">
        <v>1710</v>
      </c>
      <c r="X620" s="75">
        <v>14204</v>
      </c>
      <c r="Y620" s="75" t="s">
        <v>159</v>
      </c>
      <c r="Z620" s="92">
        <v>43205</v>
      </c>
      <c r="AA620" s="75" t="s">
        <v>1711</v>
      </c>
      <c r="AB620" s="92">
        <v>43170</v>
      </c>
      <c r="AC620" s="75">
        <v>0</v>
      </c>
      <c r="AF620" s="92">
        <v>43150</v>
      </c>
      <c r="AG620" s="75">
        <v>0</v>
      </c>
      <c r="AH620" s="75">
        <v>111534</v>
      </c>
      <c r="AI620" s="75" t="b">
        <v>1</v>
      </c>
      <c r="AJ620" s="75">
        <v>8</v>
      </c>
      <c r="AK620" s="75" t="s">
        <v>1708</v>
      </c>
    </row>
    <row r="621" spans="1:37" x14ac:dyDescent="0.2">
      <c r="A621" s="75" t="s">
        <v>125</v>
      </c>
      <c r="B621" s="75">
        <v>115937</v>
      </c>
      <c r="C621" s="75" t="s">
        <v>126</v>
      </c>
      <c r="D621" s="75" t="s">
        <v>52</v>
      </c>
      <c r="F621" s="75">
        <v>5</v>
      </c>
      <c r="G621" s="75">
        <v>19</v>
      </c>
      <c r="H621" s="75">
        <v>154303</v>
      </c>
      <c r="I621" s="74">
        <v>20</v>
      </c>
      <c r="J621" s="92">
        <v>43151</v>
      </c>
      <c r="K621" s="75" t="s">
        <v>1792</v>
      </c>
      <c r="L621" s="75">
        <v>37.22</v>
      </c>
      <c r="M621" s="75">
        <v>7.5</v>
      </c>
      <c r="N621" s="75">
        <v>45</v>
      </c>
      <c r="O621" s="75">
        <v>45</v>
      </c>
      <c r="P621" s="75">
        <v>0</v>
      </c>
      <c r="R621" s="75" t="s">
        <v>1704</v>
      </c>
      <c r="S621" s="75" t="s">
        <v>1708</v>
      </c>
      <c r="U621" s="75" t="s">
        <v>1709</v>
      </c>
      <c r="V621" s="75" t="s">
        <v>1710</v>
      </c>
      <c r="X621" s="75">
        <v>14204</v>
      </c>
      <c r="Y621" s="75" t="s">
        <v>159</v>
      </c>
      <c r="Z621" s="92">
        <v>43235</v>
      </c>
      <c r="AA621" s="75" t="s">
        <v>1711</v>
      </c>
      <c r="AB621" s="92">
        <v>43171</v>
      </c>
      <c r="AC621" s="75">
        <v>0</v>
      </c>
      <c r="AF621" s="92">
        <v>43151</v>
      </c>
      <c r="AG621" s="75">
        <v>0</v>
      </c>
      <c r="AH621" s="75">
        <v>90832</v>
      </c>
      <c r="AI621" s="75" t="b">
        <v>1</v>
      </c>
      <c r="AJ621" s="75">
        <v>18</v>
      </c>
      <c r="AK621" s="75" t="s">
        <v>1708</v>
      </c>
    </row>
    <row r="622" spans="1:37" x14ac:dyDescent="0.2">
      <c r="A622" s="75" t="s">
        <v>125</v>
      </c>
      <c r="B622" s="75">
        <v>115943</v>
      </c>
      <c r="C622" s="75" t="s">
        <v>126</v>
      </c>
      <c r="D622" s="75" t="s">
        <v>52</v>
      </c>
      <c r="F622" s="75">
        <v>5</v>
      </c>
      <c r="G622" s="75">
        <v>19</v>
      </c>
      <c r="H622" s="75">
        <v>154309</v>
      </c>
      <c r="I622" s="74">
        <v>20</v>
      </c>
      <c r="J622" s="92">
        <v>43151</v>
      </c>
      <c r="K622" s="75" t="s">
        <v>1793</v>
      </c>
      <c r="L622" s="75">
        <v>37.22</v>
      </c>
      <c r="M622" s="75">
        <v>7.5</v>
      </c>
      <c r="N622" s="75">
        <v>45</v>
      </c>
      <c r="O622" s="75">
        <v>45</v>
      </c>
      <c r="P622" s="75">
        <v>0</v>
      </c>
      <c r="R622" s="75" t="s">
        <v>1704</v>
      </c>
      <c r="S622" s="75" t="s">
        <v>1708</v>
      </c>
      <c r="U622" s="75" t="s">
        <v>1709</v>
      </c>
      <c r="V622" s="75" t="s">
        <v>1710</v>
      </c>
      <c r="X622" s="75">
        <v>14204</v>
      </c>
      <c r="Y622" s="75" t="s">
        <v>159</v>
      </c>
      <c r="Z622" s="92">
        <v>43235</v>
      </c>
      <c r="AA622" s="75" t="s">
        <v>1711</v>
      </c>
      <c r="AB622" s="92">
        <v>43171</v>
      </c>
      <c r="AC622" s="75">
        <v>0</v>
      </c>
      <c r="AF622" s="92">
        <v>43151</v>
      </c>
      <c r="AG622" s="75">
        <v>0</v>
      </c>
      <c r="AH622" s="75">
        <v>102026</v>
      </c>
      <c r="AI622" s="75" t="b">
        <v>1</v>
      </c>
      <c r="AJ622" s="75">
        <v>18</v>
      </c>
      <c r="AK622" s="75" t="s">
        <v>1708</v>
      </c>
    </row>
    <row r="623" spans="1:37" x14ac:dyDescent="0.2">
      <c r="A623" s="75" t="s">
        <v>125</v>
      </c>
      <c r="B623" s="75">
        <v>115946</v>
      </c>
      <c r="C623" s="75" t="s">
        <v>126</v>
      </c>
      <c r="D623" s="75" t="s">
        <v>52</v>
      </c>
      <c r="F623" s="75">
        <v>5</v>
      </c>
      <c r="G623" s="75">
        <v>9</v>
      </c>
      <c r="H623" s="75">
        <v>154312</v>
      </c>
      <c r="I623" s="74">
        <v>20</v>
      </c>
      <c r="J623" s="92">
        <v>43151</v>
      </c>
      <c r="K623" s="75" t="s">
        <v>1794</v>
      </c>
      <c r="L623" s="75">
        <v>37.22</v>
      </c>
      <c r="M623" s="75">
        <v>7.5</v>
      </c>
      <c r="N623" s="75">
        <v>45</v>
      </c>
      <c r="O623" s="75">
        <v>45</v>
      </c>
      <c r="P623" s="75">
        <v>0</v>
      </c>
      <c r="R623" s="75" t="s">
        <v>1704</v>
      </c>
      <c r="S623" s="75" t="s">
        <v>1708</v>
      </c>
      <c r="U623" s="75" t="s">
        <v>1709</v>
      </c>
      <c r="V623" s="75" t="s">
        <v>1710</v>
      </c>
      <c r="X623" s="75">
        <v>14204</v>
      </c>
      <c r="Y623" s="75" t="s">
        <v>159</v>
      </c>
      <c r="Z623" s="92">
        <v>43235</v>
      </c>
      <c r="AA623" s="75" t="s">
        <v>1711</v>
      </c>
      <c r="AB623" s="92">
        <v>43171</v>
      </c>
      <c r="AC623" s="75">
        <v>0</v>
      </c>
      <c r="AF623" s="92">
        <v>43151</v>
      </c>
      <c r="AG623" s="75">
        <v>0</v>
      </c>
      <c r="AH623" s="75">
        <v>103507</v>
      </c>
      <c r="AI623" s="75" t="b">
        <v>1</v>
      </c>
      <c r="AJ623" s="75">
        <v>8</v>
      </c>
      <c r="AK623" s="75" t="s">
        <v>1708</v>
      </c>
    </row>
    <row r="624" spans="1:37" x14ac:dyDescent="0.2">
      <c r="A624" s="75" t="s">
        <v>125</v>
      </c>
      <c r="B624" s="75">
        <v>115956</v>
      </c>
      <c r="C624" s="75" t="s">
        <v>126</v>
      </c>
      <c r="D624" s="75" t="s">
        <v>52</v>
      </c>
      <c r="F624" s="75">
        <v>5</v>
      </c>
      <c r="G624" s="75">
        <v>9</v>
      </c>
      <c r="H624" s="75">
        <v>154322</v>
      </c>
      <c r="I624" s="74">
        <v>20</v>
      </c>
      <c r="J624" s="92">
        <v>43151</v>
      </c>
      <c r="K624" s="75" t="s">
        <v>1795</v>
      </c>
      <c r="L624" s="75">
        <v>37.22</v>
      </c>
      <c r="M624" s="75">
        <v>7.5</v>
      </c>
      <c r="N624" s="75">
        <v>45</v>
      </c>
      <c r="O624" s="75">
        <v>45</v>
      </c>
      <c r="P624" s="75">
        <v>0</v>
      </c>
      <c r="R624" s="75" t="s">
        <v>1704</v>
      </c>
      <c r="S624" s="75" t="s">
        <v>1708</v>
      </c>
      <c r="U624" s="75" t="s">
        <v>1709</v>
      </c>
      <c r="V624" s="75" t="s">
        <v>1710</v>
      </c>
      <c r="X624" s="75">
        <v>14204</v>
      </c>
      <c r="Y624" s="75" t="s">
        <v>159</v>
      </c>
      <c r="Z624" s="92">
        <v>43235</v>
      </c>
      <c r="AA624" s="75" t="s">
        <v>1711</v>
      </c>
      <c r="AB624" s="92">
        <v>43171</v>
      </c>
      <c r="AC624" s="75">
        <v>0</v>
      </c>
      <c r="AF624" s="92">
        <v>43151</v>
      </c>
      <c r="AG624" s="75">
        <v>0</v>
      </c>
      <c r="AH624" s="75">
        <v>120732</v>
      </c>
      <c r="AI624" s="75" t="b">
        <v>1</v>
      </c>
      <c r="AJ624" s="75">
        <v>8</v>
      </c>
      <c r="AK624" s="75" t="s">
        <v>1708</v>
      </c>
    </row>
    <row r="625" spans="1:37" x14ac:dyDescent="0.2">
      <c r="A625" s="75" t="s">
        <v>125</v>
      </c>
      <c r="B625" s="75">
        <v>115972</v>
      </c>
      <c r="C625" s="75" t="s">
        <v>126</v>
      </c>
      <c r="D625" s="75" t="s">
        <v>52</v>
      </c>
      <c r="F625" s="75">
        <v>5</v>
      </c>
      <c r="G625" s="75">
        <v>9</v>
      </c>
      <c r="H625" s="75">
        <v>154338</v>
      </c>
      <c r="I625" s="74">
        <v>20</v>
      </c>
      <c r="J625" s="92">
        <v>43151</v>
      </c>
      <c r="K625" s="75" t="s">
        <v>1796</v>
      </c>
      <c r="L625" s="75">
        <v>37.22</v>
      </c>
      <c r="M625" s="75">
        <v>7.5</v>
      </c>
      <c r="N625" s="75">
        <v>45</v>
      </c>
      <c r="O625" s="75">
        <v>45</v>
      </c>
      <c r="P625" s="75">
        <v>0</v>
      </c>
      <c r="R625" s="75" t="s">
        <v>1704</v>
      </c>
      <c r="S625" s="75" t="s">
        <v>1708</v>
      </c>
      <c r="U625" s="75" t="s">
        <v>1709</v>
      </c>
      <c r="V625" s="75" t="s">
        <v>1710</v>
      </c>
      <c r="X625" s="75">
        <v>14204</v>
      </c>
      <c r="Y625" s="75" t="s">
        <v>159</v>
      </c>
      <c r="Z625" s="92">
        <v>43235</v>
      </c>
      <c r="AA625" s="75" t="s">
        <v>1711</v>
      </c>
      <c r="AB625" s="92">
        <v>43171</v>
      </c>
      <c r="AC625" s="75">
        <v>0</v>
      </c>
      <c r="AF625" s="92">
        <v>43151</v>
      </c>
      <c r="AG625" s="75">
        <v>0</v>
      </c>
      <c r="AH625" s="75">
        <v>161627</v>
      </c>
      <c r="AI625" s="75" t="b">
        <v>1</v>
      </c>
      <c r="AJ625" s="75">
        <v>8</v>
      </c>
      <c r="AK625" s="75" t="s">
        <v>1708</v>
      </c>
    </row>
    <row r="626" spans="1:37" x14ac:dyDescent="0.2">
      <c r="A626" s="75" t="s">
        <v>125</v>
      </c>
      <c r="B626" s="75">
        <v>115975</v>
      </c>
      <c r="C626" s="75" t="s">
        <v>126</v>
      </c>
      <c r="D626" s="75" t="s">
        <v>52</v>
      </c>
      <c r="F626" s="75">
        <v>5</v>
      </c>
      <c r="G626" s="75">
        <v>19</v>
      </c>
      <c r="H626" s="75">
        <v>154341</v>
      </c>
      <c r="I626" s="74">
        <v>20</v>
      </c>
      <c r="J626" s="92">
        <v>43151</v>
      </c>
      <c r="K626" s="75" t="s">
        <v>1797</v>
      </c>
      <c r="L626" s="75">
        <v>37.22</v>
      </c>
      <c r="M626" s="75">
        <v>7.5</v>
      </c>
      <c r="N626" s="75">
        <v>45</v>
      </c>
      <c r="O626" s="75">
        <v>45</v>
      </c>
      <c r="P626" s="75">
        <v>0</v>
      </c>
      <c r="R626" s="75" t="s">
        <v>1704</v>
      </c>
      <c r="S626" s="75" t="s">
        <v>1708</v>
      </c>
      <c r="U626" s="75" t="s">
        <v>1709</v>
      </c>
      <c r="V626" s="75" t="s">
        <v>1710</v>
      </c>
      <c r="X626" s="75">
        <v>14204</v>
      </c>
      <c r="Y626" s="75" t="s">
        <v>159</v>
      </c>
      <c r="Z626" s="92">
        <v>43235</v>
      </c>
      <c r="AA626" s="75" t="s">
        <v>1711</v>
      </c>
      <c r="AB626" s="92">
        <v>43171</v>
      </c>
      <c r="AC626" s="75">
        <v>0</v>
      </c>
      <c r="AF626" s="92">
        <v>43151</v>
      </c>
      <c r="AG626" s="75">
        <v>0</v>
      </c>
      <c r="AH626" s="75">
        <v>164123</v>
      </c>
      <c r="AI626" s="75" t="b">
        <v>1</v>
      </c>
      <c r="AJ626" s="75">
        <v>18</v>
      </c>
      <c r="AK626" s="75" t="s">
        <v>1708</v>
      </c>
    </row>
    <row r="627" spans="1:37" x14ac:dyDescent="0.2">
      <c r="A627" s="75" t="s">
        <v>125</v>
      </c>
      <c r="B627" s="75">
        <v>115978</v>
      </c>
      <c r="C627" s="75" t="s">
        <v>126</v>
      </c>
      <c r="D627" s="75" t="s">
        <v>52</v>
      </c>
      <c r="F627" s="75">
        <v>5</v>
      </c>
      <c r="G627" s="75">
        <v>19</v>
      </c>
      <c r="H627" s="75">
        <v>154344</v>
      </c>
      <c r="I627" s="74">
        <v>20</v>
      </c>
      <c r="J627" s="92">
        <v>43151</v>
      </c>
      <c r="K627" s="75" t="s">
        <v>1798</v>
      </c>
      <c r="L627" s="75">
        <v>37.22</v>
      </c>
      <c r="M627" s="75">
        <v>7.5</v>
      </c>
      <c r="N627" s="75">
        <v>45</v>
      </c>
      <c r="O627" s="75">
        <v>45</v>
      </c>
      <c r="P627" s="75">
        <v>0</v>
      </c>
      <c r="R627" s="75" t="s">
        <v>1704</v>
      </c>
      <c r="S627" s="75" t="s">
        <v>1708</v>
      </c>
      <c r="U627" s="75" t="s">
        <v>1709</v>
      </c>
      <c r="V627" s="75" t="s">
        <v>1710</v>
      </c>
      <c r="X627" s="75">
        <v>14204</v>
      </c>
      <c r="Y627" s="75" t="s">
        <v>159</v>
      </c>
      <c r="Z627" s="92">
        <v>43235</v>
      </c>
      <c r="AA627" s="75" t="s">
        <v>1711</v>
      </c>
      <c r="AB627" s="92">
        <v>43171</v>
      </c>
      <c r="AC627" s="75">
        <v>0</v>
      </c>
      <c r="AF627" s="92">
        <v>43151</v>
      </c>
      <c r="AG627" s="75">
        <v>0</v>
      </c>
      <c r="AH627" s="75">
        <v>171933</v>
      </c>
      <c r="AI627" s="75" t="b">
        <v>1</v>
      </c>
      <c r="AJ627" s="75">
        <v>18</v>
      </c>
      <c r="AK627" s="75" t="s">
        <v>1708</v>
      </c>
    </row>
    <row r="628" spans="1:37" x14ac:dyDescent="0.2">
      <c r="A628" s="75" t="s">
        <v>125</v>
      </c>
      <c r="B628" s="75">
        <v>115979</v>
      </c>
      <c r="C628" s="75" t="s">
        <v>126</v>
      </c>
      <c r="D628" s="75" t="s">
        <v>52</v>
      </c>
      <c r="F628" s="75">
        <v>5</v>
      </c>
      <c r="G628" s="75">
        <v>19</v>
      </c>
      <c r="H628" s="75">
        <v>154345</v>
      </c>
      <c r="I628" s="74">
        <v>20</v>
      </c>
      <c r="J628" s="92">
        <v>43151</v>
      </c>
      <c r="K628" s="75" t="s">
        <v>1799</v>
      </c>
      <c r="L628" s="75">
        <v>37.22</v>
      </c>
      <c r="M628" s="75">
        <v>7.5</v>
      </c>
      <c r="N628" s="75">
        <v>45</v>
      </c>
      <c r="O628" s="75">
        <v>45</v>
      </c>
      <c r="P628" s="75">
        <v>0</v>
      </c>
      <c r="R628" s="75" t="s">
        <v>1704</v>
      </c>
      <c r="S628" s="75" t="s">
        <v>1708</v>
      </c>
      <c r="U628" s="75" t="s">
        <v>1709</v>
      </c>
      <c r="V628" s="75" t="s">
        <v>1710</v>
      </c>
      <c r="X628" s="75">
        <v>14204</v>
      </c>
      <c r="Y628" s="75" t="s">
        <v>159</v>
      </c>
      <c r="Z628" s="92">
        <v>43235</v>
      </c>
      <c r="AA628" s="75" t="s">
        <v>1711</v>
      </c>
      <c r="AB628" s="92">
        <v>43171</v>
      </c>
      <c r="AC628" s="75">
        <v>0</v>
      </c>
      <c r="AF628" s="92">
        <v>43151</v>
      </c>
      <c r="AG628" s="75">
        <v>0</v>
      </c>
      <c r="AH628" s="75">
        <v>172013</v>
      </c>
      <c r="AI628" s="75" t="b">
        <v>1</v>
      </c>
      <c r="AJ628" s="75">
        <v>18</v>
      </c>
      <c r="AK628" s="75" t="s">
        <v>1708</v>
      </c>
    </row>
    <row r="629" spans="1:37" x14ac:dyDescent="0.2">
      <c r="A629" s="75" t="s">
        <v>125</v>
      </c>
      <c r="B629" s="75">
        <v>115981</v>
      </c>
      <c r="C629" s="75" t="s">
        <v>126</v>
      </c>
      <c r="D629" s="75" t="s">
        <v>52</v>
      </c>
      <c r="F629" s="75">
        <v>5</v>
      </c>
      <c r="G629" s="75">
        <v>19</v>
      </c>
      <c r="H629" s="75">
        <v>154347</v>
      </c>
      <c r="I629" s="74">
        <v>20</v>
      </c>
      <c r="J629" s="92">
        <v>43151</v>
      </c>
      <c r="K629" s="75" t="s">
        <v>1800</v>
      </c>
      <c r="L629" s="75">
        <v>37.22</v>
      </c>
      <c r="M629" s="75">
        <v>7.5</v>
      </c>
      <c r="N629" s="75">
        <v>45</v>
      </c>
      <c r="O629" s="75">
        <v>45</v>
      </c>
      <c r="P629" s="75">
        <v>0</v>
      </c>
      <c r="R629" s="75" t="s">
        <v>1704</v>
      </c>
      <c r="S629" s="75" t="s">
        <v>1708</v>
      </c>
      <c r="U629" s="75" t="s">
        <v>1709</v>
      </c>
      <c r="V629" s="75" t="s">
        <v>1710</v>
      </c>
      <c r="X629" s="75">
        <v>14204</v>
      </c>
      <c r="Y629" s="75" t="s">
        <v>159</v>
      </c>
      <c r="Z629" s="92">
        <v>43235</v>
      </c>
      <c r="AA629" s="75" t="s">
        <v>1711</v>
      </c>
      <c r="AB629" s="92">
        <v>43171</v>
      </c>
      <c r="AC629" s="75">
        <v>0</v>
      </c>
      <c r="AF629" s="92">
        <v>43151</v>
      </c>
      <c r="AG629" s="75">
        <v>0</v>
      </c>
      <c r="AH629" s="75">
        <v>174743</v>
      </c>
      <c r="AI629" s="75" t="b">
        <v>1</v>
      </c>
      <c r="AJ629" s="75">
        <v>18</v>
      </c>
      <c r="AK629" s="75" t="s">
        <v>1708</v>
      </c>
    </row>
    <row r="630" spans="1:37" x14ac:dyDescent="0.2">
      <c r="A630" s="75" t="s">
        <v>125</v>
      </c>
      <c r="B630" s="75">
        <v>115984</v>
      </c>
      <c r="C630" s="75" t="s">
        <v>126</v>
      </c>
      <c r="D630" s="75" t="s">
        <v>52</v>
      </c>
      <c r="F630" s="75">
        <v>5</v>
      </c>
      <c r="G630" s="75">
        <v>9</v>
      </c>
      <c r="H630" s="75">
        <v>154350</v>
      </c>
      <c r="I630" s="74">
        <v>21</v>
      </c>
      <c r="J630" s="92">
        <v>43152</v>
      </c>
      <c r="K630" s="75" t="s">
        <v>1801</v>
      </c>
      <c r="L630" s="75">
        <v>37.22</v>
      </c>
      <c r="M630" s="75">
        <v>7.5</v>
      </c>
      <c r="N630" s="75">
        <v>45</v>
      </c>
      <c r="O630" s="75">
        <v>45</v>
      </c>
      <c r="P630" s="75">
        <v>0</v>
      </c>
      <c r="R630" s="75" t="s">
        <v>1704</v>
      </c>
      <c r="S630" s="75" t="s">
        <v>1708</v>
      </c>
      <c r="U630" s="75" t="s">
        <v>1709</v>
      </c>
      <c r="V630" s="75" t="s">
        <v>1710</v>
      </c>
      <c r="X630" s="75">
        <v>14204</v>
      </c>
      <c r="Y630" s="75" t="s">
        <v>159</v>
      </c>
      <c r="Z630" s="92">
        <v>43235</v>
      </c>
      <c r="AA630" s="75" t="s">
        <v>1711</v>
      </c>
      <c r="AB630" s="92">
        <v>43172</v>
      </c>
      <c r="AC630" s="75">
        <v>0</v>
      </c>
      <c r="AF630" s="92">
        <v>43152</v>
      </c>
      <c r="AG630" s="75">
        <v>0</v>
      </c>
      <c r="AH630" s="75">
        <v>90002</v>
      </c>
      <c r="AI630" s="75" t="b">
        <v>1</v>
      </c>
      <c r="AJ630" s="75">
        <v>8</v>
      </c>
      <c r="AK630" s="75" t="s">
        <v>1708</v>
      </c>
    </row>
    <row r="631" spans="1:37" x14ac:dyDescent="0.2">
      <c r="A631" s="75" t="s">
        <v>125</v>
      </c>
      <c r="B631" s="75">
        <v>115985</v>
      </c>
      <c r="C631" s="75" t="s">
        <v>126</v>
      </c>
      <c r="D631" s="75" t="s">
        <v>52</v>
      </c>
      <c r="F631" s="75">
        <v>5</v>
      </c>
      <c r="G631" s="75">
        <v>9</v>
      </c>
      <c r="H631" s="75">
        <v>154351</v>
      </c>
      <c r="I631" s="74">
        <v>21</v>
      </c>
      <c r="J631" s="92">
        <v>43152</v>
      </c>
      <c r="K631" s="75" t="s">
        <v>1802</v>
      </c>
      <c r="L631" s="75">
        <v>37.22</v>
      </c>
      <c r="M631" s="75">
        <v>7.5</v>
      </c>
      <c r="N631" s="75">
        <v>45</v>
      </c>
      <c r="O631" s="75">
        <v>45</v>
      </c>
      <c r="P631" s="75">
        <v>0</v>
      </c>
      <c r="R631" s="75" t="s">
        <v>1704</v>
      </c>
      <c r="S631" s="75" t="s">
        <v>1708</v>
      </c>
      <c r="U631" s="75" t="s">
        <v>1709</v>
      </c>
      <c r="V631" s="75" t="s">
        <v>1710</v>
      </c>
      <c r="X631" s="75">
        <v>14204</v>
      </c>
      <c r="Y631" s="75" t="s">
        <v>159</v>
      </c>
      <c r="Z631" s="92">
        <v>43235</v>
      </c>
      <c r="AA631" s="75" t="s">
        <v>1711</v>
      </c>
      <c r="AB631" s="92">
        <v>43172</v>
      </c>
      <c r="AC631" s="75">
        <v>0</v>
      </c>
      <c r="AF631" s="92">
        <v>43152</v>
      </c>
      <c r="AG631" s="75">
        <v>0</v>
      </c>
      <c r="AH631" s="75">
        <v>90841</v>
      </c>
      <c r="AI631" s="75" t="b">
        <v>1</v>
      </c>
      <c r="AJ631" s="75">
        <v>8</v>
      </c>
      <c r="AK631" s="75" t="s">
        <v>1708</v>
      </c>
    </row>
    <row r="632" spans="1:37" x14ac:dyDescent="0.2">
      <c r="A632" s="75" t="s">
        <v>125</v>
      </c>
      <c r="B632" s="75">
        <v>115998</v>
      </c>
      <c r="C632" s="75" t="s">
        <v>126</v>
      </c>
      <c r="D632" s="75" t="s">
        <v>52</v>
      </c>
      <c r="F632" s="75">
        <v>5</v>
      </c>
      <c r="G632" s="75">
        <v>19</v>
      </c>
      <c r="H632" s="75">
        <v>154364</v>
      </c>
      <c r="I632" s="74">
        <v>21</v>
      </c>
      <c r="J632" s="92">
        <v>43152</v>
      </c>
      <c r="K632" s="75" t="s">
        <v>1803</v>
      </c>
      <c r="L632" s="75">
        <v>37.22</v>
      </c>
      <c r="M632" s="75">
        <v>7.5</v>
      </c>
      <c r="N632" s="75">
        <v>45</v>
      </c>
      <c r="O632" s="75">
        <v>45</v>
      </c>
      <c r="P632" s="75">
        <v>0</v>
      </c>
      <c r="R632" s="75" t="s">
        <v>1704</v>
      </c>
      <c r="S632" s="75" t="s">
        <v>1708</v>
      </c>
      <c r="U632" s="75" t="s">
        <v>1709</v>
      </c>
      <c r="V632" s="75" t="s">
        <v>1710</v>
      </c>
      <c r="X632" s="75">
        <v>14204</v>
      </c>
      <c r="Y632" s="75" t="s">
        <v>159</v>
      </c>
      <c r="Z632" s="92">
        <v>43235</v>
      </c>
      <c r="AA632" s="75" t="s">
        <v>1711</v>
      </c>
      <c r="AB632" s="92">
        <v>43172</v>
      </c>
      <c r="AC632" s="75">
        <v>0</v>
      </c>
      <c r="AF632" s="92">
        <v>43152</v>
      </c>
      <c r="AG632" s="75">
        <v>0</v>
      </c>
      <c r="AH632" s="75">
        <v>112423</v>
      </c>
      <c r="AI632" s="75" t="b">
        <v>1</v>
      </c>
      <c r="AJ632" s="75">
        <v>18</v>
      </c>
      <c r="AK632" s="75" t="s">
        <v>1708</v>
      </c>
    </row>
    <row r="633" spans="1:37" x14ac:dyDescent="0.2">
      <c r="A633" s="75" t="s">
        <v>125</v>
      </c>
      <c r="B633" s="75">
        <v>116005</v>
      </c>
      <c r="C633" s="75" t="s">
        <v>126</v>
      </c>
      <c r="D633" s="75" t="s">
        <v>52</v>
      </c>
      <c r="F633" s="75">
        <v>5</v>
      </c>
      <c r="G633" s="75">
        <v>19</v>
      </c>
      <c r="H633" s="75">
        <v>154371</v>
      </c>
      <c r="I633" s="74">
        <v>21</v>
      </c>
      <c r="J633" s="92">
        <v>43152</v>
      </c>
      <c r="K633" s="75" t="s">
        <v>1804</v>
      </c>
      <c r="L633" s="75">
        <v>37.22</v>
      </c>
      <c r="M633" s="75">
        <v>7.5</v>
      </c>
      <c r="N633" s="75">
        <v>45</v>
      </c>
      <c r="O633" s="75">
        <v>45</v>
      </c>
      <c r="P633" s="75">
        <v>0</v>
      </c>
      <c r="R633" s="75" t="s">
        <v>1704</v>
      </c>
      <c r="S633" s="75" t="s">
        <v>1708</v>
      </c>
      <c r="U633" s="75" t="s">
        <v>1709</v>
      </c>
      <c r="V633" s="75" t="s">
        <v>1710</v>
      </c>
      <c r="X633" s="75">
        <v>14204</v>
      </c>
      <c r="Y633" s="75" t="s">
        <v>159</v>
      </c>
      <c r="Z633" s="92">
        <v>43235</v>
      </c>
      <c r="AA633" s="75" t="s">
        <v>1711</v>
      </c>
      <c r="AB633" s="92">
        <v>43172</v>
      </c>
      <c r="AC633" s="75">
        <v>0</v>
      </c>
      <c r="AF633" s="92">
        <v>43152</v>
      </c>
      <c r="AG633" s="75">
        <v>0</v>
      </c>
      <c r="AH633" s="75">
        <v>115758</v>
      </c>
      <c r="AI633" s="75" t="b">
        <v>1</v>
      </c>
      <c r="AJ633" s="75">
        <v>18</v>
      </c>
      <c r="AK633" s="75" t="s">
        <v>1708</v>
      </c>
    </row>
    <row r="634" spans="1:37" x14ac:dyDescent="0.2">
      <c r="A634" s="75" t="s">
        <v>125</v>
      </c>
      <c r="B634" s="75">
        <v>116022</v>
      </c>
      <c r="C634" s="75" t="s">
        <v>126</v>
      </c>
      <c r="D634" s="75" t="s">
        <v>52</v>
      </c>
      <c r="F634" s="75">
        <v>5</v>
      </c>
      <c r="G634" s="75">
        <v>19</v>
      </c>
      <c r="H634" s="75">
        <v>154388</v>
      </c>
      <c r="I634" s="74">
        <v>21</v>
      </c>
      <c r="J634" s="92">
        <v>43152</v>
      </c>
      <c r="K634" s="75" t="s">
        <v>1805</v>
      </c>
      <c r="L634" s="75">
        <v>37.22</v>
      </c>
      <c r="M634" s="75">
        <v>7.5</v>
      </c>
      <c r="N634" s="75">
        <v>45</v>
      </c>
      <c r="O634" s="75">
        <v>45</v>
      </c>
      <c r="P634" s="75">
        <v>0</v>
      </c>
      <c r="R634" s="75" t="s">
        <v>1704</v>
      </c>
      <c r="S634" s="75" t="s">
        <v>1708</v>
      </c>
      <c r="U634" s="75" t="s">
        <v>1709</v>
      </c>
      <c r="V634" s="75" t="s">
        <v>1710</v>
      </c>
      <c r="X634" s="75">
        <v>14204</v>
      </c>
      <c r="Y634" s="75" t="s">
        <v>159</v>
      </c>
      <c r="Z634" s="92">
        <v>43235</v>
      </c>
      <c r="AA634" s="75" t="s">
        <v>1711</v>
      </c>
      <c r="AB634" s="92">
        <v>43172</v>
      </c>
      <c r="AC634" s="75">
        <v>0</v>
      </c>
      <c r="AF634" s="92">
        <v>43152</v>
      </c>
      <c r="AG634" s="75">
        <v>0</v>
      </c>
      <c r="AH634" s="75">
        <v>165056</v>
      </c>
      <c r="AI634" s="75" t="b">
        <v>1</v>
      </c>
      <c r="AJ634" s="75">
        <v>18</v>
      </c>
      <c r="AK634" s="75" t="s">
        <v>1708</v>
      </c>
    </row>
    <row r="635" spans="1:37" x14ac:dyDescent="0.2">
      <c r="A635" s="75" t="s">
        <v>125</v>
      </c>
      <c r="B635" s="75">
        <v>116026</v>
      </c>
      <c r="C635" s="75" t="s">
        <v>126</v>
      </c>
      <c r="D635" s="75" t="s">
        <v>52</v>
      </c>
      <c r="F635" s="75">
        <v>5</v>
      </c>
      <c r="G635" s="75">
        <v>19</v>
      </c>
      <c r="H635" s="75">
        <v>154392</v>
      </c>
      <c r="I635" s="74">
        <v>21</v>
      </c>
      <c r="J635" s="92">
        <v>43152</v>
      </c>
      <c r="K635" s="75" t="s">
        <v>1806</v>
      </c>
      <c r="L635" s="75">
        <v>37.22</v>
      </c>
      <c r="M635" s="75">
        <v>7.5</v>
      </c>
      <c r="N635" s="75">
        <v>45</v>
      </c>
      <c r="O635" s="75">
        <v>45</v>
      </c>
      <c r="P635" s="75">
        <v>0</v>
      </c>
      <c r="R635" s="75" t="s">
        <v>1704</v>
      </c>
      <c r="S635" s="75" t="s">
        <v>1708</v>
      </c>
      <c r="U635" s="75" t="s">
        <v>1709</v>
      </c>
      <c r="V635" s="75" t="s">
        <v>1710</v>
      </c>
      <c r="X635" s="75">
        <v>14204</v>
      </c>
      <c r="Y635" s="75" t="s">
        <v>159</v>
      </c>
      <c r="Z635" s="92">
        <v>43235</v>
      </c>
      <c r="AA635" s="75" t="s">
        <v>1711</v>
      </c>
      <c r="AB635" s="92">
        <v>43172</v>
      </c>
      <c r="AC635" s="75">
        <v>0</v>
      </c>
      <c r="AF635" s="92">
        <v>43152</v>
      </c>
      <c r="AG635" s="75">
        <v>0</v>
      </c>
      <c r="AH635" s="75">
        <v>171654</v>
      </c>
      <c r="AI635" s="75" t="b">
        <v>1</v>
      </c>
      <c r="AJ635" s="75">
        <v>18</v>
      </c>
      <c r="AK635" s="75" t="s">
        <v>1708</v>
      </c>
    </row>
    <row r="636" spans="1:37" x14ac:dyDescent="0.2">
      <c r="A636" s="75" t="s">
        <v>125</v>
      </c>
      <c r="B636" s="75">
        <v>116033</v>
      </c>
      <c r="C636" s="75" t="s">
        <v>126</v>
      </c>
      <c r="D636" s="75" t="s">
        <v>52</v>
      </c>
      <c r="F636" s="75">
        <v>5</v>
      </c>
      <c r="G636" s="75">
        <v>19</v>
      </c>
      <c r="H636" s="75">
        <v>154399</v>
      </c>
      <c r="I636" s="74">
        <v>22</v>
      </c>
      <c r="J636" s="92">
        <v>43153</v>
      </c>
      <c r="K636" s="75" t="s">
        <v>1807</v>
      </c>
      <c r="L636" s="75">
        <v>12.5</v>
      </c>
      <c r="M636" s="75">
        <v>2.5</v>
      </c>
      <c r="N636" s="75">
        <v>15</v>
      </c>
      <c r="O636" s="75">
        <v>15</v>
      </c>
      <c r="P636" s="75">
        <v>0</v>
      </c>
      <c r="R636" s="75" t="s">
        <v>1704</v>
      </c>
      <c r="S636" s="75" t="s">
        <v>1708</v>
      </c>
      <c r="U636" s="75" t="s">
        <v>1709</v>
      </c>
      <c r="V636" s="75" t="s">
        <v>1710</v>
      </c>
      <c r="X636" s="75">
        <v>14204</v>
      </c>
      <c r="Y636" s="75" t="s">
        <v>159</v>
      </c>
      <c r="Z636" s="92">
        <v>43235</v>
      </c>
      <c r="AA636" s="75" t="s">
        <v>1711</v>
      </c>
      <c r="AB636" s="92">
        <v>43173</v>
      </c>
      <c r="AC636" s="75">
        <v>0</v>
      </c>
      <c r="AF636" s="92">
        <v>43153</v>
      </c>
      <c r="AG636" s="75">
        <v>0</v>
      </c>
      <c r="AH636" s="75">
        <v>92504</v>
      </c>
      <c r="AI636" s="75" t="b">
        <v>1</v>
      </c>
      <c r="AJ636" s="75">
        <v>18</v>
      </c>
      <c r="AK636" s="75" t="s">
        <v>1708</v>
      </c>
    </row>
    <row r="637" spans="1:37" x14ac:dyDescent="0.2">
      <c r="A637" s="75" t="s">
        <v>125</v>
      </c>
      <c r="B637" s="75">
        <v>116037</v>
      </c>
      <c r="C637" s="75" t="s">
        <v>126</v>
      </c>
      <c r="D637" s="75" t="s">
        <v>52</v>
      </c>
      <c r="F637" s="75">
        <v>5</v>
      </c>
      <c r="G637" s="75">
        <v>19</v>
      </c>
      <c r="H637" s="75">
        <v>154403</v>
      </c>
      <c r="I637" s="74">
        <v>22</v>
      </c>
      <c r="J637" s="92">
        <v>43153</v>
      </c>
      <c r="K637" s="75" t="s">
        <v>1808</v>
      </c>
      <c r="L637" s="75">
        <v>37.22</v>
      </c>
      <c r="M637" s="75">
        <v>7.5</v>
      </c>
      <c r="N637" s="75">
        <v>45</v>
      </c>
      <c r="O637" s="75">
        <v>45</v>
      </c>
      <c r="P637" s="75">
        <v>0</v>
      </c>
      <c r="R637" s="75" t="s">
        <v>1704</v>
      </c>
      <c r="S637" s="75" t="s">
        <v>1708</v>
      </c>
      <c r="U637" s="75" t="s">
        <v>1709</v>
      </c>
      <c r="V637" s="75" t="s">
        <v>1710</v>
      </c>
      <c r="X637" s="75">
        <v>14204</v>
      </c>
      <c r="Y637" s="75" t="s">
        <v>159</v>
      </c>
      <c r="Z637" s="92">
        <v>43235</v>
      </c>
      <c r="AA637" s="75" t="s">
        <v>1711</v>
      </c>
      <c r="AB637" s="92">
        <v>43173</v>
      </c>
      <c r="AC637" s="75">
        <v>0</v>
      </c>
      <c r="AF637" s="92">
        <v>43153</v>
      </c>
      <c r="AG637" s="75">
        <v>0</v>
      </c>
      <c r="AH637" s="75">
        <v>102113</v>
      </c>
      <c r="AI637" s="75" t="b">
        <v>1</v>
      </c>
      <c r="AJ637" s="75">
        <v>18</v>
      </c>
      <c r="AK637" s="75" t="s">
        <v>1708</v>
      </c>
    </row>
    <row r="638" spans="1:37" x14ac:dyDescent="0.2">
      <c r="A638" s="75" t="s">
        <v>125</v>
      </c>
      <c r="B638" s="75">
        <v>116043</v>
      </c>
      <c r="C638" s="75" t="s">
        <v>126</v>
      </c>
      <c r="D638" s="75" t="s">
        <v>52</v>
      </c>
      <c r="F638" s="75">
        <v>5</v>
      </c>
      <c r="G638" s="75">
        <v>19</v>
      </c>
      <c r="H638" s="75">
        <v>154409</v>
      </c>
      <c r="I638" s="74">
        <v>22</v>
      </c>
      <c r="J638" s="92">
        <v>43153</v>
      </c>
      <c r="K638" s="75" t="s">
        <v>1809</v>
      </c>
      <c r="L638" s="75">
        <v>12.5</v>
      </c>
      <c r="M638" s="75">
        <v>2.5</v>
      </c>
      <c r="N638" s="75">
        <v>15</v>
      </c>
      <c r="O638" s="75">
        <v>15</v>
      </c>
      <c r="P638" s="75">
        <v>0</v>
      </c>
      <c r="R638" s="75" t="s">
        <v>1704</v>
      </c>
      <c r="S638" s="75" t="s">
        <v>1708</v>
      </c>
      <c r="U638" s="75" t="s">
        <v>1709</v>
      </c>
      <c r="V638" s="75" t="s">
        <v>1710</v>
      </c>
      <c r="X638" s="75">
        <v>14204</v>
      </c>
      <c r="Y638" s="75" t="s">
        <v>159</v>
      </c>
      <c r="Z638" s="92">
        <v>43235</v>
      </c>
      <c r="AA638" s="75" t="s">
        <v>1711</v>
      </c>
      <c r="AB638" s="92">
        <v>43173</v>
      </c>
      <c r="AC638" s="75">
        <v>0</v>
      </c>
      <c r="AF638" s="92">
        <v>43153</v>
      </c>
      <c r="AG638" s="75">
        <v>0</v>
      </c>
      <c r="AH638" s="75">
        <v>111833</v>
      </c>
      <c r="AI638" s="75" t="b">
        <v>1</v>
      </c>
      <c r="AJ638" s="75">
        <v>18</v>
      </c>
      <c r="AK638" s="75" t="s">
        <v>1708</v>
      </c>
    </row>
    <row r="639" spans="1:37" x14ac:dyDescent="0.2">
      <c r="A639" s="75" t="s">
        <v>125</v>
      </c>
      <c r="B639" s="75">
        <v>116047</v>
      </c>
      <c r="C639" s="75" t="s">
        <v>126</v>
      </c>
      <c r="D639" s="75" t="s">
        <v>52</v>
      </c>
      <c r="F639" s="75">
        <v>5</v>
      </c>
      <c r="G639" s="75">
        <v>19</v>
      </c>
      <c r="H639" s="75">
        <v>154413</v>
      </c>
      <c r="I639" s="74">
        <v>22</v>
      </c>
      <c r="J639" s="92">
        <v>43153</v>
      </c>
      <c r="K639" s="75" t="s">
        <v>1810</v>
      </c>
      <c r="L639" s="75">
        <v>37.22</v>
      </c>
      <c r="M639" s="75">
        <v>7.5</v>
      </c>
      <c r="N639" s="75">
        <v>45</v>
      </c>
      <c r="O639" s="75">
        <v>45</v>
      </c>
      <c r="P639" s="75">
        <v>0</v>
      </c>
      <c r="R639" s="75" t="s">
        <v>1704</v>
      </c>
      <c r="S639" s="75" t="s">
        <v>1708</v>
      </c>
      <c r="U639" s="75" t="s">
        <v>1709</v>
      </c>
      <c r="V639" s="75" t="s">
        <v>1710</v>
      </c>
      <c r="X639" s="75">
        <v>14204</v>
      </c>
      <c r="Y639" s="75" t="s">
        <v>159</v>
      </c>
      <c r="Z639" s="92">
        <v>43235</v>
      </c>
      <c r="AA639" s="75" t="s">
        <v>1711</v>
      </c>
      <c r="AB639" s="92">
        <v>43173</v>
      </c>
      <c r="AC639" s="75">
        <v>0</v>
      </c>
      <c r="AF639" s="92">
        <v>43153</v>
      </c>
      <c r="AG639" s="75">
        <v>0</v>
      </c>
      <c r="AH639" s="75">
        <v>115030</v>
      </c>
      <c r="AI639" s="75" t="b">
        <v>1</v>
      </c>
      <c r="AJ639" s="75">
        <v>18</v>
      </c>
      <c r="AK639" s="75" t="s">
        <v>1708</v>
      </c>
    </row>
    <row r="640" spans="1:37" x14ac:dyDescent="0.2">
      <c r="A640" s="75" t="s">
        <v>125</v>
      </c>
      <c r="B640" s="75">
        <v>116051</v>
      </c>
      <c r="C640" s="75" t="s">
        <v>126</v>
      </c>
      <c r="D640" s="75" t="s">
        <v>52</v>
      </c>
      <c r="F640" s="75">
        <v>5</v>
      </c>
      <c r="G640" s="75">
        <v>19</v>
      </c>
      <c r="H640" s="75">
        <v>154417</v>
      </c>
      <c r="I640" s="74">
        <v>22</v>
      </c>
      <c r="J640" s="92">
        <v>43153</v>
      </c>
      <c r="K640" s="75" t="s">
        <v>1811</v>
      </c>
      <c r="L640" s="75">
        <v>37.22</v>
      </c>
      <c r="M640" s="75">
        <v>7.5</v>
      </c>
      <c r="N640" s="75">
        <v>45</v>
      </c>
      <c r="O640" s="75">
        <v>45</v>
      </c>
      <c r="P640" s="75">
        <v>0</v>
      </c>
      <c r="R640" s="75" t="s">
        <v>1704</v>
      </c>
      <c r="S640" s="75" t="s">
        <v>1708</v>
      </c>
      <c r="U640" s="75" t="s">
        <v>1709</v>
      </c>
      <c r="V640" s="75" t="s">
        <v>1710</v>
      </c>
      <c r="X640" s="75">
        <v>14204</v>
      </c>
      <c r="Y640" s="75" t="s">
        <v>159</v>
      </c>
      <c r="Z640" s="92">
        <v>43235</v>
      </c>
      <c r="AA640" s="75" t="s">
        <v>1711</v>
      </c>
      <c r="AB640" s="92">
        <v>43173</v>
      </c>
      <c r="AC640" s="75">
        <v>0</v>
      </c>
      <c r="AF640" s="92">
        <v>43153</v>
      </c>
      <c r="AG640" s="75">
        <v>0</v>
      </c>
      <c r="AH640" s="75">
        <v>120013</v>
      </c>
      <c r="AI640" s="75" t="b">
        <v>1</v>
      </c>
      <c r="AJ640" s="75">
        <v>18</v>
      </c>
      <c r="AK640" s="75" t="s">
        <v>1708</v>
      </c>
    </row>
    <row r="641" spans="1:37" x14ac:dyDescent="0.2">
      <c r="A641" s="75" t="s">
        <v>125</v>
      </c>
      <c r="B641" s="75">
        <v>116052</v>
      </c>
      <c r="C641" s="75" t="s">
        <v>126</v>
      </c>
      <c r="D641" s="75" t="s">
        <v>52</v>
      </c>
      <c r="F641" s="75">
        <v>5</v>
      </c>
      <c r="G641" s="75">
        <v>19</v>
      </c>
      <c r="H641" s="75">
        <v>154418</v>
      </c>
      <c r="I641" s="74">
        <v>22</v>
      </c>
      <c r="J641" s="92">
        <v>43153</v>
      </c>
      <c r="K641" s="75" t="s">
        <v>1812</v>
      </c>
      <c r="L641" s="75">
        <v>37.22</v>
      </c>
      <c r="M641" s="75">
        <v>7.5</v>
      </c>
      <c r="N641" s="75">
        <v>45</v>
      </c>
      <c r="O641" s="75">
        <v>45</v>
      </c>
      <c r="P641" s="75">
        <v>0</v>
      </c>
      <c r="R641" s="75" t="s">
        <v>1704</v>
      </c>
      <c r="S641" s="75" t="s">
        <v>1708</v>
      </c>
      <c r="U641" s="75" t="s">
        <v>1709</v>
      </c>
      <c r="V641" s="75" t="s">
        <v>1710</v>
      </c>
      <c r="X641" s="75">
        <v>14204</v>
      </c>
      <c r="Y641" s="75" t="s">
        <v>159</v>
      </c>
      <c r="Z641" s="92">
        <v>43235</v>
      </c>
      <c r="AA641" s="75" t="s">
        <v>1711</v>
      </c>
      <c r="AB641" s="92">
        <v>43173</v>
      </c>
      <c r="AC641" s="75">
        <v>0</v>
      </c>
      <c r="AF641" s="92">
        <v>43153</v>
      </c>
      <c r="AG641" s="75">
        <v>0</v>
      </c>
      <c r="AH641" s="75">
        <v>123450</v>
      </c>
      <c r="AI641" s="75" t="b">
        <v>1</v>
      </c>
      <c r="AJ641" s="75">
        <v>18</v>
      </c>
      <c r="AK641" s="75" t="s">
        <v>1708</v>
      </c>
    </row>
    <row r="642" spans="1:37" x14ac:dyDescent="0.2">
      <c r="A642" s="75" t="s">
        <v>125</v>
      </c>
      <c r="B642" s="75">
        <v>116057</v>
      </c>
      <c r="C642" s="75" t="s">
        <v>126</v>
      </c>
      <c r="D642" s="75" t="s">
        <v>52</v>
      </c>
      <c r="F642" s="75">
        <v>5</v>
      </c>
      <c r="G642" s="75">
        <v>19</v>
      </c>
      <c r="H642" s="75">
        <v>154423</v>
      </c>
      <c r="I642" s="74">
        <v>22</v>
      </c>
      <c r="J642" s="92">
        <v>43153</v>
      </c>
      <c r="K642" s="75" t="s">
        <v>1813</v>
      </c>
      <c r="L642" s="75">
        <v>37.22</v>
      </c>
      <c r="M642" s="75">
        <v>7.5</v>
      </c>
      <c r="N642" s="75">
        <v>45</v>
      </c>
      <c r="O642" s="75">
        <v>45</v>
      </c>
      <c r="P642" s="75">
        <v>0</v>
      </c>
      <c r="R642" s="75" t="s">
        <v>1704</v>
      </c>
      <c r="S642" s="75" t="s">
        <v>1708</v>
      </c>
      <c r="U642" s="75" t="s">
        <v>1709</v>
      </c>
      <c r="V642" s="75" t="s">
        <v>1710</v>
      </c>
      <c r="X642" s="75">
        <v>14204</v>
      </c>
      <c r="Y642" s="75" t="s">
        <v>159</v>
      </c>
      <c r="Z642" s="92">
        <v>43235</v>
      </c>
      <c r="AA642" s="75" t="s">
        <v>1711</v>
      </c>
      <c r="AB642" s="92">
        <v>43173</v>
      </c>
      <c r="AC642" s="75">
        <v>0</v>
      </c>
      <c r="AF642" s="92">
        <v>43153</v>
      </c>
      <c r="AG642" s="75">
        <v>0</v>
      </c>
      <c r="AH642" s="75">
        <v>142817</v>
      </c>
      <c r="AI642" s="75" t="b">
        <v>1</v>
      </c>
      <c r="AJ642" s="75">
        <v>18</v>
      </c>
      <c r="AK642" s="75" t="s">
        <v>1708</v>
      </c>
    </row>
    <row r="643" spans="1:37" x14ac:dyDescent="0.2">
      <c r="A643" s="75" t="s">
        <v>125</v>
      </c>
      <c r="B643" s="75">
        <v>116059</v>
      </c>
      <c r="C643" s="75" t="s">
        <v>126</v>
      </c>
      <c r="D643" s="75" t="s">
        <v>52</v>
      </c>
      <c r="F643" s="75">
        <v>5</v>
      </c>
      <c r="G643" s="75">
        <v>19</v>
      </c>
      <c r="H643" s="75">
        <v>154425</v>
      </c>
      <c r="I643" s="74">
        <v>22</v>
      </c>
      <c r="J643" s="92">
        <v>43153</v>
      </c>
      <c r="K643" s="75" t="s">
        <v>1814</v>
      </c>
      <c r="L643" s="75">
        <v>37.22</v>
      </c>
      <c r="M643" s="75">
        <v>7.5</v>
      </c>
      <c r="N643" s="75">
        <v>45</v>
      </c>
      <c r="O643" s="75">
        <v>45</v>
      </c>
      <c r="P643" s="75">
        <v>0</v>
      </c>
      <c r="R643" s="75" t="s">
        <v>1704</v>
      </c>
      <c r="S643" s="75" t="s">
        <v>1708</v>
      </c>
      <c r="U643" s="75" t="s">
        <v>1709</v>
      </c>
      <c r="V643" s="75" t="s">
        <v>1710</v>
      </c>
      <c r="X643" s="75">
        <v>14204</v>
      </c>
      <c r="Y643" s="75" t="s">
        <v>159</v>
      </c>
      <c r="Z643" s="92">
        <v>43235</v>
      </c>
      <c r="AA643" s="75" t="s">
        <v>1711</v>
      </c>
      <c r="AB643" s="92">
        <v>43173</v>
      </c>
      <c r="AC643" s="75">
        <v>0</v>
      </c>
      <c r="AF643" s="92">
        <v>43153</v>
      </c>
      <c r="AG643" s="75">
        <v>0</v>
      </c>
      <c r="AH643" s="75">
        <v>151514</v>
      </c>
      <c r="AI643" s="75" t="b">
        <v>1</v>
      </c>
      <c r="AJ643" s="75">
        <v>18</v>
      </c>
      <c r="AK643" s="75" t="s">
        <v>1708</v>
      </c>
    </row>
    <row r="644" spans="1:37" x14ac:dyDescent="0.2">
      <c r="A644" s="75" t="s">
        <v>125</v>
      </c>
      <c r="B644" s="75">
        <v>116061</v>
      </c>
      <c r="C644" s="75" t="s">
        <v>126</v>
      </c>
      <c r="D644" s="75" t="s">
        <v>52</v>
      </c>
      <c r="F644" s="75">
        <v>5</v>
      </c>
      <c r="G644" s="75">
        <v>19</v>
      </c>
      <c r="H644" s="75">
        <v>154427</v>
      </c>
      <c r="I644" s="74">
        <v>22</v>
      </c>
      <c r="J644" s="92">
        <v>43153</v>
      </c>
      <c r="K644" s="75" t="s">
        <v>1815</v>
      </c>
      <c r="L644" s="75">
        <v>37.22</v>
      </c>
      <c r="M644" s="75">
        <v>7.5</v>
      </c>
      <c r="N644" s="75">
        <v>45</v>
      </c>
      <c r="O644" s="75">
        <v>45</v>
      </c>
      <c r="P644" s="75">
        <v>0</v>
      </c>
      <c r="R644" s="75" t="s">
        <v>1704</v>
      </c>
      <c r="S644" s="75" t="s">
        <v>1708</v>
      </c>
      <c r="U644" s="75" t="s">
        <v>1709</v>
      </c>
      <c r="V644" s="75" t="s">
        <v>1710</v>
      </c>
      <c r="X644" s="75">
        <v>14204</v>
      </c>
      <c r="Y644" s="75" t="s">
        <v>159</v>
      </c>
      <c r="Z644" s="92">
        <v>43235</v>
      </c>
      <c r="AA644" s="75" t="s">
        <v>1711</v>
      </c>
      <c r="AB644" s="92">
        <v>43173</v>
      </c>
      <c r="AC644" s="75">
        <v>0</v>
      </c>
      <c r="AF644" s="92">
        <v>43153</v>
      </c>
      <c r="AG644" s="75">
        <v>0</v>
      </c>
      <c r="AH644" s="75">
        <v>152600</v>
      </c>
      <c r="AI644" s="75" t="b">
        <v>1</v>
      </c>
      <c r="AJ644" s="75">
        <v>18</v>
      </c>
      <c r="AK644" s="75" t="s">
        <v>1708</v>
      </c>
    </row>
    <row r="645" spans="1:37" x14ac:dyDescent="0.2">
      <c r="A645" s="75" t="s">
        <v>125</v>
      </c>
      <c r="B645" s="75">
        <v>116063</v>
      </c>
      <c r="C645" s="75" t="s">
        <v>126</v>
      </c>
      <c r="D645" s="75" t="s">
        <v>52</v>
      </c>
      <c r="F645" s="75">
        <v>5</v>
      </c>
      <c r="G645" s="75">
        <v>9</v>
      </c>
      <c r="H645" s="75">
        <v>154429</v>
      </c>
      <c r="I645" s="74">
        <v>22</v>
      </c>
      <c r="J645" s="92">
        <v>43153</v>
      </c>
      <c r="K645" s="75" t="s">
        <v>1816</v>
      </c>
      <c r="L645" s="75">
        <v>37.22</v>
      </c>
      <c r="M645" s="75">
        <v>7.5</v>
      </c>
      <c r="N645" s="75">
        <v>45</v>
      </c>
      <c r="O645" s="75">
        <v>45</v>
      </c>
      <c r="P645" s="75">
        <v>0</v>
      </c>
      <c r="R645" s="75" t="s">
        <v>1704</v>
      </c>
      <c r="S645" s="75" t="s">
        <v>1708</v>
      </c>
      <c r="U645" s="75" t="s">
        <v>1709</v>
      </c>
      <c r="V645" s="75" t="s">
        <v>1710</v>
      </c>
      <c r="X645" s="75">
        <v>14204</v>
      </c>
      <c r="Y645" s="75" t="s">
        <v>159</v>
      </c>
      <c r="Z645" s="92">
        <v>43235</v>
      </c>
      <c r="AA645" s="75" t="s">
        <v>1711</v>
      </c>
      <c r="AB645" s="92">
        <v>43173</v>
      </c>
      <c r="AC645" s="75">
        <v>0</v>
      </c>
      <c r="AF645" s="92">
        <v>43153</v>
      </c>
      <c r="AG645" s="75">
        <v>0</v>
      </c>
      <c r="AH645" s="75">
        <v>154510</v>
      </c>
      <c r="AI645" s="75" t="b">
        <v>1</v>
      </c>
      <c r="AJ645" s="75">
        <v>8</v>
      </c>
      <c r="AK645" s="75" t="s">
        <v>1708</v>
      </c>
    </row>
    <row r="646" spans="1:37" x14ac:dyDescent="0.2">
      <c r="A646" s="75" t="s">
        <v>125</v>
      </c>
      <c r="B646" s="75">
        <v>116064</v>
      </c>
      <c r="C646" s="75" t="s">
        <v>126</v>
      </c>
      <c r="D646" s="75" t="s">
        <v>52</v>
      </c>
      <c r="F646" s="75">
        <v>5</v>
      </c>
      <c r="G646" s="75">
        <v>19</v>
      </c>
      <c r="H646" s="75">
        <v>154430</v>
      </c>
      <c r="I646" s="74">
        <v>22</v>
      </c>
      <c r="J646" s="92">
        <v>43153</v>
      </c>
      <c r="K646" s="75" t="s">
        <v>1817</v>
      </c>
      <c r="L646" s="75">
        <v>16.670000000000002</v>
      </c>
      <c r="M646" s="75">
        <v>3.33</v>
      </c>
      <c r="N646" s="75">
        <v>20</v>
      </c>
      <c r="O646" s="75">
        <v>20</v>
      </c>
      <c r="P646" s="75">
        <v>0</v>
      </c>
      <c r="R646" s="75" t="s">
        <v>1704</v>
      </c>
      <c r="S646" s="75" t="s">
        <v>1708</v>
      </c>
      <c r="U646" s="75" t="s">
        <v>1709</v>
      </c>
      <c r="V646" s="75" t="s">
        <v>1710</v>
      </c>
      <c r="X646" s="75">
        <v>14204</v>
      </c>
      <c r="Y646" s="75" t="s">
        <v>159</v>
      </c>
      <c r="Z646" s="92">
        <v>43235</v>
      </c>
      <c r="AA646" s="75" t="s">
        <v>1711</v>
      </c>
      <c r="AB646" s="92">
        <v>43173</v>
      </c>
      <c r="AC646" s="75">
        <v>0</v>
      </c>
      <c r="AF646" s="92">
        <v>43153</v>
      </c>
      <c r="AG646" s="75">
        <v>0</v>
      </c>
      <c r="AH646" s="75">
        <v>154749</v>
      </c>
      <c r="AI646" s="75" t="b">
        <v>1</v>
      </c>
      <c r="AJ646" s="75">
        <v>18</v>
      </c>
      <c r="AK646" s="75" t="s">
        <v>1708</v>
      </c>
    </row>
    <row r="647" spans="1:37" x14ac:dyDescent="0.2">
      <c r="A647" s="75" t="s">
        <v>125</v>
      </c>
      <c r="B647" s="75">
        <v>116085</v>
      </c>
      <c r="C647" s="75" t="s">
        <v>126</v>
      </c>
      <c r="D647" s="75" t="s">
        <v>52</v>
      </c>
      <c r="F647" s="75">
        <v>5</v>
      </c>
      <c r="G647" s="75">
        <v>19</v>
      </c>
      <c r="H647" s="75">
        <v>154451</v>
      </c>
      <c r="I647" s="74">
        <v>23</v>
      </c>
      <c r="J647" s="92">
        <v>43154</v>
      </c>
      <c r="K647" s="75" t="s">
        <v>1818</v>
      </c>
      <c r="L647" s="75">
        <v>12.5</v>
      </c>
      <c r="M647" s="75">
        <v>2.5</v>
      </c>
      <c r="N647" s="75">
        <v>15</v>
      </c>
      <c r="O647" s="75">
        <v>15</v>
      </c>
      <c r="P647" s="75">
        <v>0</v>
      </c>
      <c r="R647" s="75" t="s">
        <v>1704</v>
      </c>
      <c r="S647" s="75" t="s">
        <v>1708</v>
      </c>
      <c r="U647" s="75" t="s">
        <v>1709</v>
      </c>
      <c r="V647" s="75" t="s">
        <v>1710</v>
      </c>
      <c r="X647" s="75">
        <v>14204</v>
      </c>
      <c r="Y647" s="75" t="s">
        <v>159</v>
      </c>
      <c r="Z647" s="92">
        <v>43235</v>
      </c>
      <c r="AA647" s="75" t="s">
        <v>1711</v>
      </c>
      <c r="AB647" s="92">
        <v>43174</v>
      </c>
      <c r="AC647" s="75">
        <v>0</v>
      </c>
      <c r="AF647" s="92">
        <v>43154</v>
      </c>
      <c r="AG647" s="75">
        <v>0</v>
      </c>
      <c r="AH647" s="75">
        <v>105730</v>
      </c>
      <c r="AI647" s="75" t="b">
        <v>1</v>
      </c>
      <c r="AJ647" s="75">
        <v>18</v>
      </c>
      <c r="AK647" s="75" t="s">
        <v>1708</v>
      </c>
    </row>
    <row r="648" spans="1:37" x14ac:dyDescent="0.2">
      <c r="A648" s="75" t="s">
        <v>125</v>
      </c>
      <c r="B648" s="75">
        <v>116093</v>
      </c>
      <c r="C648" s="75" t="s">
        <v>126</v>
      </c>
      <c r="D648" s="75" t="s">
        <v>52</v>
      </c>
      <c r="F648" s="75">
        <v>5</v>
      </c>
      <c r="G648" s="75">
        <v>19</v>
      </c>
      <c r="H648" s="75">
        <v>154459</v>
      </c>
      <c r="I648" s="74">
        <v>23</v>
      </c>
      <c r="J648" s="92">
        <v>43154</v>
      </c>
      <c r="K648" s="75" t="s">
        <v>1819</v>
      </c>
      <c r="L648" s="75">
        <v>37.22</v>
      </c>
      <c r="M648" s="75">
        <v>7.5</v>
      </c>
      <c r="N648" s="75">
        <v>45</v>
      </c>
      <c r="O648" s="75">
        <v>45</v>
      </c>
      <c r="P648" s="75">
        <v>0</v>
      </c>
      <c r="R648" s="75" t="s">
        <v>1704</v>
      </c>
      <c r="S648" s="75" t="s">
        <v>1708</v>
      </c>
      <c r="U648" s="75" t="s">
        <v>1709</v>
      </c>
      <c r="V648" s="75" t="s">
        <v>1710</v>
      </c>
      <c r="X648" s="75">
        <v>14204</v>
      </c>
      <c r="Y648" s="75" t="s">
        <v>159</v>
      </c>
      <c r="Z648" s="92">
        <v>43235</v>
      </c>
      <c r="AA648" s="75" t="s">
        <v>1711</v>
      </c>
      <c r="AB648" s="92">
        <v>43174</v>
      </c>
      <c r="AC648" s="75">
        <v>0</v>
      </c>
      <c r="AF648" s="92">
        <v>43154</v>
      </c>
      <c r="AG648" s="75">
        <v>0</v>
      </c>
      <c r="AH648" s="75">
        <v>121042</v>
      </c>
      <c r="AI648" s="75" t="b">
        <v>1</v>
      </c>
      <c r="AJ648" s="75">
        <v>18</v>
      </c>
      <c r="AK648" s="75" t="s">
        <v>1708</v>
      </c>
    </row>
    <row r="649" spans="1:37" x14ac:dyDescent="0.2">
      <c r="A649" s="75" t="s">
        <v>125</v>
      </c>
      <c r="B649" s="75">
        <v>116099</v>
      </c>
      <c r="C649" s="75" t="s">
        <v>126</v>
      </c>
      <c r="D649" s="75" t="s">
        <v>52</v>
      </c>
      <c r="F649" s="75">
        <v>5</v>
      </c>
      <c r="G649" s="75">
        <v>19</v>
      </c>
      <c r="H649" s="75">
        <v>154465</v>
      </c>
      <c r="I649" s="74">
        <v>23</v>
      </c>
      <c r="J649" s="92">
        <v>43154</v>
      </c>
      <c r="K649" s="75" t="s">
        <v>1820</v>
      </c>
      <c r="L649" s="75">
        <v>37.22</v>
      </c>
      <c r="M649" s="75">
        <v>7.5</v>
      </c>
      <c r="N649" s="75">
        <v>45</v>
      </c>
      <c r="O649" s="75">
        <v>45</v>
      </c>
      <c r="P649" s="75">
        <v>0</v>
      </c>
      <c r="R649" s="75" t="s">
        <v>1704</v>
      </c>
      <c r="S649" s="75" t="s">
        <v>1708</v>
      </c>
      <c r="U649" s="75" t="s">
        <v>1709</v>
      </c>
      <c r="V649" s="75" t="s">
        <v>1710</v>
      </c>
      <c r="X649" s="75">
        <v>14204</v>
      </c>
      <c r="Y649" s="75" t="s">
        <v>159</v>
      </c>
      <c r="Z649" s="92">
        <v>43235</v>
      </c>
      <c r="AA649" s="75" t="s">
        <v>1711</v>
      </c>
      <c r="AB649" s="92">
        <v>43174</v>
      </c>
      <c r="AC649" s="75">
        <v>0</v>
      </c>
      <c r="AF649" s="92">
        <v>43154</v>
      </c>
      <c r="AG649" s="75">
        <v>0</v>
      </c>
      <c r="AH649" s="75">
        <v>144001</v>
      </c>
      <c r="AI649" s="75" t="b">
        <v>1</v>
      </c>
      <c r="AJ649" s="75">
        <v>18</v>
      </c>
      <c r="AK649" s="75" t="s">
        <v>1708</v>
      </c>
    </row>
    <row r="650" spans="1:37" x14ac:dyDescent="0.2">
      <c r="A650" s="75" t="s">
        <v>125</v>
      </c>
      <c r="B650" s="75">
        <v>116102</v>
      </c>
      <c r="C650" s="75" t="s">
        <v>126</v>
      </c>
      <c r="D650" s="75" t="s">
        <v>52</v>
      </c>
      <c r="F650" s="75">
        <v>5</v>
      </c>
      <c r="G650" s="75">
        <v>19</v>
      </c>
      <c r="H650" s="75">
        <v>154468</v>
      </c>
      <c r="I650" s="74">
        <v>23</v>
      </c>
      <c r="J650" s="92">
        <v>43154</v>
      </c>
      <c r="K650" s="75" t="s">
        <v>1821</v>
      </c>
      <c r="L650" s="75">
        <v>37.22</v>
      </c>
      <c r="M650" s="75">
        <v>7.5</v>
      </c>
      <c r="N650" s="75">
        <v>45</v>
      </c>
      <c r="O650" s="75">
        <v>45</v>
      </c>
      <c r="P650" s="75">
        <v>0</v>
      </c>
      <c r="R650" s="75" t="s">
        <v>1704</v>
      </c>
      <c r="S650" s="75" t="s">
        <v>1708</v>
      </c>
      <c r="U650" s="75" t="s">
        <v>1709</v>
      </c>
      <c r="V650" s="75" t="s">
        <v>1710</v>
      </c>
      <c r="X650" s="75">
        <v>14204</v>
      </c>
      <c r="Y650" s="75" t="s">
        <v>159</v>
      </c>
      <c r="Z650" s="92">
        <v>43235</v>
      </c>
      <c r="AA650" s="75" t="s">
        <v>1711</v>
      </c>
      <c r="AB650" s="92">
        <v>43174</v>
      </c>
      <c r="AC650" s="75">
        <v>0</v>
      </c>
      <c r="AF650" s="92">
        <v>43154</v>
      </c>
      <c r="AG650" s="75">
        <v>0</v>
      </c>
      <c r="AH650" s="75">
        <v>153624</v>
      </c>
      <c r="AI650" s="75" t="b">
        <v>1</v>
      </c>
      <c r="AJ650" s="75">
        <v>18</v>
      </c>
      <c r="AK650" s="75" t="s">
        <v>1708</v>
      </c>
    </row>
    <row r="651" spans="1:37" x14ac:dyDescent="0.2">
      <c r="A651" s="75" t="s">
        <v>125</v>
      </c>
      <c r="B651" s="75">
        <v>116103</v>
      </c>
      <c r="C651" s="75" t="s">
        <v>126</v>
      </c>
      <c r="D651" s="75" t="s">
        <v>52</v>
      </c>
      <c r="F651" s="75">
        <v>5</v>
      </c>
      <c r="G651" s="75">
        <v>19</v>
      </c>
      <c r="H651" s="75">
        <v>154469</v>
      </c>
      <c r="I651" s="74">
        <v>23</v>
      </c>
      <c r="J651" s="92">
        <v>43154</v>
      </c>
      <c r="K651" s="75" t="s">
        <v>1822</v>
      </c>
      <c r="L651" s="75">
        <v>58.05</v>
      </c>
      <c r="M651" s="75">
        <v>11.67</v>
      </c>
      <c r="N651" s="75">
        <v>70</v>
      </c>
      <c r="O651" s="75">
        <v>70</v>
      </c>
      <c r="P651" s="75">
        <v>0</v>
      </c>
      <c r="R651" s="75" t="s">
        <v>1704</v>
      </c>
      <c r="S651" s="75" t="s">
        <v>1708</v>
      </c>
      <c r="U651" s="75" t="s">
        <v>1709</v>
      </c>
      <c r="V651" s="75" t="s">
        <v>1710</v>
      </c>
      <c r="X651" s="75">
        <v>14204</v>
      </c>
      <c r="Y651" s="75" t="s">
        <v>159</v>
      </c>
      <c r="Z651" s="92">
        <v>43235</v>
      </c>
      <c r="AA651" s="75" t="s">
        <v>1711</v>
      </c>
      <c r="AB651" s="92">
        <v>43174</v>
      </c>
      <c r="AC651" s="75">
        <v>0</v>
      </c>
      <c r="AF651" s="92">
        <v>43154</v>
      </c>
      <c r="AG651" s="75">
        <v>0</v>
      </c>
      <c r="AH651" s="75">
        <v>154140</v>
      </c>
      <c r="AI651" s="75" t="b">
        <v>1</v>
      </c>
      <c r="AJ651" s="75">
        <v>18</v>
      </c>
      <c r="AK651" s="75" t="s">
        <v>1708</v>
      </c>
    </row>
    <row r="652" spans="1:37" x14ac:dyDescent="0.2">
      <c r="A652" s="75" t="s">
        <v>125</v>
      </c>
      <c r="B652" s="75">
        <v>116133</v>
      </c>
      <c r="C652" s="75" t="s">
        <v>126</v>
      </c>
      <c r="D652" s="75" t="s">
        <v>52</v>
      </c>
      <c r="F652" s="75">
        <v>5</v>
      </c>
      <c r="G652" s="75">
        <v>19</v>
      </c>
      <c r="H652" s="75">
        <v>154499</v>
      </c>
      <c r="I652" s="74">
        <v>26</v>
      </c>
      <c r="J652" s="92">
        <v>43157</v>
      </c>
      <c r="K652" s="75" t="s">
        <v>1823</v>
      </c>
      <c r="L652" s="75">
        <v>37.22</v>
      </c>
      <c r="M652" s="75">
        <v>7.5</v>
      </c>
      <c r="N652" s="75">
        <v>45</v>
      </c>
      <c r="O652" s="75">
        <v>45</v>
      </c>
      <c r="P652" s="75">
        <v>0</v>
      </c>
      <c r="R652" s="75" t="s">
        <v>1704</v>
      </c>
      <c r="S652" s="75" t="s">
        <v>1708</v>
      </c>
      <c r="U652" s="75" t="s">
        <v>1709</v>
      </c>
      <c r="V652" s="75" t="s">
        <v>1710</v>
      </c>
      <c r="X652" s="75">
        <v>14204</v>
      </c>
      <c r="Y652" s="75" t="s">
        <v>159</v>
      </c>
      <c r="Z652" s="92">
        <v>43235</v>
      </c>
      <c r="AA652" s="75" t="s">
        <v>1711</v>
      </c>
      <c r="AB652" s="92">
        <v>43177</v>
      </c>
      <c r="AC652" s="75">
        <v>0</v>
      </c>
      <c r="AF652" s="92">
        <v>43157</v>
      </c>
      <c r="AG652" s="75">
        <v>0</v>
      </c>
      <c r="AH652" s="75">
        <v>110112</v>
      </c>
      <c r="AI652" s="75" t="b">
        <v>1</v>
      </c>
      <c r="AJ652" s="75">
        <v>18</v>
      </c>
      <c r="AK652" s="75" t="s">
        <v>1708</v>
      </c>
    </row>
    <row r="653" spans="1:37" x14ac:dyDescent="0.2">
      <c r="A653" s="75" t="s">
        <v>125</v>
      </c>
      <c r="B653" s="75">
        <v>116137</v>
      </c>
      <c r="C653" s="75" t="s">
        <v>126</v>
      </c>
      <c r="D653" s="75" t="s">
        <v>52</v>
      </c>
      <c r="F653" s="75">
        <v>5</v>
      </c>
      <c r="G653" s="75">
        <v>19</v>
      </c>
      <c r="H653" s="75">
        <v>154503</v>
      </c>
      <c r="I653" s="74">
        <v>26</v>
      </c>
      <c r="J653" s="92">
        <v>43157</v>
      </c>
      <c r="K653" s="75" t="s">
        <v>1824</v>
      </c>
      <c r="L653" s="75">
        <v>37.22</v>
      </c>
      <c r="M653" s="75">
        <v>7.5</v>
      </c>
      <c r="N653" s="75">
        <v>45</v>
      </c>
      <c r="O653" s="75">
        <v>45</v>
      </c>
      <c r="P653" s="75">
        <v>0</v>
      </c>
      <c r="R653" s="75" t="s">
        <v>1704</v>
      </c>
      <c r="S653" s="75" t="s">
        <v>1708</v>
      </c>
      <c r="U653" s="75" t="s">
        <v>1709</v>
      </c>
      <c r="V653" s="75" t="s">
        <v>1710</v>
      </c>
      <c r="X653" s="75">
        <v>14204</v>
      </c>
      <c r="Y653" s="75" t="s">
        <v>159</v>
      </c>
      <c r="Z653" s="92">
        <v>43235</v>
      </c>
      <c r="AA653" s="75" t="s">
        <v>1711</v>
      </c>
      <c r="AB653" s="92">
        <v>43177</v>
      </c>
      <c r="AC653" s="75">
        <v>0</v>
      </c>
      <c r="AF653" s="92">
        <v>43157</v>
      </c>
      <c r="AG653" s="75">
        <v>0</v>
      </c>
      <c r="AH653" s="75">
        <v>121706</v>
      </c>
      <c r="AI653" s="75" t="b">
        <v>1</v>
      </c>
      <c r="AJ653" s="75">
        <v>18</v>
      </c>
      <c r="AK653" s="75" t="s">
        <v>1708</v>
      </c>
    </row>
    <row r="654" spans="1:37" x14ac:dyDescent="0.2">
      <c r="A654" s="75" t="s">
        <v>125</v>
      </c>
      <c r="B654" s="75">
        <v>116139</v>
      </c>
      <c r="C654" s="75" t="s">
        <v>126</v>
      </c>
      <c r="D654" s="75" t="s">
        <v>52</v>
      </c>
      <c r="F654" s="75">
        <v>5</v>
      </c>
      <c r="G654" s="75">
        <v>19</v>
      </c>
      <c r="H654" s="75">
        <v>154505</v>
      </c>
      <c r="I654" s="74">
        <v>26</v>
      </c>
      <c r="J654" s="92">
        <v>43157</v>
      </c>
      <c r="K654" s="75" t="s">
        <v>1825</v>
      </c>
      <c r="L654" s="75">
        <v>58.05</v>
      </c>
      <c r="M654" s="75">
        <v>11.67</v>
      </c>
      <c r="N654" s="75">
        <v>70</v>
      </c>
      <c r="O654" s="75">
        <v>70</v>
      </c>
      <c r="P654" s="75">
        <v>0</v>
      </c>
      <c r="R654" s="75" t="s">
        <v>1704</v>
      </c>
      <c r="S654" s="75" t="s">
        <v>1708</v>
      </c>
      <c r="U654" s="75" t="s">
        <v>1709</v>
      </c>
      <c r="V654" s="75" t="s">
        <v>1710</v>
      </c>
      <c r="X654" s="75">
        <v>14204</v>
      </c>
      <c r="Y654" s="75" t="s">
        <v>159</v>
      </c>
      <c r="Z654" s="92">
        <v>43235</v>
      </c>
      <c r="AA654" s="75" t="s">
        <v>1711</v>
      </c>
      <c r="AB654" s="92">
        <v>43177</v>
      </c>
      <c r="AC654" s="75">
        <v>0</v>
      </c>
      <c r="AF654" s="92">
        <v>43157</v>
      </c>
      <c r="AG654" s="75">
        <v>0</v>
      </c>
      <c r="AH654" s="75">
        <v>141036</v>
      </c>
      <c r="AI654" s="75" t="b">
        <v>1</v>
      </c>
      <c r="AJ654" s="75">
        <v>18</v>
      </c>
      <c r="AK654" s="75" t="s">
        <v>1708</v>
      </c>
    </row>
    <row r="655" spans="1:37" x14ac:dyDescent="0.2">
      <c r="A655" s="75" t="s">
        <v>125</v>
      </c>
      <c r="B655" s="75">
        <v>116141</v>
      </c>
      <c r="C655" s="75" t="s">
        <v>126</v>
      </c>
      <c r="D655" s="75" t="s">
        <v>52</v>
      </c>
      <c r="F655" s="75">
        <v>5</v>
      </c>
      <c r="G655" s="75">
        <v>19</v>
      </c>
      <c r="H655" s="75">
        <v>154507</v>
      </c>
      <c r="I655" s="74">
        <v>26</v>
      </c>
      <c r="J655" s="92">
        <v>43157</v>
      </c>
      <c r="K655" s="75" t="s">
        <v>1826</v>
      </c>
      <c r="L655" s="75">
        <v>37.22</v>
      </c>
      <c r="M655" s="75">
        <v>7.5</v>
      </c>
      <c r="N655" s="75">
        <v>45</v>
      </c>
      <c r="O655" s="75">
        <v>45</v>
      </c>
      <c r="P655" s="75">
        <v>0</v>
      </c>
      <c r="R655" s="75" t="s">
        <v>1704</v>
      </c>
      <c r="S655" s="75" t="s">
        <v>1708</v>
      </c>
      <c r="U655" s="75" t="s">
        <v>1709</v>
      </c>
      <c r="V655" s="75" t="s">
        <v>1710</v>
      </c>
      <c r="X655" s="75">
        <v>14204</v>
      </c>
      <c r="Y655" s="75" t="s">
        <v>159</v>
      </c>
      <c r="Z655" s="92">
        <v>43235</v>
      </c>
      <c r="AA655" s="75" t="s">
        <v>1711</v>
      </c>
      <c r="AB655" s="92">
        <v>43177</v>
      </c>
      <c r="AC655" s="75">
        <v>0</v>
      </c>
      <c r="AF655" s="92">
        <v>43157</v>
      </c>
      <c r="AG655" s="75">
        <v>0</v>
      </c>
      <c r="AH655" s="75">
        <v>144209</v>
      </c>
      <c r="AI655" s="75" t="b">
        <v>1</v>
      </c>
      <c r="AJ655" s="75">
        <v>18</v>
      </c>
      <c r="AK655" s="75" t="s">
        <v>1708</v>
      </c>
    </row>
    <row r="656" spans="1:37" x14ac:dyDescent="0.2">
      <c r="A656" s="75" t="s">
        <v>125</v>
      </c>
      <c r="B656" s="75">
        <v>116143</v>
      </c>
      <c r="C656" s="75" t="s">
        <v>126</v>
      </c>
      <c r="D656" s="75" t="s">
        <v>52</v>
      </c>
      <c r="F656" s="75">
        <v>5</v>
      </c>
      <c r="G656" s="75">
        <v>19</v>
      </c>
      <c r="H656" s="75">
        <v>154509</v>
      </c>
      <c r="I656" s="74">
        <v>26</v>
      </c>
      <c r="J656" s="92">
        <v>43157</v>
      </c>
      <c r="K656" s="75" t="s">
        <v>1827</v>
      </c>
      <c r="L656" s="75">
        <v>37.22</v>
      </c>
      <c r="M656" s="75">
        <v>7.5</v>
      </c>
      <c r="N656" s="75">
        <v>45</v>
      </c>
      <c r="O656" s="75">
        <v>45</v>
      </c>
      <c r="P656" s="75">
        <v>0</v>
      </c>
      <c r="R656" s="75" t="s">
        <v>1704</v>
      </c>
      <c r="S656" s="75" t="s">
        <v>1708</v>
      </c>
      <c r="U656" s="75" t="s">
        <v>1709</v>
      </c>
      <c r="V656" s="75" t="s">
        <v>1710</v>
      </c>
      <c r="X656" s="75">
        <v>14204</v>
      </c>
      <c r="Y656" s="75" t="s">
        <v>159</v>
      </c>
      <c r="Z656" s="92">
        <v>43235</v>
      </c>
      <c r="AA656" s="75" t="s">
        <v>1711</v>
      </c>
      <c r="AB656" s="92">
        <v>43177</v>
      </c>
      <c r="AC656" s="75">
        <v>0</v>
      </c>
      <c r="AF656" s="92">
        <v>43157</v>
      </c>
      <c r="AG656" s="75">
        <v>0</v>
      </c>
      <c r="AH656" s="75">
        <v>151642</v>
      </c>
      <c r="AI656" s="75" t="b">
        <v>1</v>
      </c>
      <c r="AJ656" s="75">
        <v>18</v>
      </c>
      <c r="AK656" s="75" t="s">
        <v>1708</v>
      </c>
    </row>
    <row r="657" spans="1:37" x14ac:dyDescent="0.2">
      <c r="A657" s="75" t="s">
        <v>125</v>
      </c>
      <c r="B657" s="75">
        <v>116145</v>
      </c>
      <c r="C657" s="75" t="s">
        <v>126</v>
      </c>
      <c r="D657" s="75" t="s">
        <v>52</v>
      </c>
      <c r="F657" s="75">
        <v>5</v>
      </c>
      <c r="G657" s="75">
        <v>19</v>
      </c>
      <c r="H657" s="75">
        <v>154511</v>
      </c>
      <c r="I657" s="74">
        <v>26</v>
      </c>
      <c r="J657" s="92">
        <v>43157</v>
      </c>
      <c r="K657" s="75" t="s">
        <v>1828</v>
      </c>
      <c r="L657" s="75">
        <v>37.22</v>
      </c>
      <c r="M657" s="75">
        <v>7.5</v>
      </c>
      <c r="N657" s="75">
        <v>45</v>
      </c>
      <c r="O657" s="75">
        <v>45</v>
      </c>
      <c r="P657" s="75">
        <v>0</v>
      </c>
      <c r="R657" s="75" t="s">
        <v>1704</v>
      </c>
      <c r="S657" s="75" t="s">
        <v>1708</v>
      </c>
      <c r="U657" s="75" t="s">
        <v>1709</v>
      </c>
      <c r="V657" s="75" t="s">
        <v>1710</v>
      </c>
      <c r="X657" s="75">
        <v>14204</v>
      </c>
      <c r="Y657" s="75" t="s">
        <v>159</v>
      </c>
      <c r="Z657" s="92">
        <v>43235</v>
      </c>
      <c r="AA657" s="75" t="s">
        <v>1711</v>
      </c>
      <c r="AB657" s="92">
        <v>43177</v>
      </c>
      <c r="AC657" s="75">
        <v>0</v>
      </c>
      <c r="AF657" s="92">
        <v>43157</v>
      </c>
      <c r="AG657" s="75">
        <v>0</v>
      </c>
      <c r="AH657" s="75">
        <v>154602</v>
      </c>
      <c r="AI657" s="75" t="b">
        <v>1</v>
      </c>
      <c r="AJ657" s="75">
        <v>18</v>
      </c>
      <c r="AK657" s="75" t="s">
        <v>1708</v>
      </c>
    </row>
    <row r="658" spans="1:37" x14ac:dyDescent="0.2">
      <c r="A658" s="75" t="s">
        <v>125</v>
      </c>
      <c r="B658" s="75">
        <v>116151</v>
      </c>
      <c r="C658" s="75" t="s">
        <v>126</v>
      </c>
      <c r="D658" s="75" t="s">
        <v>52</v>
      </c>
      <c r="F658" s="75">
        <v>5</v>
      </c>
      <c r="G658" s="75">
        <v>19</v>
      </c>
      <c r="H658" s="75">
        <v>154517</v>
      </c>
      <c r="I658" s="74">
        <v>26</v>
      </c>
      <c r="J658" s="92">
        <v>43157</v>
      </c>
      <c r="K658" s="75" t="s">
        <v>1829</v>
      </c>
      <c r="L658" s="75">
        <v>37.22</v>
      </c>
      <c r="M658" s="75">
        <v>7.5</v>
      </c>
      <c r="N658" s="75">
        <v>45</v>
      </c>
      <c r="O658" s="75">
        <v>45</v>
      </c>
      <c r="P658" s="75">
        <v>0</v>
      </c>
      <c r="R658" s="75" t="s">
        <v>1704</v>
      </c>
      <c r="S658" s="75" t="s">
        <v>1708</v>
      </c>
      <c r="U658" s="75" t="s">
        <v>1709</v>
      </c>
      <c r="V658" s="75" t="s">
        <v>1710</v>
      </c>
      <c r="X658" s="75">
        <v>14204</v>
      </c>
      <c r="Y658" s="75" t="s">
        <v>159</v>
      </c>
      <c r="Z658" s="92">
        <v>43235</v>
      </c>
      <c r="AA658" s="75" t="s">
        <v>1711</v>
      </c>
      <c r="AB658" s="92">
        <v>43177</v>
      </c>
      <c r="AC658" s="75">
        <v>0</v>
      </c>
      <c r="AF658" s="92">
        <v>43157</v>
      </c>
      <c r="AG658" s="75">
        <v>0</v>
      </c>
      <c r="AH658" s="75">
        <v>164624</v>
      </c>
      <c r="AI658" s="75" t="b">
        <v>1</v>
      </c>
      <c r="AJ658" s="75">
        <v>18</v>
      </c>
      <c r="AK658" s="75" t="s">
        <v>1708</v>
      </c>
    </row>
    <row r="659" spans="1:37" x14ac:dyDescent="0.2">
      <c r="A659" s="75" t="s">
        <v>125</v>
      </c>
      <c r="B659" s="75">
        <v>116153</v>
      </c>
      <c r="C659" s="75" t="s">
        <v>126</v>
      </c>
      <c r="D659" s="75" t="s">
        <v>52</v>
      </c>
      <c r="F659" s="75">
        <v>5</v>
      </c>
      <c r="G659" s="75">
        <v>19</v>
      </c>
      <c r="H659" s="75">
        <v>154519</v>
      </c>
      <c r="I659" s="74">
        <v>26</v>
      </c>
      <c r="J659" s="92">
        <v>43157</v>
      </c>
      <c r="K659" s="75" t="s">
        <v>1830</v>
      </c>
      <c r="L659" s="75">
        <v>12.5</v>
      </c>
      <c r="M659" s="75">
        <v>2.5</v>
      </c>
      <c r="N659" s="75">
        <v>15</v>
      </c>
      <c r="O659" s="75">
        <v>15</v>
      </c>
      <c r="P659" s="75">
        <v>0</v>
      </c>
      <c r="R659" s="75" t="s">
        <v>1704</v>
      </c>
      <c r="S659" s="75" t="s">
        <v>1708</v>
      </c>
      <c r="U659" s="75" t="s">
        <v>1709</v>
      </c>
      <c r="V659" s="75" t="s">
        <v>1710</v>
      </c>
      <c r="X659" s="75">
        <v>14204</v>
      </c>
      <c r="Y659" s="75" t="s">
        <v>159</v>
      </c>
      <c r="Z659" s="92">
        <v>43235</v>
      </c>
      <c r="AA659" s="75" t="s">
        <v>1711</v>
      </c>
      <c r="AB659" s="92">
        <v>43177</v>
      </c>
      <c r="AC659" s="75">
        <v>0</v>
      </c>
      <c r="AF659" s="92">
        <v>43157</v>
      </c>
      <c r="AG659" s="75">
        <v>0</v>
      </c>
      <c r="AH659" s="75">
        <v>170644</v>
      </c>
      <c r="AI659" s="75" t="b">
        <v>1</v>
      </c>
      <c r="AJ659" s="75">
        <v>18</v>
      </c>
      <c r="AK659" s="75" t="s">
        <v>1708</v>
      </c>
    </row>
    <row r="660" spans="1:37" x14ac:dyDescent="0.2">
      <c r="A660" s="75" t="s">
        <v>125</v>
      </c>
      <c r="B660" s="75">
        <v>116163</v>
      </c>
      <c r="C660" s="75" t="s">
        <v>126</v>
      </c>
      <c r="D660" s="75" t="s">
        <v>52</v>
      </c>
      <c r="F660" s="75">
        <v>5</v>
      </c>
      <c r="G660" s="75">
        <v>19</v>
      </c>
      <c r="H660" s="75">
        <v>154529</v>
      </c>
      <c r="I660" s="74">
        <v>27</v>
      </c>
      <c r="J660" s="92">
        <v>43158</v>
      </c>
      <c r="K660" s="75" t="s">
        <v>1831</v>
      </c>
      <c r="L660" s="75">
        <v>37.22</v>
      </c>
      <c r="M660" s="75">
        <v>7.5</v>
      </c>
      <c r="N660" s="75">
        <v>45</v>
      </c>
      <c r="O660" s="75">
        <v>45</v>
      </c>
      <c r="P660" s="75">
        <v>0</v>
      </c>
      <c r="R660" s="75" t="s">
        <v>1704</v>
      </c>
      <c r="S660" s="75" t="s">
        <v>1708</v>
      </c>
      <c r="U660" s="75" t="s">
        <v>1709</v>
      </c>
      <c r="V660" s="75" t="s">
        <v>1710</v>
      </c>
      <c r="X660" s="75">
        <v>14204</v>
      </c>
      <c r="Y660" s="75" t="s">
        <v>159</v>
      </c>
      <c r="Z660" s="92">
        <v>43235</v>
      </c>
      <c r="AA660" s="75" t="s">
        <v>1711</v>
      </c>
      <c r="AB660" s="92">
        <v>43178</v>
      </c>
      <c r="AC660" s="75">
        <v>0</v>
      </c>
      <c r="AF660" s="92">
        <v>43158</v>
      </c>
      <c r="AG660" s="75">
        <v>0</v>
      </c>
      <c r="AH660" s="75">
        <v>94903</v>
      </c>
      <c r="AI660" s="75" t="b">
        <v>1</v>
      </c>
      <c r="AJ660" s="75">
        <v>18</v>
      </c>
      <c r="AK660" s="75" t="s">
        <v>1708</v>
      </c>
    </row>
    <row r="661" spans="1:37" x14ac:dyDescent="0.2">
      <c r="A661" s="75" t="s">
        <v>125</v>
      </c>
      <c r="B661" s="75">
        <v>116173</v>
      </c>
      <c r="C661" s="75" t="s">
        <v>126</v>
      </c>
      <c r="D661" s="75" t="s">
        <v>52</v>
      </c>
      <c r="F661" s="75">
        <v>5</v>
      </c>
      <c r="G661" s="75">
        <v>19</v>
      </c>
      <c r="H661" s="75">
        <v>154539</v>
      </c>
      <c r="I661" s="74">
        <v>27</v>
      </c>
      <c r="J661" s="92">
        <v>43158</v>
      </c>
      <c r="K661" s="75" t="s">
        <v>1832</v>
      </c>
      <c r="L661" s="75">
        <v>37.22</v>
      </c>
      <c r="M661" s="75">
        <v>7.5</v>
      </c>
      <c r="N661" s="75">
        <v>45</v>
      </c>
      <c r="O661" s="75">
        <v>45</v>
      </c>
      <c r="P661" s="75">
        <v>0</v>
      </c>
      <c r="R661" s="75" t="s">
        <v>1704</v>
      </c>
      <c r="S661" s="75" t="s">
        <v>1708</v>
      </c>
      <c r="U661" s="75" t="s">
        <v>1709</v>
      </c>
      <c r="V661" s="75" t="s">
        <v>1710</v>
      </c>
      <c r="X661" s="75">
        <v>14204</v>
      </c>
      <c r="Y661" s="75" t="s">
        <v>159</v>
      </c>
      <c r="Z661" s="92">
        <v>43235</v>
      </c>
      <c r="AA661" s="75" t="s">
        <v>1711</v>
      </c>
      <c r="AB661" s="92">
        <v>43178</v>
      </c>
      <c r="AC661" s="75">
        <v>0</v>
      </c>
      <c r="AF661" s="92">
        <v>43158</v>
      </c>
      <c r="AG661" s="75">
        <v>0</v>
      </c>
      <c r="AH661" s="75">
        <v>115848</v>
      </c>
      <c r="AI661" s="75" t="b">
        <v>1</v>
      </c>
      <c r="AJ661" s="75">
        <v>18</v>
      </c>
      <c r="AK661" s="75" t="s">
        <v>1708</v>
      </c>
    </row>
    <row r="662" spans="1:37" x14ac:dyDescent="0.2">
      <c r="A662" s="75" t="s">
        <v>125</v>
      </c>
      <c r="B662" s="75">
        <v>116181</v>
      </c>
      <c r="C662" s="75" t="s">
        <v>126</v>
      </c>
      <c r="D662" s="75" t="s">
        <v>52</v>
      </c>
      <c r="F662" s="75">
        <v>5</v>
      </c>
      <c r="G662" s="75">
        <v>9</v>
      </c>
      <c r="H662" s="75">
        <v>154547</v>
      </c>
      <c r="I662" s="74">
        <v>27</v>
      </c>
      <c r="J662" s="92">
        <v>43158</v>
      </c>
      <c r="K662" s="75" t="s">
        <v>1833</v>
      </c>
      <c r="L662" s="75">
        <v>37.22</v>
      </c>
      <c r="M662" s="75">
        <v>7.5</v>
      </c>
      <c r="N662" s="75">
        <v>45</v>
      </c>
      <c r="O662" s="75">
        <v>45</v>
      </c>
      <c r="P662" s="75">
        <v>0</v>
      </c>
      <c r="R662" s="75" t="s">
        <v>1704</v>
      </c>
      <c r="S662" s="75" t="s">
        <v>1708</v>
      </c>
      <c r="U662" s="75" t="s">
        <v>1709</v>
      </c>
      <c r="V662" s="75" t="s">
        <v>1710</v>
      </c>
      <c r="X662" s="75">
        <v>14204</v>
      </c>
      <c r="Y662" s="75" t="s">
        <v>159</v>
      </c>
      <c r="Z662" s="92">
        <v>43235</v>
      </c>
      <c r="AA662" s="75" t="s">
        <v>1711</v>
      </c>
      <c r="AB662" s="92">
        <v>43178</v>
      </c>
      <c r="AC662" s="75">
        <v>0</v>
      </c>
      <c r="AF662" s="92">
        <v>43158</v>
      </c>
      <c r="AG662" s="75">
        <v>0</v>
      </c>
      <c r="AH662" s="75">
        <v>151051</v>
      </c>
      <c r="AI662" s="75" t="b">
        <v>1</v>
      </c>
      <c r="AJ662" s="75">
        <v>8</v>
      </c>
      <c r="AK662" s="75" t="s">
        <v>1708</v>
      </c>
    </row>
    <row r="663" spans="1:37" x14ac:dyDescent="0.2">
      <c r="A663" s="75" t="s">
        <v>125</v>
      </c>
      <c r="B663" s="75">
        <v>116183</v>
      </c>
      <c r="C663" s="75" t="s">
        <v>126</v>
      </c>
      <c r="D663" s="75" t="s">
        <v>52</v>
      </c>
      <c r="F663" s="75">
        <v>5</v>
      </c>
      <c r="G663" s="75">
        <v>19</v>
      </c>
      <c r="H663" s="75">
        <v>154549</v>
      </c>
      <c r="I663" s="74">
        <v>27</v>
      </c>
      <c r="J663" s="92">
        <v>43158</v>
      </c>
      <c r="K663" s="75" t="s">
        <v>1834</v>
      </c>
      <c r="L663" s="75">
        <v>37.22</v>
      </c>
      <c r="M663" s="75">
        <v>7.5</v>
      </c>
      <c r="N663" s="75">
        <v>45</v>
      </c>
      <c r="O663" s="75">
        <v>45</v>
      </c>
      <c r="P663" s="75">
        <v>0</v>
      </c>
      <c r="R663" s="75" t="s">
        <v>1704</v>
      </c>
      <c r="S663" s="75" t="s">
        <v>1708</v>
      </c>
      <c r="U663" s="75" t="s">
        <v>1709</v>
      </c>
      <c r="V663" s="75" t="s">
        <v>1710</v>
      </c>
      <c r="X663" s="75">
        <v>14204</v>
      </c>
      <c r="Y663" s="75" t="s">
        <v>159</v>
      </c>
      <c r="Z663" s="92">
        <v>43235</v>
      </c>
      <c r="AA663" s="75" t="s">
        <v>1711</v>
      </c>
      <c r="AB663" s="92">
        <v>43178</v>
      </c>
      <c r="AC663" s="75">
        <v>0</v>
      </c>
      <c r="AF663" s="92">
        <v>43158</v>
      </c>
      <c r="AG663" s="75">
        <v>0</v>
      </c>
      <c r="AH663" s="75">
        <v>152259</v>
      </c>
      <c r="AI663" s="75" t="b">
        <v>1</v>
      </c>
      <c r="AJ663" s="75">
        <v>18</v>
      </c>
      <c r="AK663" s="75" t="s">
        <v>1708</v>
      </c>
    </row>
    <row r="664" spans="1:37" x14ac:dyDescent="0.2">
      <c r="A664" s="75" t="s">
        <v>125</v>
      </c>
      <c r="B664" s="75">
        <v>116187</v>
      </c>
      <c r="C664" s="75" t="s">
        <v>126</v>
      </c>
      <c r="D664" s="75" t="s">
        <v>52</v>
      </c>
      <c r="F664" s="75">
        <v>5</v>
      </c>
      <c r="G664" s="75">
        <v>19</v>
      </c>
      <c r="H664" s="75">
        <v>154553</v>
      </c>
      <c r="I664" s="74">
        <v>27</v>
      </c>
      <c r="J664" s="92">
        <v>43158</v>
      </c>
      <c r="K664" s="75" t="s">
        <v>1835</v>
      </c>
      <c r="L664" s="75">
        <v>37.22</v>
      </c>
      <c r="M664" s="75">
        <v>7.5</v>
      </c>
      <c r="N664" s="75">
        <v>45</v>
      </c>
      <c r="O664" s="75">
        <v>45</v>
      </c>
      <c r="P664" s="75">
        <v>0</v>
      </c>
      <c r="R664" s="75" t="s">
        <v>1704</v>
      </c>
      <c r="S664" s="75" t="s">
        <v>1708</v>
      </c>
      <c r="U664" s="75" t="s">
        <v>1709</v>
      </c>
      <c r="V664" s="75" t="s">
        <v>1710</v>
      </c>
      <c r="X664" s="75">
        <v>14204</v>
      </c>
      <c r="Y664" s="75" t="s">
        <v>159</v>
      </c>
      <c r="Z664" s="92">
        <v>43235</v>
      </c>
      <c r="AA664" s="75" t="s">
        <v>1711</v>
      </c>
      <c r="AB664" s="92">
        <v>43178</v>
      </c>
      <c r="AC664" s="75">
        <v>0</v>
      </c>
      <c r="AF664" s="92">
        <v>43158</v>
      </c>
      <c r="AG664" s="75">
        <v>0</v>
      </c>
      <c r="AH664" s="75">
        <v>162538</v>
      </c>
      <c r="AI664" s="75" t="b">
        <v>1</v>
      </c>
      <c r="AJ664" s="75">
        <v>18</v>
      </c>
      <c r="AK664" s="75" t="s">
        <v>1708</v>
      </c>
    </row>
    <row r="665" spans="1:37" x14ac:dyDescent="0.2">
      <c r="A665" s="75" t="s">
        <v>125</v>
      </c>
      <c r="B665" s="75">
        <v>116193</v>
      </c>
      <c r="C665" s="75" t="s">
        <v>126</v>
      </c>
      <c r="D665" s="75" t="s">
        <v>52</v>
      </c>
      <c r="F665" s="75">
        <v>5</v>
      </c>
      <c r="G665" s="75">
        <v>19</v>
      </c>
      <c r="H665" s="75">
        <v>154559</v>
      </c>
      <c r="I665" s="74">
        <v>27</v>
      </c>
      <c r="J665" s="92">
        <v>43158</v>
      </c>
      <c r="K665" s="75" t="s">
        <v>1836</v>
      </c>
      <c r="L665" s="75">
        <v>37.22</v>
      </c>
      <c r="M665" s="75">
        <v>7.5</v>
      </c>
      <c r="N665" s="75">
        <v>45</v>
      </c>
      <c r="O665" s="75">
        <v>45</v>
      </c>
      <c r="P665" s="75">
        <v>0</v>
      </c>
      <c r="R665" s="75" t="s">
        <v>1704</v>
      </c>
      <c r="S665" s="75" t="s">
        <v>1708</v>
      </c>
      <c r="U665" s="75" t="s">
        <v>1709</v>
      </c>
      <c r="V665" s="75" t="s">
        <v>1710</v>
      </c>
      <c r="X665" s="75">
        <v>14204</v>
      </c>
      <c r="Y665" s="75" t="s">
        <v>159</v>
      </c>
      <c r="Z665" s="92">
        <v>43235</v>
      </c>
      <c r="AA665" s="75" t="s">
        <v>1711</v>
      </c>
      <c r="AB665" s="92">
        <v>43178</v>
      </c>
      <c r="AC665" s="75">
        <v>0</v>
      </c>
      <c r="AF665" s="92">
        <v>43158</v>
      </c>
      <c r="AG665" s="75">
        <v>0</v>
      </c>
      <c r="AH665" s="75">
        <v>172143</v>
      </c>
      <c r="AI665" s="75" t="b">
        <v>1</v>
      </c>
      <c r="AJ665" s="75">
        <v>18</v>
      </c>
      <c r="AK665" s="75" t="s">
        <v>1708</v>
      </c>
    </row>
    <row r="666" spans="1:37" x14ac:dyDescent="0.2">
      <c r="A666" s="75" t="s">
        <v>125</v>
      </c>
      <c r="B666" s="75">
        <v>116212</v>
      </c>
      <c r="C666" s="75" t="s">
        <v>126</v>
      </c>
      <c r="D666" s="75" t="s">
        <v>52</v>
      </c>
      <c r="F666" s="75">
        <v>5</v>
      </c>
      <c r="G666" s="75">
        <v>19</v>
      </c>
      <c r="H666" s="75">
        <v>154578</v>
      </c>
      <c r="I666" s="74">
        <v>28</v>
      </c>
      <c r="J666" s="92">
        <v>43159</v>
      </c>
      <c r="K666" s="75" t="s">
        <v>1837</v>
      </c>
      <c r="L666" s="75">
        <v>37.22</v>
      </c>
      <c r="M666" s="75">
        <v>7.5</v>
      </c>
      <c r="N666" s="75">
        <v>45</v>
      </c>
      <c r="O666" s="75">
        <v>45</v>
      </c>
      <c r="P666" s="75">
        <v>0</v>
      </c>
      <c r="R666" s="75" t="s">
        <v>1704</v>
      </c>
      <c r="S666" s="75" t="s">
        <v>1708</v>
      </c>
      <c r="U666" s="75" t="s">
        <v>1709</v>
      </c>
      <c r="V666" s="75" t="s">
        <v>1710</v>
      </c>
      <c r="X666" s="75">
        <v>14204</v>
      </c>
      <c r="Y666" s="75" t="s">
        <v>159</v>
      </c>
      <c r="Z666" s="92">
        <v>43235</v>
      </c>
      <c r="AA666" s="75" t="s">
        <v>1711</v>
      </c>
      <c r="AB666" s="92">
        <v>43179</v>
      </c>
      <c r="AC666" s="75">
        <v>0</v>
      </c>
      <c r="AF666" s="92">
        <v>43159</v>
      </c>
      <c r="AG666" s="75">
        <v>0</v>
      </c>
      <c r="AH666" s="75">
        <v>125853</v>
      </c>
      <c r="AI666" s="75" t="b">
        <v>1</v>
      </c>
      <c r="AJ666" s="75">
        <v>18</v>
      </c>
      <c r="AK666" s="75" t="s">
        <v>1708</v>
      </c>
    </row>
    <row r="667" spans="1:37" x14ac:dyDescent="0.2">
      <c r="A667" s="75" t="s">
        <v>125</v>
      </c>
      <c r="B667" s="75">
        <v>115805</v>
      </c>
      <c r="C667" s="75" t="s">
        <v>126</v>
      </c>
      <c r="D667" s="75" t="s">
        <v>52</v>
      </c>
      <c r="F667" s="75">
        <v>5</v>
      </c>
      <c r="G667" s="75">
        <v>7409</v>
      </c>
      <c r="H667" s="75">
        <v>154171</v>
      </c>
      <c r="I667" s="74">
        <v>14</v>
      </c>
      <c r="J667" s="92">
        <v>43145</v>
      </c>
      <c r="K667" s="75" t="s">
        <v>1838</v>
      </c>
      <c r="L667" s="75">
        <v>66.38</v>
      </c>
      <c r="M667" s="75">
        <v>13.34</v>
      </c>
      <c r="N667" s="75">
        <v>80</v>
      </c>
      <c r="O667" s="75">
        <v>0</v>
      </c>
      <c r="P667" s="75">
        <v>0</v>
      </c>
      <c r="Q667" s="92">
        <v>43145</v>
      </c>
      <c r="R667" s="75" t="s">
        <v>1839</v>
      </c>
      <c r="S667" s="75" t="s">
        <v>1840</v>
      </c>
      <c r="U667" s="75" t="s">
        <v>1841</v>
      </c>
      <c r="X667" s="75">
        <v>14123</v>
      </c>
      <c r="Y667" s="75" t="s">
        <v>545</v>
      </c>
      <c r="Z667" s="92">
        <v>43145</v>
      </c>
      <c r="AA667" s="75" t="s">
        <v>132</v>
      </c>
      <c r="AB667" s="92">
        <v>43145</v>
      </c>
      <c r="AC667" s="75">
        <v>0</v>
      </c>
      <c r="AF667" s="92">
        <v>43145</v>
      </c>
      <c r="AG667" s="75">
        <v>0</v>
      </c>
      <c r="AH667" s="75">
        <v>152724</v>
      </c>
      <c r="AI667" s="75" t="b">
        <v>1</v>
      </c>
      <c r="AJ667" s="75">
        <v>0</v>
      </c>
      <c r="AK667" s="75" t="s">
        <v>1840</v>
      </c>
    </row>
    <row r="668" spans="1:37" x14ac:dyDescent="0.2">
      <c r="A668" s="75" t="s">
        <v>125</v>
      </c>
      <c r="B668" s="75">
        <v>115541</v>
      </c>
      <c r="C668" s="75" t="s">
        <v>126</v>
      </c>
      <c r="D668" s="75" t="s">
        <v>52</v>
      </c>
      <c r="F668" s="75">
        <v>5</v>
      </c>
      <c r="G668" s="75">
        <v>20797</v>
      </c>
      <c r="H668" s="75">
        <v>153907</v>
      </c>
      <c r="I668" s="74">
        <v>6</v>
      </c>
      <c r="J668" s="92">
        <v>43137</v>
      </c>
      <c r="K668" s="75" t="s">
        <v>1842</v>
      </c>
      <c r="L668" s="75">
        <v>53.88</v>
      </c>
      <c r="M668" s="75">
        <v>10.84</v>
      </c>
      <c r="N668" s="75">
        <v>65</v>
      </c>
      <c r="O668" s="75">
        <v>0</v>
      </c>
      <c r="P668" s="75">
        <v>0</v>
      </c>
      <c r="Q668" s="92">
        <v>43137</v>
      </c>
      <c r="R668" s="75" t="s">
        <v>1843</v>
      </c>
      <c r="S668" s="75" t="s">
        <v>1844</v>
      </c>
      <c r="U668" s="75" t="s">
        <v>1845</v>
      </c>
      <c r="X668" s="75">
        <v>14200</v>
      </c>
      <c r="Y668" s="75" t="s">
        <v>159</v>
      </c>
      <c r="Z668" s="92">
        <v>43137</v>
      </c>
      <c r="AA668" s="75" t="s">
        <v>132</v>
      </c>
      <c r="AB668" s="92">
        <v>43137</v>
      </c>
      <c r="AC668" s="75">
        <v>0</v>
      </c>
      <c r="AF668" s="92">
        <v>43137</v>
      </c>
      <c r="AG668" s="75">
        <v>0</v>
      </c>
      <c r="AH668" s="75">
        <v>95835</v>
      </c>
      <c r="AI668" s="75" t="b">
        <v>1</v>
      </c>
      <c r="AJ668" s="75">
        <v>0</v>
      </c>
      <c r="AK668" s="75" t="s">
        <v>1844</v>
      </c>
    </row>
    <row r="669" spans="1:37" x14ac:dyDescent="0.2">
      <c r="A669" s="75" t="s">
        <v>125</v>
      </c>
      <c r="B669" s="75">
        <v>115594</v>
      </c>
      <c r="C669" s="75" t="s">
        <v>126</v>
      </c>
      <c r="D669" s="75" t="s">
        <v>52</v>
      </c>
      <c r="F669" s="75">
        <v>5</v>
      </c>
      <c r="G669" s="75">
        <v>52689</v>
      </c>
      <c r="H669" s="75">
        <v>153960</v>
      </c>
      <c r="I669" s="74">
        <v>7</v>
      </c>
      <c r="J669" s="92">
        <v>43138</v>
      </c>
      <c r="K669" s="75" t="s">
        <v>1846</v>
      </c>
      <c r="L669" s="75">
        <v>41.38</v>
      </c>
      <c r="M669" s="75">
        <v>8.34</v>
      </c>
      <c r="N669" s="75">
        <v>50</v>
      </c>
      <c r="O669" s="75">
        <v>0</v>
      </c>
      <c r="P669" s="75">
        <v>0</v>
      </c>
      <c r="Q669" s="92">
        <v>43138</v>
      </c>
      <c r="R669" s="75" t="s">
        <v>1847</v>
      </c>
      <c r="S669" s="75" t="s">
        <v>1848</v>
      </c>
      <c r="U669" s="75" t="s">
        <v>1849</v>
      </c>
      <c r="X669" s="75">
        <v>14150</v>
      </c>
      <c r="Y669" s="75" t="s">
        <v>526</v>
      </c>
      <c r="Z669" s="92">
        <v>43138</v>
      </c>
      <c r="AA669" s="75" t="s">
        <v>132</v>
      </c>
      <c r="AB669" s="92">
        <v>43138</v>
      </c>
      <c r="AC669" s="75">
        <v>0</v>
      </c>
      <c r="AF669" s="92">
        <v>43138</v>
      </c>
      <c r="AG669" s="75">
        <v>0</v>
      </c>
      <c r="AH669" s="75">
        <v>135410</v>
      </c>
      <c r="AI669" s="75" t="b">
        <v>1</v>
      </c>
      <c r="AJ669" s="75">
        <v>0</v>
      </c>
      <c r="AK669" s="75" t="s">
        <v>1848</v>
      </c>
    </row>
    <row r="670" spans="1:37" x14ac:dyDescent="0.2">
      <c r="A670" s="75" t="s">
        <v>125</v>
      </c>
      <c r="B670" s="75">
        <v>115703</v>
      </c>
      <c r="C670" s="75" t="s">
        <v>126</v>
      </c>
      <c r="D670" s="75" t="s">
        <v>52</v>
      </c>
      <c r="F670" s="75">
        <v>5</v>
      </c>
      <c r="G670" s="75">
        <v>29210</v>
      </c>
      <c r="H670" s="75">
        <v>154069</v>
      </c>
      <c r="I670" s="74">
        <v>10</v>
      </c>
      <c r="J670" s="92">
        <v>43141</v>
      </c>
      <c r="K670" s="75" t="s">
        <v>1850</v>
      </c>
      <c r="L670" s="75">
        <v>49.72</v>
      </c>
      <c r="M670" s="75">
        <v>10</v>
      </c>
      <c r="N670" s="75">
        <v>60</v>
      </c>
      <c r="O670" s="75">
        <v>0</v>
      </c>
      <c r="P670" s="75">
        <v>0</v>
      </c>
      <c r="Q670" s="92">
        <v>43141</v>
      </c>
      <c r="R670" s="75" t="s">
        <v>1851</v>
      </c>
      <c r="S670" s="75" t="s">
        <v>1852</v>
      </c>
      <c r="U670" s="75" t="s">
        <v>1853</v>
      </c>
      <c r="X670" s="75">
        <v>14370</v>
      </c>
      <c r="Y670" s="75" t="s">
        <v>1854</v>
      </c>
      <c r="Z670" s="92">
        <v>43141</v>
      </c>
      <c r="AA670" s="75" t="s">
        <v>132</v>
      </c>
      <c r="AB670" s="92">
        <v>43141</v>
      </c>
      <c r="AC670" s="75">
        <v>0</v>
      </c>
      <c r="AF670" s="92">
        <v>43141</v>
      </c>
      <c r="AG670" s="75">
        <v>0</v>
      </c>
      <c r="AH670" s="75">
        <v>113018</v>
      </c>
      <c r="AI670" s="75" t="b">
        <v>1</v>
      </c>
      <c r="AJ670" s="75">
        <v>0</v>
      </c>
      <c r="AK670" s="75" t="s">
        <v>1852</v>
      </c>
    </row>
    <row r="671" spans="1:37" x14ac:dyDescent="0.2">
      <c r="A671" s="75" t="s">
        <v>125</v>
      </c>
      <c r="B671" s="75">
        <v>115995</v>
      </c>
      <c r="C671" s="75" t="s">
        <v>126</v>
      </c>
      <c r="D671" s="75" t="s">
        <v>52</v>
      </c>
      <c r="F671" s="75">
        <v>5</v>
      </c>
      <c r="G671" s="75">
        <v>52812</v>
      </c>
      <c r="H671" s="75">
        <v>154361</v>
      </c>
      <c r="I671" s="74">
        <v>21</v>
      </c>
      <c r="J671" s="92">
        <v>43152</v>
      </c>
      <c r="K671" s="75" t="s">
        <v>1855</v>
      </c>
      <c r="L671" s="75">
        <v>53.88</v>
      </c>
      <c r="M671" s="75">
        <v>10.84</v>
      </c>
      <c r="N671" s="75">
        <v>65</v>
      </c>
      <c r="O671" s="75">
        <v>0</v>
      </c>
      <c r="P671" s="75">
        <v>0</v>
      </c>
      <c r="Q671" s="92">
        <v>43152</v>
      </c>
      <c r="R671" s="75" t="s">
        <v>1856</v>
      </c>
      <c r="S671" s="75" t="s">
        <v>1857</v>
      </c>
      <c r="U671" s="75" t="s">
        <v>1858</v>
      </c>
      <c r="X671" s="75">
        <v>14000</v>
      </c>
      <c r="Y671" s="75" t="s">
        <v>186</v>
      </c>
      <c r="Z671" s="92">
        <v>43152</v>
      </c>
      <c r="AA671" s="75" t="s">
        <v>132</v>
      </c>
      <c r="AB671" s="92">
        <v>43152</v>
      </c>
      <c r="AC671" s="75">
        <v>0</v>
      </c>
      <c r="AF671" s="92">
        <v>43152</v>
      </c>
      <c r="AG671" s="75">
        <v>0</v>
      </c>
      <c r="AH671" s="75">
        <v>105222</v>
      </c>
      <c r="AI671" s="75" t="b">
        <v>1</v>
      </c>
      <c r="AJ671" s="75">
        <v>0</v>
      </c>
      <c r="AK671" s="75" t="s">
        <v>1857</v>
      </c>
    </row>
    <row r="672" spans="1:37" x14ac:dyDescent="0.2">
      <c r="A672" s="75" t="s">
        <v>125</v>
      </c>
      <c r="B672" s="75">
        <v>116082</v>
      </c>
      <c r="C672" s="75" t="s">
        <v>126</v>
      </c>
      <c r="D672" s="75" t="s">
        <v>52</v>
      </c>
      <c r="F672" s="75">
        <v>5</v>
      </c>
      <c r="G672" s="75">
        <v>39726</v>
      </c>
      <c r="H672" s="75">
        <v>154448</v>
      </c>
      <c r="I672" s="74">
        <v>23</v>
      </c>
      <c r="J672" s="92">
        <v>43154</v>
      </c>
      <c r="K672" s="75" t="s">
        <v>1859</v>
      </c>
      <c r="L672" s="75">
        <v>49.72</v>
      </c>
      <c r="M672" s="75">
        <v>10</v>
      </c>
      <c r="N672" s="75">
        <v>60</v>
      </c>
      <c r="O672" s="75">
        <v>0</v>
      </c>
      <c r="P672" s="75">
        <v>0</v>
      </c>
      <c r="Q672" s="92">
        <v>43154</v>
      </c>
      <c r="R672" s="75" t="s">
        <v>1860</v>
      </c>
      <c r="S672" s="75" t="s">
        <v>1861</v>
      </c>
      <c r="U672" s="75" t="s">
        <v>1862</v>
      </c>
      <c r="X672" s="75">
        <v>14810</v>
      </c>
      <c r="Y672" s="75" t="s">
        <v>1863</v>
      </c>
      <c r="Z672" s="92">
        <v>43154</v>
      </c>
      <c r="AA672" s="75" t="s">
        <v>132</v>
      </c>
      <c r="AB672" s="92">
        <v>43154</v>
      </c>
      <c r="AC672" s="75">
        <v>0</v>
      </c>
      <c r="AF672" s="92">
        <v>43154</v>
      </c>
      <c r="AG672" s="75">
        <v>0</v>
      </c>
      <c r="AH672" s="75">
        <v>102828</v>
      </c>
      <c r="AI672" s="75" t="b">
        <v>1</v>
      </c>
      <c r="AJ672" s="75">
        <v>0</v>
      </c>
      <c r="AK672" s="75" t="s">
        <v>1864</v>
      </c>
    </row>
    <row r="673" spans="1:37" x14ac:dyDescent="0.2">
      <c r="A673" s="75" t="s">
        <v>125</v>
      </c>
      <c r="B673" s="75">
        <v>115503</v>
      </c>
      <c r="C673" s="75" t="s">
        <v>126</v>
      </c>
      <c r="D673" s="75" t="s">
        <v>52</v>
      </c>
      <c r="F673" s="75">
        <v>5</v>
      </c>
      <c r="G673" s="75">
        <v>47023</v>
      </c>
      <c r="H673" s="75">
        <v>153869</v>
      </c>
      <c r="I673" s="74">
        <v>3</v>
      </c>
      <c r="J673" s="92">
        <v>43134</v>
      </c>
      <c r="K673" s="75" t="s">
        <v>1865</v>
      </c>
      <c r="L673" s="75">
        <v>12.5</v>
      </c>
      <c r="M673" s="75">
        <v>2.5</v>
      </c>
      <c r="N673" s="75">
        <v>15</v>
      </c>
      <c r="O673" s="75">
        <v>0</v>
      </c>
      <c r="P673" s="75">
        <v>0</v>
      </c>
      <c r="Q673" s="92">
        <v>43134</v>
      </c>
      <c r="R673" s="75" t="s">
        <v>1866</v>
      </c>
      <c r="S673" s="75" t="s">
        <v>1867</v>
      </c>
      <c r="U673" s="75" t="s">
        <v>1868</v>
      </c>
      <c r="X673" s="75">
        <v>14000</v>
      </c>
      <c r="Y673" s="75" t="s">
        <v>186</v>
      </c>
      <c r="Z673" s="92">
        <v>43134</v>
      </c>
      <c r="AA673" s="75" t="s">
        <v>132</v>
      </c>
      <c r="AB673" s="92">
        <v>43134</v>
      </c>
      <c r="AC673" s="75">
        <v>0</v>
      </c>
      <c r="AF673" s="92">
        <v>43134</v>
      </c>
      <c r="AG673" s="75">
        <v>0</v>
      </c>
      <c r="AH673" s="75">
        <v>115908</v>
      </c>
      <c r="AI673" s="75" t="b">
        <v>1</v>
      </c>
      <c r="AJ673" s="75">
        <v>0</v>
      </c>
      <c r="AK673" s="75" t="s">
        <v>1867</v>
      </c>
    </row>
    <row r="674" spans="1:37" x14ac:dyDescent="0.2">
      <c r="A674" s="75" t="s">
        <v>125</v>
      </c>
      <c r="B674" s="75">
        <v>116172</v>
      </c>
      <c r="C674" s="75" t="s">
        <v>126</v>
      </c>
      <c r="D674" s="75" t="s">
        <v>52</v>
      </c>
      <c r="F674" s="75">
        <v>5</v>
      </c>
      <c r="G674" s="75">
        <v>52858</v>
      </c>
      <c r="H674" s="75">
        <v>154538</v>
      </c>
      <c r="I674" s="74">
        <v>27</v>
      </c>
      <c r="J674" s="92">
        <v>43158</v>
      </c>
      <c r="K674" s="75" t="s">
        <v>1869</v>
      </c>
      <c r="L674" s="75">
        <v>49.72</v>
      </c>
      <c r="M674" s="75">
        <v>10</v>
      </c>
      <c r="N674" s="75">
        <v>60</v>
      </c>
      <c r="O674" s="75">
        <v>0</v>
      </c>
      <c r="P674" s="75">
        <v>0</v>
      </c>
      <c r="Q674" s="92">
        <v>43158</v>
      </c>
      <c r="R674" s="75" t="s">
        <v>1870</v>
      </c>
      <c r="S674" s="75" t="s">
        <v>1871</v>
      </c>
      <c r="U674" s="75" t="s">
        <v>1872</v>
      </c>
      <c r="X674" s="75">
        <v>14200</v>
      </c>
      <c r="Y674" s="75" t="s">
        <v>159</v>
      </c>
      <c r="Z674" s="92">
        <v>43158</v>
      </c>
      <c r="AA674" s="75" t="s">
        <v>132</v>
      </c>
      <c r="AB674" s="92">
        <v>43158</v>
      </c>
      <c r="AC674" s="75">
        <v>0</v>
      </c>
      <c r="AF674" s="92">
        <v>43158</v>
      </c>
      <c r="AG674" s="75">
        <v>0</v>
      </c>
      <c r="AH674" s="75">
        <v>114016</v>
      </c>
      <c r="AI674" s="75" t="b">
        <v>1</v>
      </c>
      <c r="AJ674" s="75">
        <v>0</v>
      </c>
      <c r="AK674" s="75" t="s">
        <v>1871</v>
      </c>
    </row>
    <row r="675" spans="1:37" x14ac:dyDescent="0.2">
      <c r="A675" s="75" t="s">
        <v>125</v>
      </c>
      <c r="B675" s="75">
        <v>115577</v>
      </c>
      <c r="C675" s="75" t="s">
        <v>126</v>
      </c>
      <c r="D675" s="75" t="s">
        <v>52</v>
      </c>
      <c r="E675" s="75">
        <v>115614</v>
      </c>
      <c r="F675" s="75">
        <v>5</v>
      </c>
      <c r="G675" s="75">
        <v>52682</v>
      </c>
      <c r="H675" s="75">
        <v>153943</v>
      </c>
      <c r="I675" s="74">
        <v>7</v>
      </c>
      <c r="J675" s="92">
        <v>43138</v>
      </c>
      <c r="K675" s="75" t="s">
        <v>1873</v>
      </c>
      <c r="L675" s="75">
        <v>41.38</v>
      </c>
      <c r="M675" s="75">
        <v>8.34</v>
      </c>
      <c r="N675" s="75">
        <v>50</v>
      </c>
      <c r="O675" s="75">
        <v>50</v>
      </c>
      <c r="P675" s="75">
        <v>-50</v>
      </c>
      <c r="Q675" s="92">
        <v>43138</v>
      </c>
      <c r="R675" s="75" t="s">
        <v>1874</v>
      </c>
      <c r="S675" s="75" t="s">
        <v>1875</v>
      </c>
      <c r="U675" s="75" t="s">
        <v>1876</v>
      </c>
      <c r="X675" s="75">
        <v>14740</v>
      </c>
      <c r="Y675" s="75" t="s">
        <v>969</v>
      </c>
      <c r="Z675" s="92">
        <v>43138</v>
      </c>
      <c r="AA675" s="75" t="s">
        <v>132</v>
      </c>
      <c r="AB675" s="92">
        <v>43138</v>
      </c>
      <c r="AC675" s="75">
        <v>0</v>
      </c>
      <c r="AF675" s="92">
        <v>43138</v>
      </c>
      <c r="AG675" s="75">
        <v>0</v>
      </c>
      <c r="AH675" s="75">
        <v>104129</v>
      </c>
      <c r="AI675" s="75" t="b">
        <v>1</v>
      </c>
      <c r="AJ675" s="75">
        <v>0</v>
      </c>
      <c r="AK675" s="75" t="s">
        <v>1877</v>
      </c>
    </row>
    <row r="676" spans="1:37" x14ac:dyDescent="0.2">
      <c r="A676" s="75" t="s">
        <v>125</v>
      </c>
      <c r="B676" s="75">
        <v>115614</v>
      </c>
      <c r="C676" s="75" t="s">
        <v>206</v>
      </c>
      <c r="D676" s="75" t="s">
        <v>52</v>
      </c>
      <c r="E676" s="75">
        <v>115577</v>
      </c>
      <c r="F676" s="75">
        <v>5</v>
      </c>
      <c r="G676" s="75">
        <v>52682</v>
      </c>
      <c r="H676" s="75">
        <v>153980</v>
      </c>
      <c r="I676" s="74">
        <v>7</v>
      </c>
      <c r="J676" s="92">
        <v>43138</v>
      </c>
      <c r="K676" s="75" t="s">
        <v>1878</v>
      </c>
      <c r="L676" s="75">
        <v>-41.38</v>
      </c>
      <c r="M676" s="75">
        <v>-8.34</v>
      </c>
      <c r="N676" s="75">
        <v>-50</v>
      </c>
      <c r="O676" s="75">
        <v>-50</v>
      </c>
      <c r="P676" s="75">
        <v>0</v>
      </c>
      <c r="Q676" s="92">
        <v>43138</v>
      </c>
      <c r="R676" s="75" t="s">
        <v>1874</v>
      </c>
      <c r="S676" s="75" t="s">
        <v>1875</v>
      </c>
      <c r="U676" s="75" t="s">
        <v>1876</v>
      </c>
      <c r="X676" s="75">
        <v>14740</v>
      </c>
      <c r="Y676" s="75" t="s">
        <v>969</v>
      </c>
      <c r="Z676" s="92">
        <v>43138</v>
      </c>
      <c r="AA676" s="75" t="s">
        <v>208</v>
      </c>
      <c r="AC676" s="75">
        <v>0</v>
      </c>
      <c r="AF676" s="92">
        <v>43138</v>
      </c>
      <c r="AG676" s="75">
        <v>0</v>
      </c>
      <c r="AH676" s="75">
        <v>104129</v>
      </c>
      <c r="AI676" s="75" t="b">
        <v>1</v>
      </c>
      <c r="AJ676" s="75">
        <v>0</v>
      </c>
      <c r="AK676" s="75" t="s">
        <v>1877</v>
      </c>
    </row>
    <row r="677" spans="1:37" x14ac:dyDescent="0.2">
      <c r="A677" s="75" t="s">
        <v>125</v>
      </c>
      <c r="B677" s="75">
        <v>115615</v>
      </c>
      <c r="C677" s="75" t="s">
        <v>126</v>
      </c>
      <c r="D677" s="75" t="s">
        <v>52</v>
      </c>
      <c r="F677" s="75">
        <v>5</v>
      </c>
      <c r="G677" s="75">
        <v>52682</v>
      </c>
      <c r="H677" s="75">
        <v>153981</v>
      </c>
      <c r="I677" s="74">
        <v>7</v>
      </c>
      <c r="J677" s="92">
        <v>43138</v>
      </c>
      <c r="K677" s="75" t="s">
        <v>1879</v>
      </c>
      <c r="L677" s="75">
        <v>41.38</v>
      </c>
      <c r="M677" s="75">
        <v>8.34</v>
      </c>
      <c r="N677" s="75">
        <v>50</v>
      </c>
      <c r="O677" s="75">
        <v>0</v>
      </c>
      <c r="P677" s="75">
        <v>0</v>
      </c>
      <c r="Q677" s="92">
        <v>43139</v>
      </c>
      <c r="R677" s="75" t="s">
        <v>1874</v>
      </c>
      <c r="S677" s="75" t="s">
        <v>1875</v>
      </c>
      <c r="U677" s="75" t="s">
        <v>1876</v>
      </c>
      <c r="X677" s="75">
        <v>14740</v>
      </c>
      <c r="Y677" s="75" t="s">
        <v>969</v>
      </c>
      <c r="Z677" s="92">
        <v>43138</v>
      </c>
      <c r="AA677" s="75" t="s">
        <v>132</v>
      </c>
      <c r="AB677" s="92">
        <v>43138</v>
      </c>
      <c r="AC677" s="75">
        <v>0</v>
      </c>
      <c r="AF677" s="92">
        <v>43138</v>
      </c>
      <c r="AG677" s="75">
        <v>0</v>
      </c>
      <c r="AH677" s="75">
        <v>172353</v>
      </c>
      <c r="AI677" s="75" t="b">
        <v>1</v>
      </c>
      <c r="AJ677" s="75">
        <v>0</v>
      </c>
      <c r="AK677" s="75" t="s">
        <v>1877</v>
      </c>
    </row>
    <row r="678" spans="1:37" x14ac:dyDescent="0.2">
      <c r="A678" s="75" t="s">
        <v>125</v>
      </c>
      <c r="B678" s="75">
        <v>115569</v>
      </c>
      <c r="C678" s="75" t="s">
        <v>126</v>
      </c>
      <c r="D678" s="75" t="s">
        <v>52</v>
      </c>
      <c r="F678" s="75">
        <v>5</v>
      </c>
      <c r="G678" s="75">
        <v>52679</v>
      </c>
      <c r="H678" s="75">
        <v>153935</v>
      </c>
      <c r="I678" s="74">
        <v>6</v>
      </c>
      <c r="J678" s="92">
        <v>43137</v>
      </c>
      <c r="K678" s="75" t="s">
        <v>1880</v>
      </c>
      <c r="L678" s="75">
        <v>53.88</v>
      </c>
      <c r="M678" s="75">
        <v>10.84</v>
      </c>
      <c r="N678" s="75">
        <v>65</v>
      </c>
      <c r="O678" s="75">
        <v>0</v>
      </c>
      <c r="P678" s="75">
        <v>0</v>
      </c>
      <c r="Q678" s="92">
        <v>43137</v>
      </c>
      <c r="R678" s="75" t="s">
        <v>1881</v>
      </c>
      <c r="S678" s="75" t="s">
        <v>1882</v>
      </c>
      <c r="U678" s="75" t="s">
        <v>1883</v>
      </c>
      <c r="X678" s="75">
        <v>14112</v>
      </c>
      <c r="Y678" s="75" t="s">
        <v>1884</v>
      </c>
      <c r="Z678" s="92">
        <v>43137</v>
      </c>
      <c r="AA678" s="75" t="s">
        <v>132</v>
      </c>
      <c r="AB678" s="92">
        <v>43137</v>
      </c>
      <c r="AC678" s="75">
        <v>0</v>
      </c>
      <c r="AF678" s="92">
        <v>43137</v>
      </c>
      <c r="AG678" s="75">
        <v>0</v>
      </c>
      <c r="AH678" s="75">
        <v>173516</v>
      </c>
      <c r="AI678" s="75" t="b">
        <v>1</v>
      </c>
      <c r="AJ678" s="75">
        <v>0</v>
      </c>
      <c r="AK678" s="75" t="s">
        <v>1882</v>
      </c>
    </row>
    <row r="679" spans="1:37" x14ac:dyDescent="0.2">
      <c r="A679" s="75" t="s">
        <v>125</v>
      </c>
      <c r="B679" s="75">
        <v>115589</v>
      </c>
      <c r="C679" s="75" t="s">
        <v>126</v>
      </c>
      <c r="D679" s="75" t="s">
        <v>52</v>
      </c>
      <c r="F679" s="75">
        <v>5</v>
      </c>
      <c r="G679" s="75">
        <v>49920</v>
      </c>
      <c r="H679" s="75">
        <v>153955</v>
      </c>
      <c r="I679" s="74">
        <v>7</v>
      </c>
      <c r="J679" s="92">
        <v>43138</v>
      </c>
      <c r="K679" s="75" t="s">
        <v>1885</v>
      </c>
      <c r="L679" s="75">
        <v>49.72</v>
      </c>
      <c r="M679" s="75">
        <v>10</v>
      </c>
      <c r="N679" s="75">
        <v>60</v>
      </c>
      <c r="O679" s="75">
        <v>0</v>
      </c>
      <c r="P679" s="75">
        <v>0</v>
      </c>
      <c r="Q679" s="92">
        <v>43138</v>
      </c>
      <c r="R679" s="75" t="s">
        <v>1881</v>
      </c>
      <c r="S679" s="75" t="s">
        <v>1886</v>
      </c>
      <c r="U679" s="75" t="s">
        <v>1887</v>
      </c>
      <c r="X679" s="75">
        <v>14000</v>
      </c>
      <c r="Y679" s="75" t="s">
        <v>186</v>
      </c>
      <c r="Z679" s="92">
        <v>43138</v>
      </c>
      <c r="AA679" s="75" t="s">
        <v>132</v>
      </c>
      <c r="AB679" s="92">
        <v>43138</v>
      </c>
      <c r="AC679" s="75">
        <v>0</v>
      </c>
      <c r="AF679" s="92">
        <v>43138</v>
      </c>
      <c r="AG679" s="75">
        <v>0</v>
      </c>
      <c r="AH679" s="75">
        <v>120154</v>
      </c>
      <c r="AI679" s="75" t="b">
        <v>1</v>
      </c>
      <c r="AJ679" s="75">
        <v>0</v>
      </c>
      <c r="AK679" s="75" t="s">
        <v>1886</v>
      </c>
    </row>
    <row r="680" spans="1:37" x14ac:dyDescent="0.2">
      <c r="A680" s="75" t="s">
        <v>125</v>
      </c>
      <c r="B680" s="75">
        <v>116089</v>
      </c>
      <c r="C680" s="75" t="s">
        <v>126</v>
      </c>
      <c r="D680" s="75" t="s">
        <v>52</v>
      </c>
      <c r="F680" s="75">
        <v>5</v>
      </c>
      <c r="G680" s="75">
        <v>52836</v>
      </c>
      <c r="H680" s="75">
        <v>154455</v>
      </c>
      <c r="I680" s="74">
        <v>23</v>
      </c>
      <c r="J680" s="92">
        <v>43154</v>
      </c>
      <c r="K680" s="75" t="s">
        <v>1888</v>
      </c>
      <c r="L680" s="75">
        <v>49.72</v>
      </c>
      <c r="M680" s="75">
        <v>10</v>
      </c>
      <c r="N680" s="75">
        <v>60</v>
      </c>
      <c r="O680" s="75">
        <v>0</v>
      </c>
      <c r="P680" s="75">
        <v>0</v>
      </c>
      <c r="Q680" s="92">
        <v>43154</v>
      </c>
      <c r="R680" s="75" t="s">
        <v>1889</v>
      </c>
      <c r="S680" s="75" t="s">
        <v>1890</v>
      </c>
      <c r="U680" s="75" t="s">
        <v>1891</v>
      </c>
      <c r="X680" s="75">
        <v>14000</v>
      </c>
      <c r="Y680" s="75" t="s">
        <v>186</v>
      </c>
      <c r="Z680" s="92">
        <v>43154</v>
      </c>
      <c r="AA680" s="75" t="s">
        <v>132</v>
      </c>
      <c r="AB680" s="92">
        <v>43154</v>
      </c>
      <c r="AC680" s="75">
        <v>0</v>
      </c>
      <c r="AF680" s="92">
        <v>43154</v>
      </c>
      <c r="AG680" s="75">
        <v>0</v>
      </c>
      <c r="AH680" s="75">
        <v>113108</v>
      </c>
      <c r="AI680" s="75" t="b">
        <v>1</v>
      </c>
      <c r="AJ680" s="75">
        <v>0</v>
      </c>
      <c r="AK680" s="75" t="s">
        <v>1890</v>
      </c>
    </row>
    <row r="681" spans="1:37" x14ac:dyDescent="0.2">
      <c r="A681" s="75" t="s">
        <v>125</v>
      </c>
      <c r="B681" s="75">
        <v>115649</v>
      </c>
      <c r="C681" s="75" t="s">
        <v>126</v>
      </c>
      <c r="D681" s="75" t="s">
        <v>52</v>
      </c>
      <c r="F681" s="75">
        <v>5</v>
      </c>
      <c r="G681" s="75">
        <v>39626</v>
      </c>
      <c r="H681" s="75">
        <v>154015</v>
      </c>
      <c r="I681" s="74">
        <v>8</v>
      </c>
      <c r="J681" s="92">
        <v>43139</v>
      </c>
      <c r="K681" s="75" t="s">
        <v>1892</v>
      </c>
      <c r="L681" s="75">
        <v>41.38</v>
      </c>
      <c r="M681" s="75">
        <v>8.34</v>
      </c>
      <c r="N681" s="75">
        <v>50</v>
      </c>
      <c r="O681" s="75">
        <v>50</v>
      </c>
      <c r="P681" s="75">
        <v>0</v>
      </c>
      <c r="R681" s="75" t="s">
        <v>1893</v>
      </c>
      <c r="S681" s="75" t="s">
        <v>1894</v>
      </c>
      <c r="U681" s="75" t="s">
        <v>1895</v>
      </c>
      <c r="X681" s="75">
        <v>14054</v>
      </c>
      <c r="Y681" s="75" t="s">
        <v>1896</v>
      </c>
      <c r="Z681" s="92">
        <v>43159</v>
      </c>
      <c r="AA681" s="75" t="s">
        <v>458</v>
      </c>
      <c r="AB681" s="92">
        <v>43139</v>
      </c>
      <c r="AC681" s="75">
        <v>0</v>
      </c>
      <c r="AF681" s="92">
        <v>43139</v>
      </c>
      <c r="AG681" s="75">
        <v>0</v>
      </c>
      <c r="AH681" s="75">
        <v>161222</v>
      </c>
      <c r="AI681" s="75" t="b">
        <v>1</v>
      </c>
      <c r="AJ681" s="75">
        <v>87</v>
      </c>
      <c r="AK681" s="75" t="s">
        <v>1894</v>
      </c>
    </row>
    <row r="682" spans="1:37" x14ac:dyDescent="0.2">
      <c r="A682" s="75" t="s">
        <v>125</v>
      </c>
      <c r="B682" s="75">
        <v>115846</v>
      </c>
      <c r="C682" s="75" t="s">
        <v>126</v>
      </c>
      <c r="D682" s="75" t="s">
        <v>52</v>
      </c>
      <c r="F682" s="75">
        <v>5</v>
      </c>
      <c r="G682" s="75">
        <v>39626</v>
      </c>
      <c r="H682" s="75">
        <v>154212</v>
      </c>
      <c r="I682" s="74">
        <v>15</v>
      </c>
      <c r="J682" s="92">
        <v>43146</v>
      </c>
      <c r="K682" s="75" t="s">
        <v>1897</v>
      </c>
      <c r="L682" s="75">
        <v>41.38</v>
      </c>
      <c r="M682" s="75">
        <v>8.34</v>
      </c>
      <c r="N682" s="75">
        <v>50</v>
      </c>
      <c r="O682" s="75">
        <v>50</v>
      </c>
      <c r="P682" s="75">
        <v>0</v>
      </c>
      <c r="R682" s="75" t="s">
        <v>1893</v>
      </c>
      <c r="S682" s="75" t="s">
        <v>1894</v>
      </c>
      <c r="U682" s="75" t="s">
        <v>1895</v>
      </c>
      <c r="X682" s="75">
        <v>14054</v>
      </c>
      <c r="Y682" s="75" t="s">
        <v>1896</v>
      </c>
      <c r="Z682" s="92">
        <v>43159</v>
      </c>
      <c r="AA682" s="75" t="s">
        <v>458</v>
      </c>
      <c r="AB682" s="92">
        <v>43146</v>
      </c>
      <c r="AC682" s="75">
        <v>0</v>
      </c>
      <c r="AF682" s="92">
        <v>43146</v>
      </c>
      <c r="AG682" s="75">
        <v>0</v>
      </c>
      <c r="AH682" s="75">
        <v>153801</v>
      </c>
      <c r="AI682" s="75" t="b">
        <v>1</v>
      </c>
      <c r="AJ682" s="75">
        <v>87</v>
      </c>
      <c r="AK682" s="75" t="s">
        <v>1894</v>
      </c>
    </row>
    <row r="683" spans="1:37" x14ac:dyDescent="0.2">
      <c r="A683" s="75" t="s">
        <v>125</v>
      </c>
      <c r="B683" s="75">
        <v>115908</v>
      </c>
      <c r="C683" s="75" t="s">
        <v>126</v>
      </c>
      <c r="D683" s="75" t="s">
        <v>52</v>
      </c>
      <c r="F683" s="75">
        <v>5</v>
      </c>
      <c r="G683" s="75">
        <v>39626</v>
      </c>
      <c r="H683" s="75">
        <v>154274</v>
      </c>
      <c r="I683" s="74">
        <v>19</v>
      </c>
      <c r="J683" s="92">
        <v>43150</v>
      </c>
      <c r="K683" s="75" t="s">
        <v>1898</v>
      </c>
      <c r="L683" s="75">
        <v>41.38</v>
      </c>
      <c r="M683" s="75">
        <v>8.34</v>
      </c>
      <c r="N683" s="75">
        <v>50</v>
      </c>
      <c r="O683" s="75">
        <v>50</v>
      </c>
      <c r="P683" s="75">
        <v>0</v>
      </c>
      <c r="R683" s="75" t="s">
        <v>1893</v>
      </c>
      <c r="S683" s="75" t="s">
        <v>1894</v>
      </c>
      <c r="U683" s="75" t="s">
        <v>1895</v>
      </c>
      <c r="X683" s="75">
        <v>14054</v>
      </c>
      <c r="Y683" s="75" t="s">
        <v>1896</v>
      </c>
      <c r="Z683" s="92">
        <v>43159</v>
      </c>
      <c r="AA683" s="75" t="s">
        <v>458</v>
      </c>
      <c r="AB683" s="92">
        <v>43150</v>
      </c>
      <c r="AC683" s="75">
        <v>0</v>
      </c>
      <c r="AF683" s="92">
        <v>43150</v>
      </c>
      <c r="AG683" s="75">
        <v>0</v>
      </c>
      <c r="AH683" s="75">
        <v>102235</v>
      </c>
      <c r="AI683" s="75" t="b">
        <v>1</v>
      </c>
      <c r="AJ683" s="75">
        <v>87</v>
      </c>
      <c r="AK683" s="75" t="s">
        <v>1894</v>
      </c>
    </row>
    <row r="684" spans="1:37" x14ac:dyDescent="0.2">
      <c r="A684" s="75" t="s">
        <v>125</v>
      </c>
      <c r="B684" s="75">
        <v>115954</v>
      </c>
      <c r="C684" s="75" t="s">
        <v>126</v>
      </c>
      <c r="D684" s="75" t="s">
        <v>52</v>
      </c>
      <c r="F684" s="75">
        <v>5</v>
      </c>
      <c r="G684" s="75">
        <v>39626</v>
      </c>
      <c r="H684" s="75">
        <v>154320</v>
      </c>
      <c r="I684" s="74">
        <v>20</v>
      </c>
      <c r="J684" s="92">
        <v>43151</v>
      </c>
      <c r="K684" s="75" t="s">
        <v>1899</v>
      </c>
      <c r="L684" s="75">
        <v>41.38</v>
      </c>
      <c r="M684" s="75">
        <v>8.34</v>
      </c>
      <c r="N684" s="75">
        <v>50</v>
      </c>
      <c r="O684" s="75">
        <v>50</v>
      </c>
      <c r="P684" s="75">
        <v>0</v>
      </c>
      <c r="R684" s="75" t="s">
        <v>1893</v>
      </c>
      <c r="S684" s="75" t="s">
        <v>1894</v>
      </c>
      <c r="U684" s="75" t="s">
        <v>1895</v>
      </c>
      <c r="X684" s="75">
        <v>14054</v>
      </c>
      <c r="Y684" s="75" t="s">
        <v>1896</v>
      </c>
      <c r="Z684" s="92">
        <v>43159</v>
      </c>
      <c r="AA684" s="75" t="s">
        <v>458</v>
      </c>
      <c r="AB684" s="92">
        <v>43151</v>
      </c>
      <c r="AC684" s="75">
        <v>0</v>
      </c>
      <c r="AF684" s="92">
        <v>43151</v>
      </c>
      <c r="AG684" s="75">
        <v>0</v>
      </c>
      <c r="AH684" s="75">
        <v>120018</v>
      </c>
      <c r="AI684" s="75" t="b">
        <v>1</v>
      </c>
      <c r="AJ684" s="75">
        <v>87</v>
      </c>
      <c r="AK684" s="75" t="s">
        <v>1894</v>
      </c>
    </row>
    <row r="685" spans="1:37" x14ac:dyDescent="0.2">
      <c r="A685" s="75" t="s">
        <v>125</v>
      </c>
      <c r="B685" s="75">
        <v>116124</v>
      </c>
      <c r="C685" s="75" t="s">
        <v>126</v>
      </c>
      <c r="D685" s="75" t="s">
        <v>52</v>
      </c>
      <c r="F685" s="75">
        <v>5</v>
      </c>
      <c r="G685" s="75">
        <v>39626</v>
      </c>
      <c r="H685" s="75">
        <v>154490</v>
      </c>
      <c r="I685" s="74">
        <v>26</v>
      </c>
      <c r="J685" s="92">
        <v>43157</v>
      </c>
      <c r="K685" s="75" t="s">
        <v>1900</v>
      </c>
      <c r="L685" s="75">
        <v>8.33</v>
      </c>
      <c r="M685" s="75">
        <v>1.67</v>
      </c>
      <c r="N685" s="75">
        <v>10</v>
      </c>
      <c r="O685" s="75">
        <v>10</v>
      </c>
      <c r="P685" s="75">
        <v>0</v>
      </c>
      <c r="R685" s="75" t="s">
        <v>1893</v>
      </c>
      <c r="S685" s="75" t="s">
        <v>1894</v>
      </c>
      <c r="U685" s="75" t="s">
        <v>1895</v>
      </c>
      <c r="X685" s="75">
        <v>14054</v>
      </c>
      <c r="Y685" s="75" t="s">
        <v>1896</v>
      </c>
      <c r="Z685" s="92">
        <v>43159</v>
      </c>
      <c r="AA685" s="75" t="s">
        <v>458</v>
      </c>
      <c r="AB685" s="92">
        <v>43157</v>
      </c>
      <c r="AC685" s="75">
        <v>0</v>
      </c>
      <c r="AF685" s="92">
        <v>43157</v>
      </c>
      <c r="AG685" s="75">
        <v>0</v>
      </c>
      <c r="AH685" s="75">
        <v>94524</v>
      </c>
      <c r="AI685" s="75" t="b">
        <v>1</v>
      </c>
      <c r="AJ685" s="75">
        <v>87</v>
      </c>
      <c r="AK685" s="75" t="s">
        <v>1894</v>
      </c>
    </row>
    <row r="686" spans="1:37" x14ac:dyDescent="0.2">
      <c r="A686" s="75" t="s">
        <v>125</v>
      </c>
      <c r="B686" s="75">
        <v>116158</v>
      </c>
      <c r="C686" s="75" t="s">
        <v>126</v>
      </c>
      <c r="D686" s="75" t="s">
        <v>52</v>
      </c>
      <c r="F686" s="75">
        <v>5</v>
      </c>
      <c r="G686" s="75">
        <v>39626</v>
      </c>
      <c r="H686" s="75">
        <v>154524</v>
      </c>
      <c r="I686" s="74">
        <v>26</v>
      </c>
      <c r="J686" s="92">
        <v>43157</v>
      </c>
      <c r="K686" s="75" t="s">
        <v>1901</v>
      </c>
      <c r="L686" s="75">
        <v>41.38</v>
      </c>
      <c r="M686" s="75">
        <v>8.34</v>
      </c>
      <c r="N686" s="75">
        <v>50</v>
      </c>
      <c r="O686" s="75">
        <v>50</v>
      </c>
      <c r="P686" s="75">
        <v>0</v>
      </c>
      <c r="R686" s="75" t="s">
        <v>1893</v>
      </c>
      <c r="S686" s="75" t="s">
        <v>1894</v>
      </c>
      <c r="U686" s="75" t="s">
        <v>1895</v>
      </c>
      <c r="X686" s="75">
        <v>14054</v>
      </c>
      <c r="Y686" s="75" t="s">
        <v>1896</v>
      </c>
      <c r="Z686" s="92">
        <v>43159</v>
      </c>
      <c r="AA686" s="75" t="s">
        <v>458</v>
      </c>
      <c r="AB686" s="92">
        <v>43157</v>
      </c>
      <c r="AC686" s="75">
        <v>0</v>
      </c>
      <c r="AF686" s="92">
        <v>43157</v>
      </c>
      <c r="AG686" s="75">
        <v>0</v>
      </c>
      <c r="AH686" s="75">
        <v>180216</v>
      </c>
      <c r="AI686" s="75" t="b">
        <v>1</v>
      </c>
      <c r="AJ686" s="75">
        <v>87</v>
      </c>
      <c r="AK686" s="75" t="s">
        <v>1894</v>
      </c>
    </row>
    <row r="687" spans="1:37" x14ac:dyDescent="0.2">
      <c r="A687" s="75" t="s">
        <v>125</v>
      </c>
      <c r="B687" s="75">
        <v>116126</v>
      </c>
      <c r="C687" s="75" t="s">
        <v>126</v>
      </c>
      <c r="D687" s="75" t="s">
        <v>52</v>
      </c>
      <c r="E687" s="75">
        <v>116127</v>
      </c>
      <c r="F687" s="75">
        <v>5</v>
      </c>
      <c r="G687" s="75">
        <v>52847</v>
      </c>
      <c r="H687" s="75">
        <v>154492</v>
      </c>
      <c r="I687" s="74">
        <v>26</v>
      </c>
      <c r="J687" s="92">
        <v>43157</v>
      </c>
      <c r="K687" s="75" t="s">
        <v>1902</v>
      </c>
      <c r="L687" s="75">
        <v>49.72</v>
      </c>
      <c r="M687" s="75">
        <v>10</v>
      </c>
      <c r="N687" s="75">
        <v>60</v>
      </c>
      <c r="O687" s="75">
        <v>60</v>
      </c>
      <c r="P687" s="75">
        <v>-60</v>
      </c>
      <c r="Q687" s="92">
        <v>43157</v>
      </c>
      <c r="R687" s="75" t="s">
        <v>1903</v>
      </c>
      <c r="S687" s="75" t="s">
        <v>1904</v>
      </c>
      <c r="U687" s="75" t="s">
        <v>1905</v>
      </c>
      <c r="X687" s="75">
        <v>14370</v>
      </c>
      <c r="Y687" s="75" t="s">
        <v>1906</v>
      </c>
      <c r="Z687" s="92">
        <v>43157</v>
      </c>
      <c r="AA687" s="75" t="s">
        <v>132</v>
      </c>
      <c r="AB687" s="92">
        <v>43157</v>
      </c>
      <c r="AC687" s="75">
        <v>0</v>
      </c>
      <c r="AF687" s="92">
        <v>43157</v>
      </c>
      <c r="AG687" s="75">
        <v>0</v>
      </c>
      <c r="AH687" s="75">
        <v>100706</v>
      </c>
      <c r="AI687" s="75" t="b">
        <v>1</v>
      </c>
      <c r="AJ687" s="75">
        <v>0</v>
      </c>
      <c r="AK687" s="75" t="s">
        <v>1904</v>
      </c>
    </row>
    <row r="688" spans="1:37" x14ac:dyDescent="0.2">
      <c r="A688" s="75" t="s">
        <v>125</v>
      </c>
      <c r="B688" s="75">
        <v>116127</v>
      </c>
      <c r="C688" s="75" t="s">
        <v>206</v>
      </c>
      <c r="D688" s="75" t="s">
        <v>52</v>
      </c>
      <c r="E688" s="75">
        <v>116126</v>
      </c>
      <c r="F688" s="75">
        <v>5</v>
      </c>
      <c r="G688" s="75">
        <v>52847</v>
      </c>
      <c r="H688" s="75">
        <v>154493</v>
      </c>
      <c r="I688" s="74">
        <v>26</v>
      </c>
      <c r="J688" s="92">
        <v>43157</v>
      </c>
      <c r="K688" s="75" t="s">
        <v>1907</v>
      </c>
      <c r="L688" s="75">
        <v>-49.72</v>
      </c>
      <c r="M688" s="75">
        <v>-10</v>
      </c>
      <c r="N688" s="75">
        <v>-60</v>
      </c>
      <c r="O688" s="75">
        <v>-60</v>
      </c>
      <c r="P688" s="75">
        <v>0</v>
      </c>
      <c r="Q688" s="92">
        <v>43157</v>
      </c>
      <c r="R688" s="75" t="s">
        <v>1903</v>
      </c>
      <c r="S688" s="75" t="s">
        <v>1904</v>
      </c>
      <c r="U688" s="75" t="s">
        <v>1905</v>
      </c>
      <c r="X688" s="75">
        <v>14370</v>
      </c>
      <c r="Y688" s="75" t="s">
        <v>1906</v>
      </c>
      <c r="Z688" s="92">
        <v>43157</v>
      </c>
      <c r="AA688" s="75" t="s">
        <v>208</v>
      </c>
      <c r="AC688" s="75">
        <v>0</v>
      </c>
      <c r="AF688" s="92">
        <v>43157</v>
      </c>
      <c r="AG688" s="75">
        <v>0</v>
      </c>
      <c r="AH688" s="75">
        <v>100706</v>
      </c>
      <c r="AI688" s="75" t="b">
        <v>1</v>
      </c>
      <c r="AJ688" s="75">
        <v>0</v>
      </c>
      <c r="AK688" s="75" t="s">
        <v>1904</v>
      </c>
    </row>
    <row r="689" spans="1:37" x14ac:dyDescent="0.2">
      <c r="A689" s="75" t="s">
        <v>125</v>
      </c>
      <c r="B689" s="75">
        <v>116129</v>
      </c>
      <c r="C689" s="75" t="s">
        <v>126</v>
      </c>
      <c r="D689" s="75" t="s">
        <v>52</v>
      </c>
      <c r="F689" s="75">
        <v>5</v>
      </c>
      <c r="G689" s="75">
        <v>52847</v>
      </c>
      <c r="H689" s="75">
        <v>154495</v>
      </c>
      <c r="I689" s="74">
        <v>26</v>
      </c>
      <c r="J689" s="92">
        <v>43157</v>
      </c>
      <c r="K689" s="75" t="s">
        <v>1908</v>
      </c>
      <c r="L689" s="75">
        <v>49.72</v>
      </c>
      <c r="M689" s="75">
        <v>10</v>
      </c>
      <c r="N689" s="75">
        <v>60</v>
      </c>
      <c r="O689" s="75">
        <v>0</v>
      </c>
      <c r="P689" s="75">
        <v>0</v>
      </c>
      <c r="Q689" s="92">
        <v>43157</v>
      </c>
      <c r="R689" s="75" t="s">
        <v>1903</v>
      </c>
      <c r="S689" s="75" t="s">
        <v>1904</v>
      </c>
      <c r="U689" s="75" t="s">
        <v>1909</v>
      </c>
      <c r="X689" s="75">
        <v>14970</v>
      </c>
      <c r="Y689" s="75" t="s">
        <v>290</v>
      </c>
      <c r="Z689" s="92">
        <v>43157</v>
      </c>
      <c r="AA689" s="75" t="s">
        <v>132</v>
      </c>
      <c r="AB689" s="92">
        <v>43157</v>
      </c>
      <c r="AC689" s="75">
        <v>0</v>
      </c>
      <c r="AF689" s="92">
        <v>43157</v>
      </c>
      <c r="AG689" s="75">
        <v>0</v>
      </c>
      <c r="AH689" s="75">
        <v>101130</v>
      </c>
      <c r="AI689" s="75" t="b">
        <v>1</v>
      </c>
      <c r="AJ689" s="75">
        <v>0</v>
      </c>
      <c r="AK689" s="75" t="s">
        <v>1904</v>
      </c>
    </row>
    <row r="690" spans="1:37" x14ac:dyDescent="0.2">
      <c r="A690" s="75" t="s">
        <v>125</v>
      </c>
      <c r="B690" s="75">
        <v>115851</v>
      </c>
      <c r="C690" s="75" t="s">
        <v>126</v>
      </c>
      <c r="D690" s="75" t="s">
        <v>52</v>
      </c>
      <c r="F690" s="75">
        <v>5</v>
      </c>
      <c r="G690" s="75">
        <v>52767</v>
      </c>
      <c r="H690" s="75">
        <v>154217</v>
      </c>
      <c r="I690" s="74">
        <v>15</v>
      </c>
      <c r="J690" s="92">
        <v>43146</v>
      </c>
      <c r="K690" s="75" t="s">
        <v>1910</v>
      </c>
      <c r="L690" s="75">
        <v>53.88</v>
      </c>
      <c r="M690" s="75">
        <v>10.84</v>
      </c>
      <c r="N690" s="75">
        <v>65</v>
      </c>
      <c r="O690" s="75">
        <v>65</v>
      </c>
      <c r="P690" s="75">
        <v>0</v>
      </c>
      <c r="R690" s="75" t="s">
        <v>1911</v>
      </c>
      <c r="S690" s="75" t="s">
        <v>1912</v>
      </c>
      <c r="U690" s="75" t="s">
        <v>1913</v>
      </c>
      <c r="X690" s="75">
        <v>14200</v>
      </c>
      <c r="Y690" s="75" t="s">
        <v>159</v>
      </c>
      <c r="Z690" s="92">
        <v>43146</v>
      </c>
      <c r="AA690" s="75" t="s">
        <v>132</v>
      </c>
      <c r="AB690" s="92">
        <v>43146</v>
      </c>
      <c r="AC690" s="75">
        <v>0</v>
      </c>
      <c r="AF690" s="92">
        <v>43146</v>
      </c>
      <c r="AG690" s="75">
        <v>0</v>
      </c>
      <c r="AH690" s="75">
        <v>162244</v>
      </c>
      <c r="AI690" s="75" t="b">
        <v>1</v>
      </c>
      <c r="AJ690" s="75">
        <v>0</v>
      </c>
      <c r="AK690" s="75" t="s">
        <v>1912</v>
      </c>
    </row>
    <row r="691" spans="1:37" x14ac:dyDescent="0.2">
      <c r="A691" s="75" t="s">
        <v>125</v>
      </c>
      <c r="B691" s="75">
        <v>115925</v>
      </c>
      <c r="C691" s="75" t="s">
        <v>126</v>
      </c>
      <c r="D691" s="75" t="s">
        <v>52</v>
      </c>
      <c r="F691" s="75">
        <v>5</v>
      </c>
      <c r="G691" s="75">
        <v>52632</v>
      </c>
      <c r="H691" s="75">
        <v>154291</v>
      </c>
      <c r="I691" s="74">
        <v>19</v>
      </c>
      <c r="J691" s="92">
        <v>43150</v>
      </c>
      <c r="K691" s="75" t="s">
        <v>1914</v>
      </c>
      <c r="L691" s="75">
        <v>41.38</v>
      </c>
      <c r="M691" s="75">
        <v>8.34</v>
      </c>
      <c r="N691" s="75">
        <v>50</v>
      </c>
      <c r="O691" s="75">
        <v>50</v>
      </c>
      <c r="P691" s="75">
        <v>0</v>
      </c>
      <c r="R691" s="75" t="s">
        <v>1915</v>
      </c>
      <c r="S691" s="75" t="s">
        <v>1916</v>
      </c>
      <c r="U691" s="75" t="s">
        <v>1917</v>
      </c>
      <c r="X691" s="75">
        <v>14540</v>
      </c>
      <c r="Y691" s="75" t="s">
        <v>1918</v>
      </c>
      <c r="Z691" s="92">
        <v>43190</v>
      </c>
      <c r="AA691" s="75" t="s">
        <v>475</v>
      </c>
      <c r="AB691" s="92">
        <v>43165</v>
      </c>
      <c r="AC691" s="75">
        <v>0</v>
      </c>
      <c r="AF691" s="92">
        <v>43150</v>
      </c>
      <c r="AG691" s="75">
        <v>0</v>
      </c>
      <c r="AH691" s="75">
        <v>154201</v>
      </c>
      <c r="AI691" s="75" t="b">
        <v>1</v>
      </c>
      <c r="AJ691" s="75">
        <v>104</v>
      </c>
      <c r="AK691" s="75" t="s">
        <v>1919</v>
      </c>
    </row>
    <row r="692" spans="1:37" x14ac:dyDescent="0.2">
      <c r="A692" s="75" t="s">
        <v>125</v>
      </c>
      <c r="B692" s="75">
        <v>115828</v>
      </c>
      <c r="C692" s="75" t="s">
        <v>126</v>
      </c>
      <c r="D692" s="75" t="s">
        <v>52</v>
      </c>
      <c r="F692" s="75">
        <v>5</v>
      </c>
      <c r="G692" s="75">
        <v>10755</v>
      </c>
      <c r="H692" s="75">
        <v>154194</v>
      </c>
      <c r="I692" s="74">
        <v>15</v>
      </c>
      <c r="J692" s="92">
        <v>43146</v>
      </c>
      <c r="K692" s="75" t="s">
        <v>1920</v>
      </c>
      <c r="L692" s="75">
        <v>53.88</v>
      </c>
      <c r="M692" s="75">
        <v>10.84</v>
      </c>
      <c r="N692" s="75">
        <v>65</v>
      </c>
      <c r="O692" s="75">
        <v>0</v>
      </c>
      <c r="P692" s="75">
        <v>0</v>
      </c>
      <c r="Q692" s="92">
        <v>43146</v>
      </c>
      <c r="R692" s="75" t="s">
        <v>1921</v>
      </c>
      <c r="S692" s="75" t="s">
        <v>1922</v>
      </c>
      <c r="U692" s="75" t="s">
        <v>1923</v>
      </c>
      <c r="X692" s="75">
        <v>14112</v>
      </c>
      <c r="Y692" s="75" t="s">
        <v>819</v>
      </c>
      <c r="Z692" s="92">
        <v>43146</v>
      </c>
      <c r="AA692" s="75" t="s">
        <v>132</v>
      </c>
      <c r="AB692" s="92">
        <v>43146</v>
      </c>
      <c r="AC692" s="75">
        <v>0</v>
      </c>
      <c r="AF692" s="92">
        <v>43146</v>
      </c>
      <c r="AG692" s="75">
        <v>0</v>
      </c>
      <c r="AH692" s="75">
        <v>110035</v>
      </c>
      <c r="AI692" s="75" t="b">
        <v>1</v>
      </c>
      <c r="AJ692" s="75">
        <v>0</v>
      </c>
      <c r="AK692" s="75" t="s">
        <v>1922</v>
      </c>
    </row>
    <row r="693" spans="1:37" x14ac:dyDescent="0.2">
      <c r="A693" s="75" t="s">
        <v>125</v>
      </c>
      <c r="B693" s="75">
        <v>115774</v>
      </c>
      <c r="C693" s="75" t="s">
        <v>126</v>
      </c>
      <c r="D693" s="75" t="s">
        <v>52</v>
      </c>
      <c r="F693" s="75">
        <v>5</v>
      </c>
      <c r="G693" s="75">
        <v>52747</v>
      </c>
      <c r="H693" s="75">
        <v>154140</v>
      </c>
      <c r="I693" s="74">
        <v>13</v>
      </c>
      <c r="J693" s="92">
        <v>43144</v>
      </c>
      <c r="K693" s="75" t="s">
        <v>1924</v>
      </c>
      <c r="L693" s="75">
        <v>53.88</v>
      </c>
      <c r="M693" s="75">
        <v>10.84</v>
      </c>
      <c r="N693" s="75">
        <v>65</v>
      </c>
      <c r="O693" s="75">
        <v>0</v>
      </c>
      <c r="P693" s="75">
        <v>0</v>
      </c>
      <c r="Q693" s="92">
        <v>43144</v>
      </c>
      <c r="R693" s="75" t="s">
        <v>1925</v>
      </c>
      <c r="S693" s="75" t="s">
        <v>1926</v>
      </c>
      <c r="U693" s="75" t="s">
        <v>1927</v>
      </c>
      <c r="X693" s="75">
        <v>14550</v>
      </c>
      <c r="Y693" s="75" t="s">
        <v>131</v>
      </c>
      <c r="Z693" s="92">
        <v>43144</v>
      </c>
      <c r="AA693" s="75" t="s">
        <v>132</v>
      </c>
      <c r="AB693" s="92">
        <v>43144</v>
      </c>
      <c r="AC693" s="75">
        <v>0</v>
      </c>
      <c r="AF693" s="92">
        <v>43144</v>
      </c>
      <c r="AG693" s="75">
        <v>0</v>
      </c>
      <c r="AH693" s="75">
        <v>174048</v>
      </c>
      <c r="AI693" s="75" t="b">
        <v>1</v>
      </c>
      <c r="AJ693" s="75">
        <v>0</v>
      </c>
      <c r="AK693" s="75" t="s">
        <v>1928</v>
      </c>
    </row>
    <row r="694" spans="1:37" x14ac:dyDescent="0.2">
      <c r="A694" s="75" t="s">
        <v>125</v>
      </c>
      <c r="B694" s="75">
        <v>116041</v>
      </c>
      <c r="C694" s="75" t="s">
        <v>126</v>
      </c>
      <c r="D694" s="75" t="s">
        <v>52</v>
      </c>
      <c r="F694" s="75">
        <v>5</v>
      </c>
      <c r="G694" s="75">
        <v>52826</v>
      </c>
      <c r="H694" s="75">
        <v>154407</v>
      </c>
      <c r="I694" s="74">
        <v>22</v>
      </c>
      <c r="J694" s="92">
        <v>43153</v>
      </c>
      <c r="K694" s="75" t="s">
        <v>1929</v>
      </c>
      <c r="L694" s="75">
        <v>53.88</v>
      </c>
      <c r="M694" s="75">
        <v>10.84</v>
      </c>
      <c r="N694" s="75">
        <v>65</v>
      </c>
      <c r="O694" s="75">
        <v>0</v>
      </c>
      <c r="P694" s="75">
        <v>0</v>
      </c>
      <c r="Q694" s="92">
        <v>43153</v>
      </c>
      <c r="R694" s="75" t="s">
        <v>1925</v>
      </c>
      <c r="S694" s="75" t="s">
        <v>1930</v>
      </c>
      <c r="U694" s="75" t="s">
        <v>1931</v>
      </c>
      <c r="X694" s="75">
        <v>14280</v>
      </c>
      <c r="Y694" s="75" t="s">
        <v>1536</v>
      </c>
      <c r="Z694" s="92">
        <v>43153</v>
      </c>
      <c r="AA694" s="75" t="s">
        <v>132</v>
      </c>
      <c r="AB694" s="92">
        <v>43153</v>
      </c>
      <c r="AC694" s="75">
        <v>0</v>
      </c>
      <c r="AF694" s="92">
        <v>43153</v>
      </c>
      <c r="AG694" s="75">
        <v>0</v>
      </c>
      <c r="AH694" s="75">
        <v>105955</v>
      </c>
      <c r="AI694" s="75" t="b">
        <v>1</v>
      </c>
      <c r="AJ694" s="75">
        <v>0</v>
      </c>
      <c r="AK694" s="75" t="s">
        <v>1930</v>
      </c>
    </row>
    <row r="695" spans="1:37" x14ac:dyDescent="0.2">
      <c r="A695" s="75" t="s">
        <v>125</v>
      </c>
      <c r="B695" s="75">
        <v>115778</v>
      </c>
      <c r="C695" s="75" t="s">
        <v>126</v>
      </c>
      <c r="D695" s="75" t="s">
        <v>52</v>
      </c>
      <c r="F695" s="75">
        <v>5</v>
      </c>
      <c r="G695" s="75">
        <v>52749</v>
      </c>
      <c r="H695" s="75">
        <v>154144</v>
      </c>
      <c r="I695" s="74">
        <v>14</v>
      </c>
      <c r="J695" s="92">
        <v>43145</v>
      </c>
      <c r="K695" s="75" t="s">
        <v>1932</v>
      </c>
      <c r="L695" s="75">
        <v>53.88</v>
      </c>
      <c r="M695" s="75">
        <v>10.84</v>
      </c>
      <c r="N695" s="75">
        <v>65</v>
      </c>
      <c r="O695" s="75">
        <v>0</v>
      </c>
      <c r="P695" s="75">
        <v>0</v>
      </c>
      <c r="Q695" s="92">
        <v>43145</v>
      </c>
      <c r="R695" s="75" t="s">
        <v>1933</v>
      </c>
      <c r="S695" s="75" t="s">
        <v>1934</v>
      </c>
      <c r="U695" s="75" t="s">
        <v>1935</v>
      </c>
      <c r="X695" s="75">
        <v>14200</v>
      </c>
      <c r="Y695" s="75" t="s">
        <v>159</v>
      </c>
      <c r="Z695" s="92">
        <v>43145</v>
      </c>
      <c r="AA695" s="75" t="s">
        <v>132</v>
      </c>
      <c r="AB695" s="92">
        <v>43145</v>
      </c>
      <c r="AC695" s="75">
        <v>0</v>
      </c>
      <c r="AF695" s="92">
        <v>43145</v>
      </c>
      <c r="AG695" s="75">
        <v>0</v>
      </c>
      <c r="AH695" s="75">
        <v>91404</v>
      </c>
      <c r="AI695" s="75" t="b">
        <v>1</v>
      </c>
      <c r="AJ695" s="75">
        <v>0</v>
      </c>
      <c r="AK695" s="75" t="s">
        <v>1934</v>
      </c>
    </row>
    <row r="696" spans="1:37" x14ac:dyDescent="0.2">
      <c r="A696" s="75" t="s">
        <v>125</v>
      </c>
      <c r="B696" s="75">
        <v>115999</v>
      </c>
      <c r="C696" s="75" t="s">
        <v>126</v>
      </c>
      <c r="D696" s="75" t="s">
        <v>52</v>
      </c>
      <c r="E696" s="75">
        <v>116000</v>
      </c>
      <c r="F696" s="75">
        <v>5</v>
      </c>
      <c r="G696" s="75">
        <v>52749</v>
      </c>
      <c r="H696" s="75">
        <v>154365</v>
      </c>
      <c r="I696" s="74">
        <v>21</v>
      </c>
      <c r="J696" s="92">
        <v>43152</v>
      </c>
      <c r="K696" s="75" t="s">
        <v>1936</v>
      </c>
      <c r="L696" s="75">
        <v>12.5</v>
      </c>
      <c r="M696" s="75">
        <v>2.5</v>
      </c>
      <c r="N696" s="75">
        <v>15</v>
      </c>
      <c r="O696" s="75">
        <v>15</v>
      </c>
      <c r="P696" s="75">
        <v>-15</v>
      </c>
      <c r="Q696" s="92">
        <v>43152</v>
      </c>
      <c r="R696" s="75" t="s">
        <v>1933</v>
      </c>
      <c r="S696" s="75" t="s">
        <v>1934</v>
      </c>
      <c r="U696" s="75" t="s">
        <v>1935</v>
      </c>
      <c r="X696" s="75">
        <v>14200</v>
      </c>
      <c r="Y696" s="75" t="s">
        <v>159</v>
      </c>
      <c r="Z696" s="92">
        <v>43152</v>
      </c>
      <c r="AA696" s="75" t="s">
        <v>132</v>
      </c>
      <c r="AB696" s="92">
        <v>43152</v>
      </c>
      <c r="AC696" s="75">
        <v>0</v>
      </c>
      <c r="AF696" s="92">
        <v>43152</v>
      </c>
      <c r="AG696" s="75">
        <v>0</v>
      </c>
      <c r="AH696" s="75">
        <v>112433</v>
      </c>
      <c r="AI696" s="75" t="b">
        <v>1</v>
      </c>
      <c r="AJ696" s="75">
        <v>0</v>
      </c>
      <c r="AK696" s="75" t="s">
        <v>1934</v>
      </c>
    </row>
    <row r="697" spans="1:37" x14ac:dyDescent="0.2">
      <c r="A697" s="75" t="s">
        <v>125</v>
      </c>
      <c r="B697" s="75">
        <v>116000</v>
      </c>
      <c r="C697" s="75" t="s">
        <v>206</v>
      </c>
      <c r="D697" s="75" t="s">
        <v>52</v>
      </c>
      <c r="E697" s="75">
        <v>115999</v>
      </c>
      <c r="F697" s="75">
        <v>5</v>
      </c>
      <c r="G697" s="75">
        <v>52749</v>
      </c>
      <c r="H697" s="75">
        <v>154366</v>
      </c>
      <c r="I697" s="74">
        <v>21</v>
      </c>
      <c r="J697" s="92">
        <v>43152</v>
      </c>
      <c r="K697" s="75" t="s">
        <v>1937</v>
      </c>
      <c r="L697" s="75">
        <v>-12.5</v>
      </c>
      <c r="M697" s="75">
        <v>-2.5</v>
      </c>
      <c r="N697" s="75">
        <v>-15</v>
      </c>
      <c r="O697" s="75">
        <v>-15</v>
      </c>
      <c r="P697" s="75">
        <v>0</v>
      </c>
      <c r="Q697" s="92">
        <v>43152</v>
      </c>
      <c r="R697" s="75" t="s">
        <v>1933</v>
      </c>
      <c r="S697" s="75" t="s">
        <v>1934</v>
      </c>
      <c r="U697" s="75" t="s">
        <v>1935</v>
      </c>
      <c r="X697" s="75">
        <v>14200</v>
      </c>
      <c r="Y697" s="75" t="s">
        <v>159</v>
      </c>
      <c r="Z697" s="92">
        <v>43152</v>
      </c>
      <c r="AA697" s="75" t="s">
        <v>208</v>
      </c>
      <c r="AC697" s="75">
        <v>0</v>
      </c>
      <c r="AF697" s="92">
        <v>43152</v>
      </c>
      <c r="AG697" s="75">
        <v>0</v>
      </c>
      <c r="AH697" s="75">
        <v>112433</v>
      </c>
      <c r="AI697" s="75" t="b">
        <v>1</v>
      </c>
      <c r="AJ697" s="75">
        <v>0</v>
      </c>
      <c r="AK697" s="75" t="s">
        <v>1934</v>
      </c>
    </row>
    <row r="698" spans="1:37" x14ac:dyDescent="0.2">
      <c r="A698" s="75" t="s">
        <v>125</v>
      </c>
      <c r="B698" s="75">
        <v>115502</v>
      </c>
      <c r="C698" s="75" t="s">
        <v>126</v>
      </c>
      <c r="D698" s="75" t="s">
        <v>52</v>
      </c>
      <c r="F698" s="75">
        <v>5</v>
      </c>
      <c r="G698" s="75">
        <v>52661</v>
      </c>
      <c r="H698" s="75">
        <v>153868</v>
      </c>
      <c r="I698" s="74">
        <v>3</v>
      </c>
      <c r="J698" s="92">
        <v>43134</v>
      </c>
      <c r="K698" s="75" t="s">
        <v>1938</v>
      </c>
      <c r="L698" s="75">
        <v>49.72</v>
      </c>
      <c r="M698" s="75">
        <v>10</v>
      </c>
      <c r="N698" s="75">
        <v>60</v>
      </c>
      <c r="O698" s="75">
        <v>0</v>
      </c>
      <c r="P698" s="75">
        <v>0</v>
      </c>
      <c r="Q698" s="92">
        <v>43134</v>
      </c>
      <c r="R698" s="75" t="s">
        <v>1939</v>
      </c>
      <c r="S698" s="75" t="s">
        <v>1940</v>
      </c>
      <c r="U698" s="75" t="s">
        <v>1941</v>
      </c>
      <c r="X698" s="75">
        <v>14000</v>
      </c>
      <c r="Y698" s="75" t="s">
        <v>186</v>
      </c>
      <c r="Z698" s="92">
        <v>43134</v>
      </c>
      <c r="AA698" s="75" t="s">
        <v>132</v>
      </c>
      <c r="AB698" s="92">
        <v>43134</v>
      </c>
      <c r="AC698" s="75">
        <v>0</v>
      </c>
      <c r="AF698" s="92">
        <v>43134</v>
      </c>
      <c r="AG698" s="75">
        <v>0</v>
      </c>
      <c r="AH698" s="75">
        <v>113937</v>
      </c>
      <c r="AI698" s="75" t="b">
        <v>1</v>
      </c>
      <c r="AJ698" s="75">
        <v>0</v>
      </c>
      <c r="AK698" s="75" t="s">
        <v>1940</v>
      </c>
    </row>
    <row r="699" spans="1:37" x14ac:dyDescent="0.2">
      <c r="A699" s="75" t="s">
        <v>125</v>
      </c>
      <c r="B699" s="75">
        <v>116071</v>
      </c>
      <c r="C699" s="75" t="s">
        <v>126</v>
      </c>
      <c r="D699" s="75" t="s">
        <v>52</v>
      </c>
      <c r="F699" s="75">
        <v>5</v>
      </c>
      <c r="G699" s="75">
        <v>30287</v>
      </c>
      <c r="H699" s="75">
        <v>154437</v>
      </c>
      <c r="I699" s="74">
        <v>22</v>
      </c>
      <c r="J699" s="92">
        <v>43153</v>
      </c>
      <c r="K699" s="75" t="s">
        <v>1942</v>
      </c>
      <c r="L699" s="75">
        <v>49.72</v>
      </c>
      <c r="M699" s="75">
        <v>10</v>
      </c>
      <c r="N699" s="75">
        <v>60</v>
      </c>
      <c r="O699" s="75">
        <v>0</v>
      </c>
      <c r="P699" s="75">
        <v>0</v>
      </c>
      <c r="Q699" s="92">
        <v>43153</v>
      </c>
      <c r="R699" s="75" t="s">
        <v>1943</v>
      </c>
      <c r="S699" s="75" t="s">
        <v>1944</v>
      </c>
      <c r="U699" s="75" t="s">
        <v>1945</v>
      </c>
      <c r="X699" s="75">
        <v>14980</v>
      </c>
      <c r="Y699" s="75" t="s">
        <v>1946</v>
      </c>
      <c r="Z699" s="92">
        <v>43153</v>
      </c>
      <c r="AA699" s="75" t="s">
        <v>132</v>
      </c>
      <c r="AB699" s="92">
        <v>43153</v>
      </c>
      <c r="AC699" s="75">
        <v>0</v>
      </c>
      <c r="AF699" s="92">
        <v>43153</v>
      </c>
      <c r="AG699" s="75">
        <v>0</v>
      </c>
      <c r="AH699" s="75">
        <v>180210</v>
      </c>
      <c r="AI699" s="75" t="b">
        <v>1</v>
      </c>
      <c r="AJ699" s="75">
        <v>0</v>
      </c>
      <c r="AK699" s="75" t="s">
        <v>1944</v>
      </c>
    </row>
    <row r="700" spans="1:37" x14ac:dyDescent="0.2">
      <c r="A700" s="75" t="s">
        <v>125</v>
      </c>
      <c r="B700" s="75">
        <v>115617</v>
      </c>
      <c r="C700" s="75" t="s">
        <v>126</v>
      </c>
      <c r="D700" s="75" t="s">
        <v>52</v>
      </c>
      <c r="F700" s="75">
        <v>5</v>
      </c>
      <c r="G700" s="75">
        <v>52693</v>
      </c>
      <c r="H700" s="75">
        <v>153983</v>
      </c>
      <c r="I700" s="74">
        <v>7</v>
      </c>
      <c r="J700" s="92">
        <v>43138</v>
      </c>
      <c r="K700" s="75" t="s">
        <v>1947</v>
      </c>
      <c r="L700" s="75">
        <v>49.72</v>
      </c>
      <c r="M700" s="75">
        <v>10</v>
      </c>
      <c r="N700" s="75">
        <v>60</v>
      </c>
      <c r="O700" s="75">
        <v>0</v>
      </c>
      <c r="P700" s="75">
        <v>0</v>
      </c>
      <c r="Q700" s="92">
        <v>43138</v>
      </c>
      <c r="R700" s="75" t="s">
        <v>1948</v>
      </c>
      <c r="S700" s="75" t="s">
        <v>1949</v>
      </c>
      <c r="U700" s="75" t="s">
        <v>1950</v>
      </c>
      <c r="X700" s="75">
        <v>14730</v>
      </c>
      <c r="Y700" s="75" t="s">
        <v>336</v>
      </c>
      <c r="Z700" s="92">
        <v>43138</v>
      </c>
      <c r="AA700" s="75" t="s">
        <v>132</v>
      </c>
      <c r="AB700" s="92">
        <v>43138</v>
      </c>
      <c r="AC700" s="75">
        <v>0</v>
      </c>
      <c r="AF700" s="92">
        <v>43138</v>
      </c>
      <c r="AG700" s="75">
        <v>0</v>
      </c>
      <c r="AH700" s="75">
        <v>180542</v>
      </c>
      <c r="AI700" s="75" t="b">
        <v>1</v>
      </c>
      <c r="AJ700" s="75">
        <v>0</v>
      </c>
      <c r="AK700" s="75" t="s">
        <v>1949</v>
      </c>
    </row>
    <row r="701" spans="1:37" x14ac:dyDescent="0.2">
      <c r="A701" s="75" t="s">
        <v>125</v>
      </c>
      <c r="B701" s="75">
        <v>115632</v>
      </c>
      <c r="C701" s="75" t="s">
        <v>126</v>
      </c>
      <c r="D701" s="75" t="s">
        <v>52</v>
      </c>
      <c r="F701" s="75">
        <v>5</v>
      </c>
      <c r="G701" s="75">
        <v>49822</v>
      </c>
      <c r="H701" s="75">
        <v>153998</v>
      </c>
      <c r="I701" s="74">
        <v>8</v>
      </c>
      <c r="J701" s="92">
        <v>43139</v>
      </c>
      <c r="K701" s="75" t="s">
        <v>1951</v>
      </c>
      <c r="L701" s="75">
        <v>20.83</v>
      </c>
      <c r="M701" s="75">
        <v>4.17</v>
      </c>
      <c r="N701" s="75">
        <v>25</v>
      </c>
      <c r="O701" s="75">
        <v>0</v>
      </c>
      <c r="P701" s="75">
        <v>0</v>
      </c>
      <c r="Q701" s="92">
        <v>43139</v>
      </c>
      <c r="R701" s="75" t="s">
        <v>1952</v>
      </c>
      <c r="S701" s="75" t="s">
        <v>1953</v>
      </c>
      <c r="U701" s="75" t="s">
        <v>1954</v>
      </c>
      <c r="X701" s="75">
        <v>14120</v>
      </c>
      <c r="Y701" s="75" t="s">
        <v>362</v>
      </c>
      <c r="Z701" s="92">
        <v>43139</v>
      </c>
      <c r="AA701" s="75" t="s">
        <v>132</v>
      </c>
      <c r="AB701" s="92">
        <v>43139</v>
      </c>
      <c r="AC701" s="75">
        <v>0</v>
      </c>
      <c r="AF701" s="92">
        <v>43139</v>
      </c>
      <c r="AG701" s="75">
        <v>0</v>
      </c>
      <c r="AH701" s="75">
        <v>112102</v>
      </c>
      <c r="AI701" s="75" t="b">
        <v>1</v>
      </c>
      <c r="AJ701" s="75">
        <v>0</v>
      </c>
      <c r="AK701" s="75" t="s">
        <v>1953</v>
      </c>
    </row>
    <row r="702" spans="1:37" x14ac:dyDescent="0.2">
      <c r="A702" s="75" t="s">
        <v>125</v>
      </c>
      <c r="B702" s="75">
        <v>115479</v>
      </c>
      <c r="C702" s="75" t="s">
        <v>126</v>
      </c>
      <c r="D702" s="75" t="s">
        <v>52</v>
      </c>
      <c r="F702" s="75">
        <v>5</v>
      </c>
      <c r="G702" s="75">
        <v>52140</v>
      </c>
      <c r="H702" s="75">
        <v>153845</v>
      </c>
      <c r="I702" s="74">
        <v>2</v>
      </c>
      <c r="J702" s="92">
        <v>43133</v>
      </c>
      <c r="K702" s="75" t="s">
        <v>1955</v>
      </c>
      <c r="L702" s="75">
        <v>12.5</v>
      </c>
      <c r="M702" s="75">
        <v>2.5</v>
      </c>
      <c r="N702" s="75">
        <v>15</v>
      </c>
      <c r="O702" s="75">
        <v>15</v>
      </c>
      <c r="P702" s="75">
        <v>0</v>
      </c>
      <c r="R702" s="75" t="s">
        <v>1952</v>
      </c>
      <c r="S702" s="75" t="s">
        <v>1956</v>
      </c>
      <c r="U702" s="75" t="s">
        <v>1957</v>
      </c>
      <c r="X702" s="75">
        <v>14000</v>
      </c>
      <c r="Y702" s="75" t="s">
        <v>186</v>
      </c>
      <c r="Z702" s="92">
        <v>43190</v>
      </c>
      <c r="AA702" s="75" t="s">
        <v>475</v>
      </c>
      <c r="AB702" s="92">
        <v>43148</v>
      </c>
      <c r="AC702" s="75">
        <v>0</v>
      </c>
      <c r="AF702" s="92">
        <v>43133</v>
      </c>
      <c r="AG702" s="75">
        <v>0</v>
      </c>
      <c r="AH702" s="75">
        <v>145205</v>
      </c>
      <c r="AI702" s="75" t="b">
        <v>1</v>
      </c>
      <c r="AJ702" s="75">
        <v>103</v>
      </c>
      <c r="AK702" s="75" t="s">
        <v>1956</v>
      </c>
    </row>
    <row r="703" spans="1:37" x14ac:dyDescent="0.2">
      <c r="A703" s="75" t="s">
        <v>125</v>
      </c>
      <c r="B703" s="75">
        <v>115722</v>
      </c>
      <c r="C703" s="75" t="s">
        <v>126</v>
      </c>
      <c r="D703" s="75" t="s">
        <v>52</v>
      </c>
      <c r="F703" s="75">
        <v>5</v>
      </c>
      <c r="G703" s="75">
        <v>52140</v>
      </c>
      <c r="H703" s="75">
        <v>154088</v>
      </c>
      <c r="I703" s="74">
        <v>12</v>
      </c>
      <c r="J703" s="92">
        <v>43143</v>
      </c>
      <c r="K703" s="75" t="s">
        <v>1958</v>
      </c>
      <c r="L703" s="75">
        <v>41.38</v>
      </c>
      <c r="M703" s="75">
        <v>8.34</v>
      </c>
      <c r="N703" s="75">
        <v>50</v>
      </c>
      <c r="O703" s="75">
        <v>50</v>
      </c>
      <c r="P703" s="75">
        <v>0</v>
      </c>
      <c r="R703" s="75" t="s">
        <v>1952</v>
      </c>
      <c r="S703" s="75" t="s">
        <v>1956</v>
      </c>
      <c r="U703" s="75" t="s">
        <v>1957</v>
      </c>
      <c r="X703" s="75">
        <v>14000</v>
      </c>
      <c r="Y703" s="75" t="s">
        <v>186</v>
      </c>
      <c r="Z703" s="92">
        <v>43190</v>
      </c>
      <c r="AA703" s="75" t="s">
        <v>475</v>
      </c>
      <c r="AB703" s="92">
        <v>43158</v>
      </c>
      <c r="AC703" s="75">
        <v>0</v>
      </c>
      <c r="AF703" s="92">
        <v>43143</v>
      </c>
      <c r="AG703" s="75">
        <v>0</v>
      </c>
      <c r="AH703" s="75">
        <v>143706</v>
      </c>
      <c r="AI703" s="75" t="b">
        <v>1</v>
      </c>
      <c r="AJ703" s="75">
        <v>103</v>
      </c>
      <c r="AK703" s="75" t="s">
        <v>1956</v>
      </c>
    </row>
    <row r="704" spans="1:37" x14ac:dyDescent="0.2">
      <c r="A704" s="75" t="s">
        <v>125</v>
      </c>
      <c r="B704" s="75">
        <v>115928</v>
      </c>
      <c r="C704" s="75" t="s">
        <v>126</v>
      </c>
      <c r="D704" s="75" t="s">
        <v>52</v>
      </c>
      <c r="F704" s="75">
        <v>5</v>
      </c>
      <c r="G704" s="75">
        <v>52140</v>
      </c>
      <c r="H704" s="75">
        <v>154294</v>
      </c>
      <c r="I704" s="74">
        <v>19</v>
      </c>
      <c r="J704" s="92">
        <v>43150</v>
      </c>
      <c r="K704" s="75" t="s">
        <v>1959</v>
      </c>
      <c r="L704" s="75">
        <v>41.38</v>
      </c>
      <c r="M704" s="75">
        <v>8.34</v>
      </c>
      <c r="N704" s="75">
        <v>50</v>
      </c>
      <c r="O704" s="75">
        <v>50</v>
      </c>
      <c r="P704" s="75">
        <v>0</v>
      </c>
      <c r="R704" s="75" t="s">
        <v>1952</v>
      </c>
      <c r="S704" s="75" t="s">
        <v>1956</v>
      </c>
      <c r="U704" s="75" t="s">
        <v>1957</v>
      </c>
      <c r="X704" s="75">
        <v>14000</v>
      </c>
      <c r="Y704" s="75" t="s">
        <v>186</v>
      </c>
      <c r="Z704" s="92">
        <v>43190</v>
      </c>
      <c r="AA704" s="75" t="s">
        <v>475</v>
      </c>
      <c r="AB704" s="92">
        <v>43165</v>
      </c>
      <c r="AC704" s="75">
        <v>0</v>
      </c>
      <c r="AF704" s="92">
        <v>43150</v>
      </c>
      <c r="AG704" s="75">
        <v>0</v>
      </c>
      <c r="AH704" s="75">
        <v>162440</v>
      </c>
      <c r="AI704" s="75" t="b">
        <v>1</v>
      </c>
      <c r="AJ704" s="75">
        <v>103</v>
      </c>
      <c r="AK704" s="75" t="s">
        <v>1956</v>
      </c>
    </row>
    <row r="705" spans="1:37" x14ac:dyDescent="0.2">
      <c r="A705" s="75" t="s">
        <v>125</v>
      </c>
      <c r="B705" s="75">
        <v>116105</v>
      </c>
      <c r="C705" s="75" t="s">
        <v>126</v>
      </c>
      <c r="D705" s="75" t="s">
        <v>52</v>
      </c>
      <c r="F705" s="75">
        <v>5</v>
      </c>
      <c r="G705" s="75">
        <v>52140</v>
      </c>
      <c r="H705" s="75">
        <v>154471</v>
      </c>
      <c r="I705" s="74">
        <v>23</v>
      </c>
      <c r="J705" s="92">
        <v>43154</v>
      </c>
      <c r="K705" s="75" t="s">
        <v>1960</v>
      </c>
      <c r="L705" s="75">
        <v>41.38</v>
      </c>
      <c r="M705" s="75">
        <v>8.34</v>
      </c>
      <c r="N705" s="75">
        <v>50</v>
      </c>
      <c r="O705" s="75">
        <v>50</v>
      </c>
      <c r="P705" s="75">
        <v>0</v>
      </c>
      <c r="R705" s="75" t="s">
        <v>1952</v>
      </c>
      <c r="S705" s="75" t="s">
        <v>1956</v>
      </c>
      <c r="U705" s="75" t="s">
        <v>1957</v>
      </c>
      <c r="X705" s="75">
        <v>14000</v>
      </c>
      <c r="Y705" s="75" t="s">
        <v>186</v>
      </c>
      <c r="Z705" s="92">
        <v>43190</v>
      </c>
      <c r="AA705" s="75" t="s">
        <v>475</v>
      </c>
      <c r="AB705" s="92">
        <v>43169</v>
      </c>
      <c r="AC705" s="75">
        <v>0</v>
      </c>
      <c r="AF705" s="92">
        <v>43154</v>
      </c>
      <c r="AG705" s="75">
        <v>0</v>
      </c>
      <c r="AH705" s="75">
        <v>155355</v>
      </c>
      <c r="AI705" s="75" t="b">
        <v>1</v>
      </c>
      <c r="AJ705" s="75">
        <v>103</v>
      </c>
      <c r="AK705" s="75" t="s">
        <v>1956</v>
      </c>
    </row>
    <row r="706" spans="1:37" x14ac:dyDescent="0.2">
      <c r="A706" s="75" t="s">
        <v>125</v>
      </c>
      <c r="B706" s="75">
        <v>116167</v>
      </c>
      <c r="C706" s="75" t="s">
        <v>126</v>
      </c>
      <c r="D706" s="75" t="s">
        <v>52</v>
      </c>
      <c r="F706" s="75">
        <v>5</v>
      </c>
      <c r="G706" s="75">
        <v>52140</v>
      </c>
      <c r="H706" s="75">
        <v>154533</v>
      </c>
      <c r="I706" s="74">
        <v>27</v>
      </c>
      <c r="J706" s="92">
        <v>43158</v>
      </c>
      <c r="K706" s="75" t="s">
        <v>1961</v>
      </c>
      <c r="L706" s="75">
        <v>41.38</v>
      </c>
      <c r="M706" s="75">
        <v>8.34</v>
      </c>
      <c r="N706" s="75">
        <v>50</v>
      </c>
      <c r="O706" s="75">
        <v>50</v>
      </c>
      <c r="P706" s="75">
        <v>0</v>
      </c>
      <c r="R706" s="75" t="s">
        <v>1952</v>
      </c>
      <c r="S706" s="75" t="s">
        <v>1956</v>
      </c>
      <c r="U706" s="75" t="s">
        <v>1957</v>
      </c>
      <c r="X706" s="75">
        <v>14000</v>
      </c>
      <c r="Y706" s="75" t="s">
        <v>186</v>
      </c>
      <c r="Z706" s="92">
        <v>43190</v>
      </c>
      <c r="AA706" s="75" t="s">
        <v>475</v>
      </c>
      <c r="AB706" s="92">
        <v>43173</v>
      </c>
      <c r="AC706" s="75">
        <v>0</v>
      </c>
      <c r="AF706" s="92">
        <v>43158</v>
      </c>
      <c r="AG706" s="75">
        <v>0</v>
      </c>
      <c r="AH706" s="75">
        <v>102803</v>
      </c>
      <c r="AI706" s="75" t="b">
        <v>1</v>
      </c>
      <c r="AJ706" s="75">
        <v>103</v>
      </c>
      <c r="AK706" s="75" t="s">
        <v>1956</v>
      </c>
    </row>
    <row r="707" spans="1:37" x14ac:dyDescent="0.2">
      <c r="A707" s="75" t="s">
        <v>125</v>
      </c>
      <c r="B707" s="75">
        <v>116174</v>
      </c>
      <c r="C707" s="75" t="s">
        <v>126</v>
      </c>
      <c r="D707" s="75" t="s">
        <v>52</v>
      </c>
      <c r="F707" s="75">
        <v>5</v>
      </c>
      <c r="G707" s="75">
        <v>52140</v>
      </c>
      <c r="H707" s="75">
        <v>154540</v>
      </c>
      <c r="I707" s="74">
        <v>27</v>
      </c>
      <c r="J707" s="92">
        <v>43158</v>
      </c>
      <c r="K707" s="75" t="s">
        <v>1962</v>
      </c>
      <c r="L707" s="75">
        <v>41.38</v>
      </c>
      <c r="M707" s="75">
        <v>8.34</v>
      </c>
      <c r="N707" s="75">
        <v>50</v>
      </c>
      <c r="O707" s="75">
        <v>50</v>
      </c>
      <c r="P707" s="75">
        <v>0</v>
      </c>
      <c r="R707" s="75" t="s">
        <v>1952</v>
      </c>
      <c r="S707" s="75" t="s">
        <v>1956</v>
      </c>
      <c r="U707" s="75" t="s">
        <v>1957</v>
      </c>
      <c r="X707" s="75">
        <v>14000</v>
      </c>
      <c r="Y707" s="75" t="s">
        <v>186</v>
      </c>
      <c r="Z707" s="92">
        <v>43190</v>
      </c>
      <c r="AA707" s="75" t="s">
        <v>475</v>
      </c>
      <c r="AB707" s="92">
        <v>43173</v>
      </c>
      <c r="AC707" s="75">
        <v>0</v>
      </c>
      <c r="AF707" s="92">
        <v>43158</v>
      </c>
      <c r="AG707" s="75">
        <v>0</v>
      </c>
      <c r="AH707" s="75">
        <v>121801</v>
      </c>
      <c r="AI707" s="75" t="b">
        <v>1</v>
      </c>
      <c r="AJ707" s="75">
        <v>103</v>
      </c>
      <c r="AK707" s="75" t="s">
        <v>1956</v>
      </c>
    </row>
    <row r="708" spans="1:37" x14ac:dyDescent="0.2">
      <c r="A708" s="75" t="s">
        <v>125</v>
      </c>
      <c r="B708" s="75">
        <v>116180</v>
      </c>
      <c r="C708" s="75" t="s">
        <v>126</v>
      </c>
      <c r="D708" s="75" t="s">
        <v>52</v>
      </c>
      <c r="F708" s="75">
        <v>5</v>
      </c>
      <c r="G708" s="75">
        <v>52140</v>
      </c>
      <c r="H708" s="75">
        <v>154546</v>
      </c>
      <c r="I708" s="74">
        <v>27</v>
      </c>
      <c r="J708" s="92">
        <v>43158</v>
      </c>
      <c r="K708" s="75" t="s">
        <v>1963</v>
      </c>
      <c r="L708" s="75">
        <v>41.38</v>
      </c>
      <c r="M708" s="75">
        <v>8.34</v>
      </c>
      <c r="N708" s="75">
        <v>50</v>
      </c>
      <c r="O708" s="75">
        <v>50</v>
      </c>
      <c r="P708" s="75">
        <v>0</v>
      </c>
      <c r="R708" s="75" t="s">
        <v>1952</v>
      </c>
      <c r="S708" s="75" t="s">
        <v>1956</v>
      </c>
      <c r="U708" s="75" t="s">
        <v>1957</v>
      </c>
      <c r="X708" s="75">
        <v>14000</v>
      </c>
      <c r="Y708" s="75" t="s">
        <v>186</v>
      </c>
      <c r="Z708" s="92">
        <v>43190</v>
      </c>
      <c r="AA708" s="75" t="s">
        <v>475</v>
      </c>
      <c r="AB708" s="92">
        <v>43173</v>
      </c>
      <c r="AC708" s="75">
        <v>0</v>
      </c>
      <c r="AF708" s="92">
        <v>43158</v>
      </c>
      <c r="AG708" s="75">
        <v>0</v>
      </c>
      <c r="AH708" s="75">
        <v>145514</v>
      </c>
      <c r="AI708" s="75" t="b">
        <v>1</v>
      </c>
      <c r="AJ708" s="75">
        <v>103</v>
      </c>
      <c r="AK708" s="75" t="s">
        <v>1956</v>
      </c>
    </row>
    <row r="709" spans="1:37" x14ac:dyDescent="0.2">
      <c r="A709" s="75" t="s">
        <v>125</v>
      </c>
      <c r="B709" s="75">
        <v>115461</v>
      </c>
      <c r="C709" s="75" t="s">
        <v>126</v>
      </c>
      <c r="D709" s="75" t="s">
        <v>52</v>
      </c>
      <c r="F709" s="75">
        <v>5</v>
      </c>
      <c r="G709" s="75">
        <v>21349</v>
      </c>
      <c r="H709" s="75">
        <v>153827</v>
      </c>
      <c r="I709" s="74">
        <v>1</v>
      </c>
      <c r="J709" s="92">
        <v>43132</v>
      </c>
      <c r="K709" s="75" t="s">
        <v>1964</v>
      </c>
      <c r="L709" s="75">
        <v>41.38</v>
      </c>
      <c r="M709" s="75">
        <v>8.34</v>
      </c>
      <c r="N709" s="75">
        <v>50</v>
      </c>
      <c r="O709" s="75">
        <v>50</v>
      </c>
      <c r="P709" s="75">
        <v>0</v>
      </c>
      <c r="R709" s="75" t="s">
        <v>1952</v>
      </c>
      <c r="S709" s="75" t="s">
        <v>1965</v>
      </c>
      <c r="U709" s="75" t="s">
        <v>1966</v>
      </c>
      <c r="V709" s="75" t="s">
        <v>179</v>
      </c>
      <c r="X709" s="75">
        <v>14200</v>
      </c>
      <c r="Y709" s="75" t="s">
        <v>159</v>
      </c>
      <c r="Z709" s="92">
        <v>43190</v>
      </c>
      <c r="AA709" s="75" t="s">
        <v>475</v>
      </c>
      <c r="AB709" s="92">
        <v>43147</v>
      </c>
      <c r="AC709" s="75">
        <v>0</v>
      </c>
      <c r="AF709" s="92">
        <v>43132</v>
      </c>
      <c r="AG709" s="75">
        <v>0</v>
      </c>
      <c r="AH709" s="75">
        <v>170038</v>
      </c>
      <c r="AI709" s="75" t="b">
        <v>1</v>
      </c>
      <c r="AJ709" s="75">
        <v>62</v>
      </c>
      <c r="AK709" s="75" t="s">
        <v>1965</v>
      </c>
    </row>
    <row r="710" spans="1:37" x14ac:dyDescent="0.2">
      <c r="A710" s="75" t="s">
        <v>125</v>
      </c>
      <c r="B710" s="75">
        <v>115478</v>
      </c>
      <c r="C710" s="75" t="s">
        <v>126</v>
      </c>
      <c r="D710" s="75" t="s">
        <v>52</v>
      </c>
      <c r="F710" s="75">
        <v>5</v>
      </c>
      <c r="G710" s="75">
        <v>21349</v>
      </c>
      <c r="H710" s="75">
        <v>153844</v>
      </c>
      <c r="I710" s="74">
        <v>2</v>
      </c>
      <c r="J710" s="92">
        <v>43133</v>
      </c>
      <c r="K710" s="75" t="s">
        <v>1967</v>
      </c>
      <c r="L710" s="75">
        <v>12.5</v>
      </c>
      <c r="M710" s="75">
        <v>2.5</v>
      </c>
      <c r="N710" s="75">
        <v>15</v>
      </c>
      <c r="O710" s="75">
        <v>15</v>
      </c>
      <c r="P710" s="75">
        <v>0</v>
      </c>
      <c r="R710" s="75" t="s">
        <v>1952</v>
      </c>
      <c r="S710" s="75" t="s">
        <v>1965</v>
      </c>
      <c r="U710" s="75" t="s">
        <v>1966</v>
      </c>
      <c r="V710" s="75" t="s">
        <v>179</v>
      </c>
      <c r="X710" s="75">
        <v>14200</v>
      </c>
      <c r="Y710" s="75" t="s">
        <v>159</v>
      </c>
      <c r="Z710" s="92">
        <v>43190</v>
      </c>
      <c r="AA710" s="75" t="s">
        <v>475</v>
      </c>
      <c r="AB710" s="92">
        <v>43148</v>
      </c>
      <c r="AC710" s="75">
        <v>0</v>
      </c>
      <c r="AF710" s="92">
        <v>43133</v>
      </c>
      <c r="AG710" s="75">
        <v>0</v>
      </c>
      <c r="AH710" s="75">
        <v>143744</v>
      </c>
      <c r="AI710" s="75" t="b">
        <v>1</v>
      </c>
      <c r="AJ710" s="75">
        <v>62</v>
      </c>
      <c r="AK710" s="75" t="s">
        <v>1965</v>
      </c>
    </row>
    <row r="711" spans="1:37" x14ac:dyDescent="0.2">
      <c r="A711" s="75" t="s">
        <v>125</v>
      </c>
      <c r="B711" s="75">
        <v>115484</v>
      </c>
      <c r="C711" s="75" t="s">
        <v>126</v>
      </c>
      <c r="D711" s="75" t="s">
        <v>52</v>
      </c>
      <c r="F711" s="75">
        <v>5</v>
      </c>
      <c r="G711" s="75">
        <v>21349</v>
      </c>
      <c r="H711" s="75">
        <v>153850</v>
      </c>
      <c r="I711" s="74">
        <v>2</v>
      </c>
      <c r="J711" s="92">
        <v>43133</v>
      </c>
      <c r="K711" s="75" t="s">
        <v>1968</v>
      </c>
      <c r="L711" s="75">
        <v>41.38</v>
      </c>
      <c r="M711" s="75">
        <v>8.34</v>
      </c>
      <c r="N711" s="75">
        <v>50</v>
      </c>
      <c r="O711" s="75">
        <v>50</v>
      </c>
      <c r="P711" s="75">
        <v>0</v>
      </c>
      <c r="R711" s="75" t="s">
        <v>1952</v>
      </c>
      <c r="S711" s="75" t="s">
        <v>1965</v>
      </c>
      <c r="U711" s="75" t="s">
        <v>1966</v>
      </c>
      <c r="V711" s="75" t="s">
        <v>179</v>
      </c>
      <c r="X711" s="75">
        <v>14200</v>
      </c>
      <c r="Y711" s="75" t="s">
        <v>159</v>
      </c>
      <c r="Z711" s="92">
        <v>43190</v>
      </c>
      <c r="AA711" s="75" t="s">
        <v>475</v>
      </c>
      <c r="AB711" s="92">
        <v>43148</v>
      </c>
      <c r="AC711" s="75">
        <v>0</v>
      </c>
      <c r="AF711" s="92">
        <v>43133</v>
      </c>
      <c r="AG711" s="75">
        <v>0</v>
      </c>
      <c r="AH711" s="75">
        <v>160844</v>
      </c>
      <c r="AI711" s="75" t="b">
        <v>1</v>
      </c>
      <c r="AJ711" s="75">
        <v>62</v>
      </c>
      <c r="AK711" s="75" t="s">
        <v>1965</v>
      </c>
    </row>
    <row r="712" spans="1:37" x14ac:dyDescent="0.2">
      <c r="A712" s="75" t="s">
        <v>125</v>
      </c>
      <c r="B712" s="75">
        <v>115633</v>
      </c>
      <c r="C712" s="75" t="s">
        <v>126</v>
      </c>
      <c r="D712" s="75" t="s">
        <v>52</v>
      </c>
      <c r="F712" s="75">
        <v>5</v>
      </c>
      <c r="G712" s="75">
        <v>21349</v>
      </c>
      <c r="H712" s="75">
        <v>153999</v>
      </c>
      <c r="I712" s="74">
        <v>8</v>
      </c>
      <c r="J712" s="92">
        <v>43139</v>
      </c>
      <c r="K712" s="75" t="s">
        <v>1969</v>
      </c>
      <c r="L712" s="75">
        <v>25</v>
      </c>
      <c r="M712" s="75">
        <v>5</v>
      </c>
      <c r="N712" s="75">
        <v>30</v>
      </c>
      <c r="O712" s="75">
        <v>30</v>
      </c>
      <c r="P712" s="75">
        <v>0</v>
      </c>
      <c r="R712" s="75" t="s">
        <v>1952</v>
      </c>
      <c r="S712" s="75" t="s">
        <v>1965</v>
      </c>
      <c r="U712" s="75" t="s">
        <v>1966</v>
      </c>
      <c r="V712" s="75" t="s">
        <v>179</v>
      </c>
      <c r="X712" s="75">
        <v>14200</v>
      </c>
      <c r="Y712" s="75" t="s">
        <v>159</v>
      </c>
      <c r="Z712" s="92">
        <v>43190</v>
      </c>
      <c r="AA712" s="75" t="s">
        <v>475</v>
      </c>
      <c r="AB712" s="92">
        <v>43154</v>
      </c>
      <c r="AC712" s="75">
        <v>0</v>
      </c>
      <c r="AF712" s="92">
        <v>43139</v>
      </c>
      <c r="AG712" s="75">
        <v>0</v>
      </c>
      <c r="AH712" s="75">
        <v>113800</v>
      </c>
      <c r="AI712" s="75" t="b">
        <v>1</v>
      </c>
      <c r="AJ712" s="75">
        <v>62</v>
      </c>
      <c r="AK712" s="75" t="s">
        <v>1965</v>
      </c>
    </row>
    <row r="713" spans="1:37" x14ac:dyDescent="0.2">
      <c r="A713" s="75" t="s">
        <v>125</v>
      </c>
      <c r="B713" s="75">
        <v>115641</v>
      </c>
      <c r="C713" s="75" t="s">
        <v>126</v>
      </c>
      <c r="D713" s="75" t="s">
        <v>52</v>
      </c>
      <c r="F713" s="75">
        <v>5</v>
      </c>
      <c r="G713" s="75">
        <v>21349</v>
      </c>
      <c r="H713" s="75">
        <v>154007</v>
      </c>
      <c r="I713" s="74">
        <v>8</v>
      </c>
      <c r="J713" s="92">
        <v>43139</v>
      </c>
      <c r="K713" s="75" t="s">
        <v>1970</v>
      </c>
      <c r="L713" s="75">
        <v>41.38</v>
      </c>
      <c r="M713" s="75">
        <v>8.34</v>
      </c>
      <c r="N713" s="75">
        <v>50</v>
      </c>
      <c r="O713" s="75">
        <v>50</v>
      </c>
      <c r="P713" s="75">
        <v>0</v>
      </c>
      <c r="R713" s="75" t="s">
        <v>1952</v>
      </c>
      <c r="S713" s="75" t="s">
        <v>1965</v>
      </c>
      <c r="U713" s="75" t="s">
        <v>1966</v>
      </c>
      <c r="V713" s="75" t="s">
        <v>179</v>
      </c>
      <c r="X713" s="75">
        <v>14200</v>
      </c>
      <c r="Y713" s="75" t="s">
        <v>159</v>
      </c>
      <c r="Z713" s="92">
        <v>43190</v>
      </c>
      <c r="AA713" s="75" t="s">
        <v>475</v>
      </c>
      <c r="AB713" s="92">
        <v>43154</v>
      </c>
      <c r="AC713" s="75">
        <v>0</v>
      </c>
      <c r="AF713" s="92">
        <v>43139</v>
      </c>
      <c r="AG713" s="75">
        <v>0</v>
      </c>
      <c r="AH713" s="75">
        <v>151254</v>
      </c>
      <c r="AI713" s="75" t="b">
        <v>1</v>
      </c>
      <c r="AJ713" s="75">
        <v>62</v>
      </c>
      <c r="AK713" s="75" t="s">
        <v>1965</v>
      </c>
    </row>
    <row r="714" spans="1:37" x14ac:dyDescent="0.2">
      <c r="A714" s="75" t="s">
        <v>125</v>
      </c>
      <c r="B714" s="75">
        <v>115726</v>
      </c>
      <c r="C714" s="75" t="s">
        <v>126</v>
      </c>
      <c r="D714" s="75" t="s">
        <v>52</v>
      </c>
      <c r="F714" s="75">
        <v>5</v>
      </c>
      <c r="G714" s="75">
        <v>21349</v>
      </c>
      <c r="H714" s="75">
        <v>154092</v>
      </c>
      <c r="I714" s="74">
        <v>12</v>
      </c>
      <c r="J714" s="92">
        <v>43143</v>
      </c>
      <c r="K714" s="75" t="s">
        <v>1971</v>
      </c>
      <c r="L714" s="75">
        <v>41.38</v>
      </c>
      <c r="M714" s="75">
        <v>8.34</v>
      </c>
      <c r="N714" s="75">
        <v>50</v>
      </c>
      <c r="O714" s="75">
        <v>50</v>
      </c>
      <c r="P714" s="75">
        <v>0</v>
      </c>
      <c r="R714" s="75" t="s">
        <v>1952</v>
      </c>
      <c r="S714" s="75" t="s">
        <v>1965</v>
      </c>
      <c r="U714" s="75" t="s">
        <v>1966</v>
      </c>
      <c r="V714" s="75" t="s">
        <v>179</v>
      </c>
      <c r="X714" s="75">
        <v>14200</v>
      </c>
      <c r="Y714" s="75" t="s">
        <v>159</v>
      </c>
      <c r="Z714" s="92">
        <v>43190</v>
      </c>
      <c r="AA714" s="75" t="s">
        <v>475</v>
      </c>
      <c r="AB714" s="92">
        <v>43158</v>
      </c>
      <c r="AC714" s="75">
        <v>0</v>
      </c>
      <c r="AF714" s="92">
        <v>43143</v>
      </c>
      <c r="AG714" s="75">
        <v>0</v>
      </c>
      <c r="AH714" s="75">
        <v>151034</v>
      </c>
      <c r="AI714" s="75" t="b">
        <v>1</v>
      </c>
      <c r="AJ714" s="75">
        <v>62</v>
      </c>
      <c r="AK714" s="75" t="s">
        <v>1965</v>
      </c>
    </row>
    <row r="715" spans="1:37" x14ac:dyDescent="0.2">
      <c r="A715" s="75" t="s">
        <v>125</v>
      </c>
      <c r="B715" s="75">
        <v>115750</v>
      </c>
      <c r="C715" s="75" t="s">
        <v>126</v>
      </c>
      <c r="D715" s="75" t="s">
        <v>52</v>
      </c>
      <c r="F715" s="75">
        <v>5</v>
      </c>
      <c r="G715" s="75">
        <v>21349</v>
      </c>
      <c r="H715" s="75">
        <v>154116</v>
      </c>
      <c r="I715" s="74">
        <v>13</v>
      </c>
      <c r="J715" s="92">
        <v>43144</v>
      </c>
      <c r="K715" s="75" t="s">
        <v>1972</v>
      </c>
      <c r="L715" s="75">
        <v>41.38</v>
      </c>
      <c r="M715" s="75">
        <v>8.34</v>
      </c>
      <c r="N715" s="75">
        <v>50</v>
      </c>
      <c r="O715" s="75">
        <v>50</v>
      </c>
      <c r="P715" s="75">
        <v>0</v>
      </c>
      <c r="R715" s="75" t="s">
        <v>1952</v>
      </c>
      <c r="S715" s="75" t="s">
        <v>1965</v>
      </c>
      <c r="U715" s="75" t="s">
        <v>1966</v>
      </c>
      <c r="V715" s="75" t="s">
        <v>179</v>
      </c>
      <c r="X715" s="75">
        <v>14200</v>
      </c>
      <c r="Y715" s="75" t="s">
        <v>159</v>
      </c>
      <c r="Z715" s="92">
        <v>43190</v>
      </c>
      <c r="AA715" s="75" t="s">
        <v>475</v>
      </c>
      <c r="AB715" s="92">
        <v>43159</v>
      </c>
      <c r="AC715" s="75">
        <v>0</v>
      </c>
      <c r="AF715" s="92">
        <v>43144</v>
      </c>
      <c r="AG715" s="75">
        <v>0</v>
      </c>
      <c r="AH715" s="75">
        <v>111627</v>
      </c>
      <c r="AI715" s="75" t="b">
        <v>1</v>
      </c>
      <c r="AJ715" s="75">
        <v>62</v>
      </c>
      <c r="AK715" s="75" t="s">
        <v>1965</v>
      </c>
    </row>
    <row r="716" spans="1:37" x14ac:dyDescent="0.2">
      <c r="A716" s="75" t="s">
        <v>125</v>
      </c>
      <c r="B716" s="75">
        <v>115910</v>
      </c>
      <c r="C716" s="75" t="s">
        <v>126</v>
      </c>
      <c r="D716" s="75" t="s">
        <v>52</v>
      </c>
      <c r="F716" s="75">
        <v>5</v>
      </c>
      <c r="G716" s="75">
        <v>21349</v>
      </c>
      <c r="H716" s="75">
        <v>154276</v>
      </c>
      <c r="I716" s="74">
        <v>19</v>
      </c>
      <c r="J716" s="92">
        <v>43150</v>
      </c>
      <c r="K716" s="75" t="s">
        <v>1973</v>
      </c>
      <c r="L716" s="75">
        <v>41.38</v>
      </c>
      <c r="M716" s="75">
        <v>8.34</v>
      </c>
      <c r="N716" s="75">
        <v>50</v>
      </c>
      <c r="O716" s="75">
        <v>50</v>
      </c>
      <c r="P716" s="75">
        <v>0</v>
      </c>
      <c r="R716" s="75" t="s">
        <v>1952</v>
      </c>
      <c r="S716" s="75" t="s">
        <v>1965</v>
      </c>
      <c r="U716" s="75" t="s">
        <v>1966</v>
      </c>
      <c r="V716" s="75" t="s">
        <v>179</v>
      </c>
      <c r="X716" s="75">
        <v>14200</v>
      </c>
      <c r="Y716" s="75" t="s">
        <v>159</v>
      </c>
      <c r="Z716" s="92">
        <v>43190</v>
      </c>
      <c r="AA716" s="75" t="s">
        <v>475</v>
      </c>
      <c r="AB716" s="92">
        <v>43165</v>
      </c>
      <c r="AC716" s="75">
        <v>0</v>
      </c>
      <c r="AF716" s="92">
        <v>43150</v>
      </c>
      <c r="AG716" s="75">
        <v>0</v>
      </c>
      <c r="AH716" s="75">
        <v>110608</v>
      </c>
      <c r="AI716" s="75" t="b">
        <v>1</v>
      </c>
      <c r="AJ716" s="75">
        <v>62</v>
      </c>
      <c r="AK716" s="75" t="s">
        <v>1965</v>
      </c>
    </row>
    <row r="717" spans="1:37" x14ac:dyDescent="0.2">
      <c r="A717" s="75" t="s">
        <v>125</v>
      </c>
      <c r="B717" s="75">
        <v>115955</v>
      </c>
      <c r="C717" s="75" t="s">
        <v>126</v>
      </c>
      <c r="D717" s="75" t="s">
        <v>52</v>
      </c>
      <c r="F717" s="75">
        <v>5</v>
      </c>
      <c r="G717" s="75">
        <v>21349</v>
      </c>
      <c r="H717" s="75">
        <v>154321</v>
      </c>
      <c r="I717" s="74">
        <v>20</v>
      </c>
      <c r="J717" s="92">
        <v>43151</v>
      </c>
      <c r="K717" s="75" t="s">
        <v>1974</v>
      </c>
      <c r="L717" s="75">
        <v>41.38</v>
      </c>
      <c r="M717" s="75">
        <v>8.34</v>
      </c>
      <c r="N717" s="75">
        <v>50</v>
      </c>
      <c r="O717" s="75">
        <v>50</v>
      </c>
      <c r="P717" s="75">
        <v>0</v>
      </c>
      <c r="R717" s="75" t="s">
        <v>1952</v>
      </c>
      <c r="S717" s="75" t="s">
        <v>1965</v>
      </c>
      <c r="U717" s="75" t="s">
        <v>1966</v>
      </c>
      <c r="V717" s="75" t="s">
        <v>179</v>
      </c>
      <c r="X717" s="75">
        <v>14200</v>
      </c>
      <c r="Y717" s="75" t="s">
        <v>159</v>
      </c>
      <c r="Z717" s="92">
        <v>43190</v>
      </c>
      <c r="AA717" s="75" t="s">
        <v>475</v>
      </c>
      <c r="AB717" s="92">
        <v>43166</v>
      </c>
      <c r="AC717" s="75">
        <v>0</v>
      </c>
      <c r="AF717" s="92">
        <v>43151</v>
      </c>
      <c r="AG717" s="75">
        <v>0</v>
      </c>
      <c r="AH717" s="75">
        <v>120308</v>
      </c>
      <c r="AI717" s="75" t="b">
        <v>1</v>
      </c>
      <c r="AJ717" s="75">
        <v>62</v>
      </c>
      <c r="AK717" s="75" t="s">
        <v>1965</v>
      </c>
    </row>
    <row r="718" spans="1:37" x14ac:dyDescent="0.2">
      <c r="A718" s="75" t="s">
        <v>125</v>
      </c>
      <c r="B718" s="75">
        <v>115960</v>
      </c>
      <c r="C718" s="75" t="s">
        <v>126</v>
      </c>
      <c r="D718" s="75" t="s">
        <v>52</v>
      </c>
      <c r="F718" s="75">
        <v>5</v>
      </c>
      <c r="G718" s="75">
        <v>21349</v>
      </c>
      <c r="H718" s="75">
        <v>154326</v>
      </c>
      <c r="I718" s="74">
        <v>20</v>
      </c>
      <c r="J718" s="92">
        <v>43151</v>
      </c>
      <c r="K718" s="75" t="s">
        <v>1975</v>
      </c>
      <c r="L718" s="75">
        <v>41.38</v>
      </c>
      <c r="M718" s="75">
        <v>8.34</v>
      </c>
      <c r="N718" s="75">
        <v>50</v>
      </c>
      <c r="O718" s="75">
        <v>50</v>
      </c>
      <c r="P718" s="75">
        <v>0</v>
      </c>
      <c r="R718" s="75" t="s">
        <v>1952</v>
      </c>
      <c r="S718" s="75" t="s">
        <v>1965</v>
      </c>
      <c r="U718" s="75" t="s">
        <v>1966</v>
      </c>
      <c r="V718" s="75" t="s">
        <v>179</v>
      </c>
      <c r="X718" s="75">
        <v>14200</v>
      </c>
      <c r="Y718" s="75" t="s">
        <v>159</v>
      </c>
      <c r="Z718" s="92">
        <v>43190</v>
      </c>
      <c r="AA718" s="75" t="s">
        <v>475</v>
      </c>
      <c r="AB718" s="92">
        <v>43166</v>
      </c>
      <c r="AC718" s="75">
        <v>0</v>
      </c>
      <c r="AF718" s="92">
        <v>43151</v>
      </c>
      <c r="AG718" s="75">
        <v>0</v>
      </c>
      <c r="AH718" s="75">
        <v>141427</v>
      </c>
      <c r="AI718" s="75" t="b">
        <v>1</v>
      </c>
      <c r="AJ718" s="75">
        <v>62</v>
      </c>
      <c r="AK718" s="75" t="s">
        <v>1965</v>
      </c>
    </row>
    <row r="719" spans="1:37" x14ac:dyDescent="0.2">
      <c r="A719" s="75" t="s">
        <v>125</v>
      </c>
      <c r="B719" s="75">
        <v>116015</v>
      </c>
      <c r="C719" s="75" t="s">
        <v>126</v>
      </c>
      <c r="D719" s="75" t="s">
        <v>52</v>
      </c>
      <c r="F719" s="75">
        <v>5</v>
      </c>
      <c r="G719" s="75">
        <v>21349</v>
      </c>
      <c r="H719" s="75">
        <v>154381</v>
      </c>
      <c r="I719" s="74">
        <v>21</v>
      </c>
      <c r="J719" s="92">
        <v>43152</v>
      </c>
      <c r="K719" s="75" t="s">
        <v>1976</v>
      </c>
      <c r="L719" s="75">
        <v>12.5</v>
      </c>
      <c r="M719" s="75">
        <v>2.5</v>
      </c>
      <c r="N719" s="75">
        <v>15</v>
      </c>
      <c r="O719" s="75">
        <v>15</v>
      </c>
      <c r="P719" s="75">
        <v>0</v>
      </c>
      <c r="R719" s="75" t="s">
        <v>1952</v>
      </c>
      <c r="S719" s="75" t="s">
        <v>1965</v>
      </c>
      <c r="U719" s="75" t="s">
        <v>1966</v>
      </c>
      <c r="V719" s="75" t="s">
        <v>179</v>
      </c>
      <c r="X719" s="75">
        <v>14200</v>
      </c>
      <c r="Y719" s="75" t="s">
        <v>159</v>
      </c>
      <c r="Z719" s="92">
        <v>43190</v>
      </c>
      <c r="AA719" s="75" t="s">
        <v>475</v>
      </c>
      <c r="AB719" s="92">
        <v>43167</v>
      </c>
      <c r="AC719" s="75">
        <v>0</v>
      </c>
      <c r="AF719" s="92">
        <v>43152</v>
      </c>
      <c r="AG719" s="75">
        <v>0</v>
      </c>
      <c r="AH719" s="75">
        <v>152656</v>
      </c>
      <c r="AI719" s="75" t="b">
        <v>1</v>
      </c>
      <c r="AJ719" s="75">
        <v>62</v>
      </c>
      <c r="AK719" s="75" t="s">
        <v>1965</v>
      </c>
    </row>
    <row r="720" spans="1:37" x14ac:dyDescent="0.2">
      <c r="A720" s="75" t="s">
        <v>125</v>
      </c>
      <c r="B720" s="75">
        <v>116092</v>
      </c>
      <c r="C720" s="75" t="s">
        <v>126</v>
      </c>
      <c r="D720" s="75" t="s">
        <v>52</v>
      </c>
      <c r="F720" s="75">
        <v>5</v>
      </c>
      <c r="G720" s="75">
        <v>21349</v>
      </c>
      <c r="H720" s="75">
        <v>154458</v>
      </c>
      <c r="I720" s="74">
        <v>23</v>
      </c>
      <c r="J720" s="92">
        <v>43154</v>
      </c>
      <c r="K720" s="75" t="s">
        <v>1977</v>
      </c>
      <c r="L720" s="75">
        <v>41.38</v>
      </c>
      <c r="M720" s="75">
        <v>8.34</v>
      </c>
      <c r="N720" s="75">
        <v>50</v>
      </c>
      <c r="O720" s="75">
        <v>50</v>
      </c>
      <c r="P720" s="75">
        <v>0</v>
      </c>
      <c r="R720" s="75" t="s">
        <v>1952</v>
      </c>
      <c r="S720" s="75" t="s">
        <v>1965</v>
      </c>
      <c r="U720" s="75" t="s">
        <v>1966</v>
      </c>
      <c r="V720" s="75" t="s">
        <v>179</v>
      </c>
      <c r="X720" s="75">
        <v>14200</v>
      </c>
      <c r="Y720" s="75" t="s">
        <v>159</v>
      </c>
      <c r="Z720" s="92">
        <v>43190</v>
      </c>
      <c r="AA720" s="75" t="s">
        <v>475</v>
      </c>
      <c r="AB720" s="92">
        <v>43169</v>
      </c>
      <c r="AC720" s="75">
        <v>0</v>
      </c>
      <c r="AF720" s="92">
        <v>43154</v>
      </c>
      <c r="AG720" s="75">
        <v>0</v>
      </c>
      <c r="AH720" s="75">
        <v>114649</v>
      </c>
      <c r="AI720" s="75" t="b">
        <v>1</v>
      </c>
      <c r="AJ720" s="75">
        <v>62</v>
      </c>
      <c r="AK720" s="75" t="s">
        <v>1965</v>
      </c>
    </row>
    <row r="721" spans="1:37" x14ac:dyDescent="0.2">
      <c r="A721" s="75" t="s">
        <v>125</v>
      </c>
      <c r="B721" s="75">
        <v>116110</v>
      </c>
      <c r="C721" s="75" t="s">
        <v>126</v>
      </c>
      <c r="D721" s="75" t="s">
        <v>52</v>
      </c>
      <c r="F721" s="75">
        <v>5</v>
      </c>
      <c r="G721" s="75">
        <v>21349</v>
      </c>
      <c r="H721" s="75">
        <v>154476</v>
      </c>
      <c r="I721" s="74">
        <v>23</v>
      </c>
      <c r="J721" s="92">
        <v>43154</v>
      </c>
      <c r="K721" s="75" t="s">
        <v>1978</v>
      </c>
      <c r="L721" s="75">
        <v>41.38</v>
      </c>
      <c r="M721" s="75">
        <v>8.34</v>
      </c>
      <c r="N721" s="75">
        <v>50</v>
      </c>
      <c r="O721" s="75">
        <v>50</v>
      </c>
      <c r="P721" s="75">
        <v>0</v>
      </c>
      <c r="R721" s="75" t="s">
        <v>1952</v>
      </c>
      <c r="S721" s="75" t="s">
        <v>1965</v>
      </c>
      <c r="U721" s="75" t="s">
        <v>1966</v>
      </c>
      <c r="V721" s="75" t="s">
        <v>179</v>
      </c>
      <c r="X721" s="75">
        <v>14200</v>
      </c>
      <c r="Y721" s="75" t="s">
        <v>159</v>
      </c>
      <c r="Z721" s="92">
        <v>43190</v>
      </c>
      <c r="AA721" s="75" t="s">
        <v>475</v>
      </c>
      <c r="AB721" s="92">
        <v>43169</v>
      </c>
      <c r="AC721" s="75">
        <v>0</v>
      </c>
      <c r="AF721" s="92">
        <v>43154</v>
      </c>
      <c r="AG721" s="75">
        <v>0</v>
      </c>
      <c r="AH721" s="75">
        <v>165924</v>
      </c>
      <c r="AI721" s="75" t="b">
        <v>1</v>
      </c>
      <c r="AJ721" s="75">
        <v>62</v>
      </c>
      <c r="AK721" s="75" t="s">
        <v>1965</v>
      </c>
    </row>
    <row r="722" spans="1:37" x14ac:dyDescent="0.2">
      <c r="A722" s="75" t="s">
        <v>125</v>
      </c>
      <c r="B722" s="75">
        <v>116184</v>
      </c>
      <c r="C722" s="75" t="s">
        <v>126</v>
      </c>
      <c r="D722" s="75" t="s">
        <v>52</v>
      </c>
      <c r="F722" s="75">
        <v>5</v>
      </c>
      <c r="G722" s="75">
        <v>21349</v>
      </c>
      <c r="H722" s="75">
        <v>154550</v>
      </c>
      <c r="I722" s="74">
        <v>27</v>
      </c>
      <c r="J722" s="92">
        <v>43158</v>
      </c>
      <c r="K722" s="75" t="s">
        <v>1979</v>
      </c>
      <c r="L722" s="75">
        <v>41.38</v>
      </c>
      <c r="M722" s="75">
        <v>8.34</v>
      </c>
      <c r="N722" s="75">
        <v>50</v>
      </c>
      <c r="O722" s="75">
        <v>50</v>
      </c>
      <c r="P722" s="75">
        <v>0</v>
      </c>
      <c r="R722" s="75" t="s">
        <v>1952</v>
      </c>
      <c r="S722" s="75" t="s">
        <v>1965</v>
      </c>
      <c r="U722" s="75" t="s">
        <v>1966</v>
      </c>
      <c r="V722" s="75" t="s">
        <v>179</v>
      </c>
      <c r="X722" s="75">
        <v>14200</v>
      </c>
      <c r="Y722" s="75" t="s">
        <v>159</v>
      </c>
      <c r="Z722" s="92">
        <v>43190</v>
      </c>
      <c r="AA722" s="75" t="s">
        <v>475</v>
      </c>
      <c r="AB722" s="92">
        <v>43173</v>
      </c>
      <c r="AC722" s="75">
        <v>0</v>
      </c>
      <c r="AF722" s="92">
        <v>43158</v>
      </c>
      <c r="AG722" s="75">
        <v>0</v>
      </c>
      <c r="AH722" s="75">
        <v>155208</v>
      </c>
      <c r="AI722" s="75" t="b">
        <v>1</v>
      </c>
      <c r="AJ722" s="75">
        <v>62</v>
      </c>
      <c r="AK722" s="75" t="s">
        <v>1965</v>
      </c>
    </row>
    <row r="723" spans="1:37" x14ac:dyDescent="0.2">
      <c r="A723" s="75" t="s">
        <v>125</v>
      </c>
      <c r="B723" s="75">
        <v>116198</v>
      </c>
      <c r="C723" s="75" t="s">
        <v>126</v>
      </c>
      <c r="D723" s="75" t="s">
        <v>52</v>
      </c>
      <c r="F723" s="75">
        <v>5</v>
      </c>
      <c r="G723" s="75">
        <v>21349</v>
      </c>
      <c r="H723" s="75">
        <v>154564</v>
      </c>
      <c r="I723" s="74">
        <v>28</v>
      </c>
      <c r="J723" s="92">
        <v>43159</v>
      </c>
      <c r="K723" s="75" t="s">
        <v>1980</v>
      </c>
      <c r="L723" s="75">
        <v>41.38</v>
      </c>
      <c r="M723" s="75">
        <v>8.34</v>
      </c>
      <c r="N723" s="75">
        <v>50</v>
      </c>
      <c r="O723" s="75">
        <v>50</v>
      </c>
      <c r="P723" s="75">
        <v>0</v>
      </c>
      <c r="R723" s="75" t="s">
        <v>1952</v>
      </c>
      <c r="S723" s="75" t="s">
        <v>1965</v>
      </c>
      <c r="U723" s="75" t="s">
        <v>1966</v>
      </c>
      <c r="V723" s="75" t="s">
        <v>179</v>
      </c>
      <c r="X723" s="75">
        <v>14200</v>
      </c>
      <c r="Y723" s="75" t="s">
        <v>159</v>
      </c>
      <c r="Z723" s="92">
        <v>43190</v>
      </c>
      <c r="AA723" s="75" t="s">
        <v>475</v>
      </c>
      <c r="AB723" s="92">
        <v>43174</v>
      </c>
      <c r="AC723" s="75">
        <v>0</v>
      </c>
      <c r="AF723" s="92">
        <v>43159</v>
      </c>
      <c r="AG723" s="75">
        <v>0</v>
      </c>
      <c r="AH723" s="75">
        <v>94451</v>
      </c>
      <c r="AI723" s="75" t="b">
        <v>1</v>
      </c>
      <c r="AJ723" s="75">
        <v>62</v>
      </c>
      <c r="AK723" s="75" t="s">
        <v>1965</v>
      </c>
    </row>
    <row r="724" spans="1:37" x14ac:dyDescent="0.2">
      <c r="A724" s="75" t="s">
        <v>125</v>
      </c>
      <c r="B724" s="75">
        <v>116220</v>
      </c>
      <c r="C724" s="75" t="s">
        <v>126</v>
      </c>
      <c r="D724" s="75" t="s">
        <v>52</v>
      </c>
      <c r="F724" s="75">
        <v>5</v>
      </c>
      <c r="G724" s="75">
        <v>21349</v>
      </c>
      <c r="H724" s="75">
        <v>154586</v>
      </c>
      <c r="I724" s="74">
        <v>28</v>
      </c>
      <c r="J724" s="92">
        <v>43159</v>
      </c>
      <c r="K724" s="75" t="s">
        <v>1981</v>
      </c>
      <c r="L724" s="75">
        <v>41.38</v>
      </c>
      <c r="M724" s="75">
        <v>8.34</v>
      </c>
      <c r="N724" s="75">
        <v>50</v>
      </c>
      <c r="O724" s="75">
        <v>50</v>
      </c>
      <c r="P724" s="75">
        <v>0</v>
      </c>
      <c r="R724" s="75" t="s">
        <v>1952</v>
      </c>
      <c r="S724" s="75" t="s">
        <v>1965</v>
      </c>
      <c r="U724" s="75" t="s">
        <v>1966</v>
      </c>
      <c r="V724" s="75" t="s">
        <v>179</v>
      </c>
      <c r="X724" s="75">
        <v>14200</v>
      </c>
      <c r="Y724" s="75" t="s">
        <v>159</v>
      </c>
      <c r="Z724" s="92">
        <v>43190</v>
      </c>
      <c r="AA724" s="75" t="s">
        <v>475</v>
      </c>
      <c r="AB724" s="92">
        <v>43174</v>
      </c>
      <c r="AC724" s="75">
        <v>0</v>
      </c>
      <c r="AF724" s="92">
        <v>43159</v>
      </c>
      <c r="AG724" s="75">
        <v>0</v>
      </c>
      <c r="AH724" s="75">
        <v>145145</v>
      </c>
      <c r="AI724" s="75" t="b">
        <v>1</v>
      </c>
      <c r="AJ724" s="75">
        <v>62</v>
      </c>
      <c r="AK724" s="75" t="s">
        <v>1965</v>
      </c>
    </row>
    <row r="725" spans="1:37" x14ac:dyDescent="0.2">
      <c r="A725" s="75" t="s">
        <v>125</v>
      </c>
      <c r="B725" s="75">
        <v>115678</v>
      </c>
      <c r="C725" s="75" t="s">
        <v>126</v>
      </c>
      <c r="D725" s="75" t="s">
        <v>52</v>
      </c>
      <c r="F725" s="75">
        <v>5</v>
      </c>
      <c r="G725" s="75">
        <v>50458</v>
      </c>
      <c r="H725" s="75">
        <v>154044</v>
      </c>
      <c r="I725" s="74">
        <v>9</v>
      </c>
      <c r="J725" s="92">
        <v>43140</v>
      </c>
      <c r="K725" s="75" t="s">
        <v>1982</v>
      </c>
      <c r="L725" s="75">
        <v>49.72</v>
      </c>
      <c r="M725" s="75">
        <v>10</v>
      </c>
      <c r="N725" s="75">
        <v>60</v>
      </c>
      <c r="O725" s="75">
        <v>0</v>
      </c>
      <c r="P725" s="75">
        <v>0</v>
      </c>
      <c r="Q725" s="92">
        <v>43140</v>
      </c>
      <c r="R725" s="75" t="s">
        <v>1952</v>
      </c>
      <c r="S725" s="75" t="s">
        <v>1983</v>
      </c>
      <c r="U725" s="75" t="s">
        <v>1984</v>
      </c>
      <c r="X725" s="75">
        <v>14970</v>
      </c>
      <c r="Y725" s="75" t="s">
        <v>290</v>
      </c>
      <c r="Z725" s="92">
        <v>43140</v>
      </c>
      <c r="AA725" s="75" t="s">
        <v>132</v>
      </c>
      <c r="AB725" s="92">
        <v>43140</v>
      </c>
      <c r="AC725" s="75">
        <v>0</v>
      </c>
      <c r="AF725" s="92">
        <v>43140</v>
      </c>
      <c r="AG725" s="75">
        <v>0</v>
      </c>
      <c r="AH725" s="75">
        <v>144802</v>
      </c>
      <c r="AI725" s="75" t="b">
        <v>1</v>
      </c>
      <c r="AJ725" s="75">
        <v>0</v>
      </c>
      <c r="AK725" s="75" t="s">
        <v>1983</v>
      </c>
    </row>
    <row r="726" spans="1:37" x14ac:dyDescent="0.2">
      <c r="A726" s="75" t="s">
        <v>125</v>
      </c>
      <c r="B726" s="75">
        <v>115551</v>
      </c>
      <c r="C726" s="75" t="s">
        <v>126</v>
      </c>
      <c r="D726" s="75" t="s">
        <v>52</v>
      </c>
      <c r="F726" s="75">
        <v>5</v>
      </c>
      <c r="G726" s="75">
        <v>46334</v>
      </c>
      <c r="H726" s="75">
        <v>153917</v>
      </c>
      <c r="I726" s="74">
        <v>6</v>
      </c>
      <c r="J726" s="92">
        <v>43137</v>
      </c>
      <c r="K726" s="75" t="s">
        <v>1985</v>
      </c>
      <c r="L726" s="75">
        <v>45.55</v>
      </c>
      <c r="M726" s="75">
        <v>9.17</v>
      </c>
      <c r="N726" s="75">
        <v>55</v>
      </c>
      <c r="O726" s="75">
        <v>0</v>
      </c>
      <c r="P726" s="75">
        <v>0</v>
      </c>
      <c r="Q726" s="92">
        <v>43137</v>
      </c>
      <c r="R726" s="75" t="s">
        <v>1952</v>
      </c>
      <c r="S726" s="75" t="s">
        <v>1986</v>
      </c>
      <c r="U726" s="75" t="s">
        <v>1987</v>
      </c>
      <c r="X726" s="75">
        <v>14120</v>
      </c>
      <c r="Y726" s="75" t="s">
        <v>362</v>
      </c>
      <c r="Z726" s="92">
        <v>43137</v>
      </c>
      <c r="AA726" s="75" t="s">
        <v>132</v>
      </c>
      <c r="AB726" s="92">
        <v>43137</v>
      </c>
      <c r="AC726" s="75">
        <v>0</v>
      </c>
      <c r="AF726" s="92">
        <v>43137</v>
      </c>
      <c r="AG726" s="75">
        <v>0</v>
      </c>
      <c r="AH726" s="75">
        <v>112638</v>
      </c>
      <c r="AI726" s="75" t="b">
        <v>1</v>
      </c>
      <c r="AJ726" s="75">
        <v>0</v>
      </c>
      <c r="AK726" s="75" t="s">
        <v>1986</v>
      </c>
    </row>
    <row r="727" spans="1:37" x14ac:dyDescent="0.2">
      <c r="A727" s="75" t="s">
        <v>125</v>
      </c>
      <c r="B727" s="75">
        <v>115582</v>
      </c>
      <c r="C727" s="75" t="s">
        <v>126</v>
      </c>
      <c r="D727" s="75" t="s">
        <v>52</v>
      </c>
      <c r="E727" s="75">
        <v>115583</v>
      </c>
      <c r="F727" s="75">
        <v>5</v>
      </c>
      <c r="G727" s="75">
        <v>4726</v>
      </c>
      <c r="H727" s="75">
        <v>153948</v>
      </c>
      <c r="I727" s="74">
        <v>7</v>
      </c>
      <c r="J727" s="92">
        <v>43138</v>
      </c>
      <c r="K727" s="75" t="s">
        <v>1988</v>
      </c>
      <c r="L727" s="75">
        <v>53.88</v>
      </c>
      <c r="M727" s="75">
        <v>10.84</v>
      </c>
      <c r="N727" s="75">
        <v>65</v>
      </c>
      <c r="O727" s="75">
        <v>65</v>
      </c>
      <c r="P727" s="75">
        <v>-65</v>
      </c>
      <c r="Q727" s="92">
        <v>43138</v>
      </c>
      <c r="R727" s="75" t="s">
        <v>1989</v>
      </c>
      <c r="S727" s="75" t="s">
        <v>1990</v>
      </c>
      <c r="U727" s="75" t="s">
        <v>1991</v>
      </c>
      <c r="X727" s="75">
        <v>14200</v>
      </c>
      <c r="Y727" s="75" t="s">
        <v>159</v>
      </c>
      <c r="Z727" s="92">
        <v>43138</v>
      </c>
      <c r="AA727" s="75" t="s">
        <v>132</v>
      </c>
      <c r="AB727" s="92">
        <v>43138</v>
      </c>
      <c r="AC727" s="75">
        <v>0</v>
      </c>
      <c r="AF727" s="92">
        <v>43138</v>
      </c>
      <c r="AG727" s="75">
        <v>0</v>
      </c>
      <c r="AH727" s="75">
        <v>112620</v>
      </c>
      <c r="AI727" s="75" t="b">
        <v>1</v>
      </c>
      <c r="AJ727" s="75">
        <v>0</v>
      </c>
      <c r="AK727" s="75" t="s">
        <v>1990</v>
      </c>
    </row>
    <row r="728" spans="1:37" x14ac:dyDescent="0.2">
      <c r="A728" s="75" t="s">
        <v>125</v>
      </c>
      <c r="B728" s="75">
        <v>115583</v>
      </c>
      <c r="C728" s="75" t="s">
        <v>206</v>
      </c>
      <c r="D728" s="75" t="s">
        <v>52</v>
      </c>
      <c r="E728" s="75">
        <v>115582</v>
      </c>
      <c r="F728" s="75">
        <v>5</v>
      </c>
      <c r="G728" s="75">
        <v>4726</v>
      </c>
      <c r="H728" s="75">
        <v>153949</v>
      </c>
      <c r="I728" s="74">
        <v>7</v>
      </c>
      <c r="J728" s="92">
        <v>43138</v>
      </c>
      <c r="K728" s="75" t="s">
        <v>1992</v>
      </c>
      <c r="L728" s="75">
        <v>-53.88</v>
      </c>
      <c r="M728" s="75">
        <v>-10.84</v>
      </c>
      <c r="N728" s="75">
        <v>-65</v>
      </c>
      <c r="O728" s="75">
        <v>-65</v>
      </c>
      <c r="P728" s="75">
        <v>0</v>
      </c>
      <c r="Q728" s="92">
        <v>43138</v>
      </c>
      <c r="R728" s="75" t="s">
        <v>1989</v>
      </c>
      <c r="S728" s="75" t="s">
        <v>1990</v>
      </c>
      <c r="U728" s="75" t="s">
        <v>1991</v>
      </c>
      <c r="X728" s="75">
        <v>14200</v>
      </c>
      <c r="Y728" s="75" t="s">
        <v>159</v>
      </c>
      <c r="Z728" s="92">
        <v>43138</v>
      </c>
      <c r="AA728" s="75" t="s">
        <v>208</v>
      </c>
      <c r="AC728" s="75">
        <v>0</v>
      </c>
      <c r="AF728" s="92">
        <v>43138</v>
      </c>
      <c r="AG728" s="75">
        <v>0</v>
      </c>
      <c r="AH728" s="75">
        <v>112620</v>
      </c>
      <c r="AI728" s="75" t="b">
        <v>1</v>
      </c>
      <c r="AJ728" s="75">
        <v>0</v>
      </c>
      <c r="AK728" s="75" t="s">
        <v>1990</v>
      </c>
    </row>
    <row r="729" spans="1:37" x14ac:dyDescent="0.2">
      <c r="A729" s="75" t="s">
        <v>125</v>
      </c>
      <c r="B729" s="75">
        <v>115584</v>
      </c>
      <c r="C729" s="75" t="s">
        <v>126</v>
      </c>
      <c r="D729" s="75" t="s">
        <v>52</v>
      </c>
      <c r="F729" s="75">
        <v>5</v>
      </c>
      <c r="G729" s="75">
        <v>4726</v>
      </c>
      <c r="H729" s="75">
        <v>153950</v>
      </c>
      <c r="I729" s="74">
        <v>7</v>
      </c>
      <c r="J729" s="92">
        <v>43138</v>
      </c>
      <c r="K729" s="75" t="s">
        <v>1993</v>
      </c>
      <c r="L729" s="75">
        <v>49.72</v>
      </c>
      <c r="M729" s="75">
        <v>10</v>
      </c>
      <c r="N729" s="75">
        <v>60</v>
      </c>
      <c r="O729" s="75">
        <v>0</v>
      </c>
      <c r="P729" s="75">
        <v>0</v>
      </c>
      <c r="Q729" s="92">
        <v>43138</v>
      </c>
      <c r="R729" s="75" t="s">
        <v>1989</v>
      </c>
      <c r="S729" s="75" t="s">
        <v>1990</v>
      </c>
      <c r="U729" s="75" t="s">
        <v>1991</v>
      </c>
      <c r="X729" s="75">
        <v>14200</v>
      </c>
      <c r="Y729" s="75" t="s">
        <v>159</v>
      </c>
      <c r="Z729" s="92">
        <v>43138</v>
      </c>
      <c r="AA729" s="75" t="s">
        <v>132</v>
      </c>
      <c r="AB729" s="92">
        <v>43138</v>
      </c>
      <c r="AC729" s="75">
        <v>0</v>
      </c>
      <c r="AF729" s="92">
        <v>43138</v>
      </c>
      <c r="AG729" s="75">
        <v>0</v>
      </c>
      <c r="AH729" s="75">
        <v>112847</v>
      </c>
      <c r="AI729" s="75" t="b">
        <v>1</v>
      </c>
      <c r="AJ729" s="75">
        <v>0</v>
      </c>
      <c r="AK729" s="75" t="s">
        <v>1990</v>
      </c>
    </row>
    <row r="730" spans="1:37" x14ac:dyDescent="0.2">
      <c r="A730" s="75" t="s">
        <v>125</v>
      </c>
      <c r="B730" s="75">
        <v>115731</v>
      </c>
      <c r="C730" s="75" t="s">
        <v>126</v>
      </c>
      <c r="D730" s="75" t="s">
        <v>52</v>
      </c>
      <c r="F730" s="75">
        <v>5</v>
      </c>
      <c r="G730" s="75">
        <v>33</v>
      </c>
      <c r="H730" s="75">
        <v>154097</v>
      </c>
      <c r="I730" s="74">
        <v>12</v>
      </c>
      <c r="J730" s="92">
        <v>43143</v>
      </c>
      <c r="K730" s="75" t="s">
        <v>1994</v>
      </c>
      <c r="L730" s="75">
        <v>41.38</v>
      </c>
      <c r="M730" s="75">
        <v>8.34</v>
      </c>
      <c r="N730" s="75">
        <v>50</v>
      </c>
      <c r="O730" s="75">
        <v>50</v>
      </c>
      <c r="P730" s="75">
        <v>0</v>
      </c>
      <c r="R730" s="75" t="s">
        <v>1995</v>
      </c>
      <c r="S730" s="75" t="s">
        <v>1996</v>
      </c>
      <c r="U730" s="75" t="s">
        <v>1997</v>
      </c>
      <c r="X730" s="75">
        <v>14780</v>
      </c>
      <c r="Y730" s="75" t="s">
        <v>437</v>
      </c>
      <c r="Z730" s="92">
        <v>43190</v>
      </c>
      <c r="AA730" s="75" t="s">
        <v>475</v>
      </c>
      <c r="AB730" s="92">
        <v>43158</v>
      </c>
      <c r="AC730" s="75">
        <v>0</v>
      </c>
      <c r="AF730" s="92">
        <v>43143</v>
      </c>
      <c r="AG730" s="75">
        <v>0</v>
      </c>
      <c r="AH730" s="75">
        <v>163437</v>
      </c>
      <c r="AI730" s="75" t="b">
        <v>1</v>
      </c>
      <c r="AJ730" s="75">
        <v>32</v>
      </c>
      <c r="AK730" s="75" t="s">
        <v>1996</v>
      </c>
    </row>
    <row r="731" spans="1:37" x14ac:dyDescent="0.2">
      <c r="A731" s="75" t="s">
        <v>125</v>
      </c>
      <c r="B731" s="75">
        <v>115976</v>
      </c>
      <c r="C731" s="75" t="s">
        <v>126</v>
      </c>
      <c r="D731" s="75" t="s">
        <v>52</v>
      </c>
      <c r="F731" s="75">
        <v>5</v>
      </c>
      <c r="G731" s="75">
        <v>33</v>
      </c>
      <c r="H731" s="75">
        <v>154342</v>
      </c>
      <c r="I731" s="74">
        <v>20</v>
      </c>
      <c r="J731" s="92">
        <v>43151</v>
      </c>
      <c r="K731" s="75" t="s">
        <v>1998</v>
      </c>
      <c r="L731" s="75">
        <v>41.38</v>
      </c>
      <c r="M731" s="75">
        <v>8.34</v>
      </c>
      <c r="N731" s="75">
        <v>50</v>
      </c>
      <c r="O731" s="75">
        <v>50</v>
      </c>
      <c r="P731" s="75">
        <v>0</v>
      </c>
      <c r="R731" s="75" t="s">
        <v>1995</v>
      </c>
      <c r="S731" s="75" t="s">
        <v>1996</v>
      </c>
      <c r="U731" s="75" t="s">
        <v>1997</v>
      </c>
      <c r="X731" s="75">
        <v>14780</v>
      </c>
      <c r="Y731" s="75" t="s">
        <v>437</v>
      </c>
      <c r="Z731" s="92">
        <v>43190</v>
      </c>
      <c r="AA731" s="75" t="s">
        <v>475</v>
      </c>
      <c r="AB731" s="92">
        <v>43166</v>
      </c>
      <c r="AC731" s="75">
        <v>0</v>
      </c>
      <c r="AF731" s="92">
        <v>43151</v>
      </c>
      <c r="AG731" s="75">
        <v>0</v>
      </c>
      <c r="AH731" s="75">
        <v>170559</v>
      </c>
      <c r="AI731" s="75" t="b">
        <v>1</v>
      </c>
      <c r="AJ731" s="75">
        <v>32</v>
      </c>
      <c r="AK731" s="75" t="s">
        <v>1996</v>
      </c>
    </row>
    <row r="732" spans="1:37" x14ac:dyDescent="0.2">
      <c r="A732" s="75" t="s">
        <v>125</v>
      </c>
      <c r="B732" s="75">
        <v>116032</v>
      </c>
      <c r="C732" s="75" t="s">
        <v>126</v>
      </c>
      <c r="D732" s="75" t="s">
        <v>52</v>
      </c>
      <c r="F732" s="75">
        <v>5</v>
      </c>
      <c r="G732" s="75">
        <v>30135</v>
      </c>
      <c r="H732" s="75">
        <v>154398</v>
      </c>
      <c r="I732" s="74">
        <v>22</v>
      </c>
      <c r="J732" s="92">
        <v>43153</v>
      </c>
      <c r="K732" s="75" t="s">
        <v>1999</v>
      </c>
      <c r="L732" s="75">
        <v>53.88</v>
      </c>
      <c r="M732" s="75">
        <v>10.84</v>
      </c>
      <c r="N732" s="75">
        <v>65</v>
      </c>
      <c r="O732" s="75">
        <v>0</v>
      </c>
      <c r="P732" s="75">
        <v>0</v>
      </c>
      <c r="Q732" s="92">
        <v>43153</v>
      </c>
      <c r="R732" s="75" t="s">
        <v>2000</v>
      </c>
      <c r="S732" s="75" t="s">
        <v>2001</v>
      </c>
      <c r="U732" s="75" t="s">
        <v>2002</v>
      </c>
      <c r="X732" s="75">
        <v>14000</v>
      </c>
      <c r="Y732" s="75" t="s">
        <v>186</v>
      </c>
      <c r="Z732" s="92">
        <v>43153</v>
      </c>
      <c r="AA732" s="75" t="s">
        <v>132</v>
      </c>
      <c r="AB732" s="92">
        <v>43153</v>
      </c>
      <c r="AC732" s="75">
        <v>0</v>
      </c>
      <c r="AF732" s="92">
        <v>43153</v>
      </c>
      <c r="AG732" s="75">
        <v>0</v>
      </c>
      <c r="AH732" s="75">
        <v>91604</v>
      </c>
      <c r="AI732" s="75" t="b">
        <v>1</v>
      </c>
      <c r="AJ732" s="75">
        <v>0</v>
      </c>
      <c r="AK732" s="75" t="s">
        <v>2001</v>
      </c>
    </row>
    <row r="733" spans="1:37" x14ac:dyDescent="0.2">
      <c r="A733" s="75" t="s">
        <v>125</v>
      </c>
      <c r="B733" s="75">
        <v>116014</v>
      </c>
      <c r="C733" s="75" t="s">
        <v>126</v>
      </c>
      <c r="D733" s="75" t="s">
        <v>52</v>
      </c>
      <c r="F733" s="75">
        <v>5</v>
      </c>
      <c r="G733" s="75">
        <v>6957</v>
      </c>
      <c r="H733" s="75">
        <v>154380</v>
      </c>
      <c r="I733" s="74">
        <v>21</v>
      </c>
      <c r="J733" s="92">
        <v>43152</v>
      </c>
      <c r="K733" s="75" t="s">
        <v>2003</v>
      </c>
      <c r="L733" s="75">
        <v>49.72</v>
      </c>
      <c r="M733" s="75">
        <v>10</v>
      </c>
      <c r="N733" s="75">
        <v>60</v>
      </c>
      <c r="O733" s="75">
        <v>0</v>
      </c>
      <c r="P733" s="75">
        <v>0</v>
      </c>
      <c r="Q733" s="92">
        <v>43152</v>
      </c>
      <c r="R733" s="75" t="s">
        <v>2000</v>
      </c>
      <c r="S733" s="75" t="s">
        <v>2004</v>
      </c>
      <c r="U733" s="75" t="s">
        <v>2005</v>
      </c>
      <c r="X733" s="75">
        <v>14000</v>
      </c>
      <c r="Y733" s="75" t="s">
        <v>186</v>
      </c>
      <c r="Z733" s="92">
        <v>43152</v>
      </c>
      <c r="AA733" s="75" t="s">
        <v>132</v>
      </c>
      <c r="AB733" s="92">
        <v>43152</v>
      </c>
      <c r="AC733" s="75">
        <v>0</v>
      </c>
      <c r="AF733" s="92">
        <v>43152</v>
      </c>
      <c r="AG733" s="75">
        <v>0</v>
      </c>
      <c r="AH733" s="75">
        <v>145524</v>
      </c>
      <c r="AI733" s="75" t="b">
        <v>1</v>
      </c>
      <c r="AJ733" s="75">
        <v>0</v>
      </c>
      <c r="AK733" s="75" t="s">
        <v>2004</v>
      </c>
    </row>
    <row r="734" spans="1:37" x14ac:dyDescent="0.2">
      <c r="A734" s="75" t="s">
        <v>125</v>
      </c>
      <c r="B734" s="75">
        <v>115844</v>
      </c>
      <c r="C734" s="75" t="s">
        <v>126</v>
      </c>
      <c r="D734" s="75" t="s">
        <v>52</v>
      </c>
      <c r="E734" s="75">
        <v>115845</v>
      </c>
      <c r="F734" s="75">
        <v>5</v>
      </c>
      <c r="G734" s="75">
        <v>37213</v>
      </c>
      <c r="H734" s="75">
        <v>154210</v>
      </c>
      <c r="I734" s="74">
        <v>15</v>
      </c>
      <c r="J734" s="92">
        <v>43146</v>
      </c>
      <c r="K734" s="75" t="s">
        <v>2006</v>
      </c>
      <c r="L734" s="75">
        <v>45.55</v>
      </c>
      <c r="M734" s="75">
        <v>9.17</v>
      </c>
      <c r="N734" s="75">
        <v>55</v>
      </c>
      <c r="O734" s="75">
        <v>55</v>
      </c>
      <c r="P734" s="75">
        <v>-55</v>
      </c>
      <c r="Q734" s="92">
        <v>43146</v>
      </c>
      <c r="R734" s="75" t="s">
        <v>2007</v>
      </c>
      <c r="S734" s="75" t="s">
        <v>2008</v>
      </c>
      <c r="U734" s="75" t="s">
        <v>2009</v>
      </c>
      <c r="X734" s="75">
        <v>14000</v>
      </c>
      <c r="Y734" s="75" t="s">
        <v>186</v>
      </c>
      <c r="Z734" s="92">
        <v>43146</v>
      </c>
      <c r="AA734" s="75" t="s">
        <v>132</v>
      </c>
      <c r="AB734" s="92">
        <v>43146</v>
      </c>
      <c r="AC734" s="75">
        <v>0</v>
      </c>
      <c r="AF734" s="92">
        <v>43146</v>
      </c>
      <c r="AG734" s="75">
        <v>0</v>
      </c>
      <c r="AH734" s="75">
        <v>153552</v>
      </c>
      <c r="AI734" s="75" t="b">
        <v>1</v>
      </c>
      <c r="AJ734" s="75">
        <v>0</v>
      </c>
      <c r="AK734" s="75" t="s">
        <v>2008</v>
      </c>
    </row>
    <row r="735" spans="1:37" x14ac:dyDescent="0.2">
      <c r="A735" s="75" t="s">
        <v>125</v>
      </c>
      <c r="B735" s="75">
        <v>115845</v>
      </c>
      <c r="C735" s="75" t="s">
        <v>206</v>
      </c>
      <c r="D735" s="75" t="s">
        <v>52</v>
      </c>
      <c r="E735" s="75">
        <v>115844</v>
      </c>
      <c r="F735" s="75">
        <v>5</v>
      </c>
      <c r="G735" s="75">
        <v>37213</v>
      </c>
      <c r="H735" s="75">
        <v>154211</v>
      </c>
      <c r="I735" s="74">
        <v>15</v>
      </c>
      <c r="J735" s="92">
        <v>43146</v>
      </c>
      <c r="K735" s="75" t="s">
        <v>2010</v>
      </c>
      <c r="L735" s="75">
        <v>-45.55</v>
      </c>
      <c r="M735" s="75">
        <v>-9.17</v>
      </c>
      <c r="N735" s="75">
        <v>-55</v>
      </c>
      <c r="O735" s="75">
        <v>-55</v>
      </c>
      <c r="P735" s="75">
        <v>0</v>
      </c>
      <c r="Q735" s="92">
        <v>43146</v>
      </c>
      <c r="R735" s="75" t="s">
        <v>2007</v>
      </c>
      <c r="S735" s="75" t="s">
        <v>2008</v>
      </c>
      <c r="U735" s="75" t="s">
        <v>2009</v>
      </c>
      <c r="X735" s="75">
        <v>14000</v>
      </c>
      <c r="Y735" s="75" t="s">
        <v>186</v>
      </c>
      <c r="Z735" s="92">
        <v>43146</v>
      </c>
      <c r="AA735" s="75" t="s">
        <v>208</v>
      </c>
      <c r="AC735" s="75">
        <v>0</v>
      </c>
      <c r="AF735" s="92">
        <v>43146</v>
      </c>
      <c r="AG735" s="75">
        <v>0</v>
      </c>
      <c r="AH735" s="75">
        <v>153552</v>
      </c>
      <c r="AI735" s="75" t="b">
        <v>1</v>
      </c>
      <c r="AJ735" s="75">
        <v>0</v>
      </c>
      <c r="AK735" s="75" t="s">
        <v>2008</v>
      </c>
    </row>
    <row r="736" spans="1:37" x14ac:dyDescent="0.2">
      <c r="A736" s="75" t="s">
        <v>125</v>
      </c>
      <c r="B736" s="75">
        <v>115432</v>
      </c>
      <c r="C736" s="75" t="s">
        <v>126</v>
      </c>
      <c r="D736" s="75" t="s">
        <v>52</v>
      </c>
      <c r="F736" s="75">
        <v>5</v>
      </c>
      <c r="G736" s="75">
        <v>52630</v>
      </c>
      <c r="H736" s="75">
        <v>153798</v>
      </c>
      <c r="I736" s="74">
        <v>1</v>
      </c>
      <c r="J736" s="92">
        <v>43132</v>
      </c>
      <c r="K736" s="75" t="s">
        <v>2011</v>
      </c>
      <c r="L736" s="75">
        <v>49.72</v>
      </c>
      <c r="M736" s="75">
        <v>10</v>
      </c>
      <c r="N736" s="75">
        <v>60</v>
      </c>
      <c r="O736" s="75">
        <v>0</v>
      </c>
      <c r="P736" s="75">
        <v>0</v>
      </c>
      <c r="Q736" s="92">
        <v>43132</v>
      </c>
      <c r="R736" s="75" t="s">
        <v>2012</v>
      </c>
      <c r="S736" s="75" t="s">
        <v>2013</v>
      </c>
      <c r="U736" s="75" t="s">
        <v>2014</v>
      </c>
      <c r="X736" s="75">
        <v>14260</v>
      </c>
      <c r="Y736" s="75" t="s">
        <v>2015</v>
      </c>
      <c r="Z736" s="92">
        <v>43132</v>
      </c>
      <c r="AA736" s="75" t="s">
        <v>132</v>
      </c>
      <c r="AB736" s="92">
        <v>43132</v>
      </c>
      <c r="AC736" s="75">
        <v>0</v>
      </c>
      <c r="AF736" s="92">
        <v>43132</v>
      </c>
      <c r="AG736" s="75">
        <v>0</v>
      </c>
      <c r="AH736" s="75">
        <v>90547</v>
      </c>
      <c r="AI736" s="75" t="b">
        <v>1</v>
      </c>
      <c r="AJ736" s="75">
        <v>0</v>
      </c>
      <c r="AK736" s="75" t="s">
        <v>2013</v>
      </c>
    </row>
    <row r="737" spans="1:37" x14ac:dyDescent="0.2">
      <c r="A737" s="75" t="s">
        <v>125</v>
      </c>
      <c r="B737" s="75">
        <v>115464</v>
      </c>
      <c r="C737" s="75" t="s">
        <v>126</v>
      </c>
      <c r="D737" s="75" t="s">
        <v>52</v>
      </c>
      <c r="F737" s="75">
        <v>5</v>
      </c>
      <c r="G737" s="75">
        <v>29321</v>
      </c>
      <c r="H737" s="75">
        <v>153830</v>
      </c>
      <c r="I737" s="74">
        <v>2</v>
      </c>
      <c r="J737" s="92">
        <v>43133</v>
      </c>
      <c r="K737" s="75" t="s">
        <v>2016</v>
      </c>
      <c r="L737" s="75">
        <v>49.72</v>
      </c>
      <c r="M737" s="75">
        <v>10</v>
      </c>
      <c r="N737" s="75">
        <v>60</v>
      </c>
      <c r="O737" s="75">
        <v>0</v>
      </c>
      <c r="P737" s="75">
        <v>0</v>
      </c>
      <c r="Q737" s="92">
        <v>43133</v>
      </c>
      <c r="R737" s="75" t="s">
        <v>2017</v>
      </c>
      <c r="S737" s="75" t="s">
        <v>2018</v>
      </c>
      <c r="U737" s="75" t="s">
        <v>2019</v>
      </c>
      <c r="V737" s="75" t="s">
        <v>2020</v>
      </c>
      <c r="X737" s="75">
        <v>14200</v>
      </c>
      <c r="Y737" s="75" t="s">
        <v>159</v>
      </c>
      <c r="Z737" s="92">
        <v>43133</v>
      </c>
      <c r="AA737" s="75" t="s">
        <v>132</v>
      </c>
      <c r="AB737" s="92">
        <v>43133</v>
      </c>
      <c r="AC737" s="75">
        <v>0</v>
      </c>
      <c r="AF737" s="92">
        <v>43133</v>
      </c>
      <c r="AG737" s="75">
        <v>0</v>
      </c>
      <c r="AH737" s="75">
        <v>93829</v>
      </c>
      <c r="AI737" s="75" t="b">
        <v>1</v>
      </c>
      <c r="AJ737" s="75">
        <v>0</v>
      </c>
      <c r="AK737" s="75" t="s">
        <v>2018</v>
      </c>
    </row>
    <row r="738" spans="1:37" x14ac:dyDescent="0.2">
      <c r="A738" s="75" t="s">
        <v>125</v>
      </c>
      <c r="B738" s="75">
        <v>116121</v>
      </c>
      <c r="C738" s="75" t="s">
        <v>126</v>
      </c>
      <c r="D738" s="75" t="s">
        <v>52</v>
      </c>
      <c r="F738" s="75">
        <v>5</v>
      </c>
      <c r="G738" s="75">
        <v>48841</v>
      </c>
      <c r="H738" s="75">
        <v>154487</v>
      </c>
      <c r="I738" s="74">
        <v>24</v>
      </c>
      <c r="J738" s="92">
        <v>43155</v>
      </c>
      <c r="K738" s="75" t="s">
        <v>2021</v>
      </c>
      <c r="L738" s="75">
        <v>49.72</v>
      </c>
      <c r="M738" s="75">
        <v>10</v>
      </c>
      <c r="N738" s="75">
        <v>60</v>
      </c>
      <c r="O738" s="75">
        <v>0</v>
      </c>
      <c r="P738" s="75">
        <v>0</v>
      </c>
      <c r="Q738" s="92">
        <v>43155</v>
      </c>
      <c r="R738" s="75" t="s">
        <v>2022</v>
      </c>
      <c r="S738" s="75" t="s">
        <v>2023</v>
      </c>
      <c r="U738" s="75" t="s">
        <v>2024</v>
      </c>
      <c r="X738" s="75">
        <v>14610</v>
      </c>
      <c r="Y738" s="75" t="s">
        <v>341</v>
      </c>
      <c r="Z738" s="92">
        <v>43155</v>
      </c>
      <c r="AA738" s="75" t="s">
        <v>132</v>
      </c>
      <c r="AB738" s="92">
        <v>43155</v>
      </c>
      <c r="AC738" s="75">
        <v>0</v>
      </c>
      <c r="AF738" s="92">
        <v>43155</v>
      </c>
      <c r="AG738" s="75">
        <v>0</v>
      </c>
      <c r="AH738" s="75">
        <v>115452</v>
      </c>
      <c r="AI738" s="75" t="b">
        <v>1</v>
      </c>
      <c r="AJ738" s="75">
        <v>0</v>
      </c>
      <c r="AK738" s="75" t="s">
        <v>2023</v>
      </c>
    </row>
    <row r="739" spans="1:37" x14ac:dyDescent="0.2">
      <c r="A739" s="75" t="s">
        <v>125</v>
      </c>
      <c r="B739" s="75">
        <v>115491</v>
      </c>
      <c r="C739" s="75" t="s">
        <v>126</v>
      </c>
      <c r="D739" s="75" t="s">
        <v>52</v>
      </c>
      <c r="F739" s="75">
        <v>5</v>
      </c>
      <c r="G739" s="75">
        <v>52654</v>
      </c>
      <c r="H739" s="75">
        <v>153857</v>
      </c>
      <c r="I739" s="74">
        <v>2</v>
      </c>
      <c r="J739" s="92">
        <v>43133</v>
      </c>
      <c r="K739" s="75" t="s">
        <v>2025</v>
      </c>
      <c r="L739" s="75">
        <v>53.88</v>
      </c>
      <c r="M739" s="75">
        <v>10.84</v>
      </c>
      <c r="N739" s="75">
        <v>65</v>
      </c>
      <c r="O739" s="75">
        <v>0</v>
      </c>
      <c r="P739" s="75">
        <v>0</v>
      </c>
      <c r="Q739" s="92">
        <v>43133</v>
      </c>
      <c r="R739" s="75" t="s">
        <v>2026</v>
      </c>
      <c r="S739" s="75" t="s">
        <v>2027</v>
      </c>
      <c r="U739" s="75" t="s">
        <v>2028</v>
      </c>
      <c r="X739" s="75">
        <v>14000</v>
      </c>
      <c r="Y739" s="75" t="s">
        <v>186</v>
      </c>
      <c r="Z739" s="92">
        <v>43133</v>
      </c>
      <c r="AA739" s="75" t="s">
        <v>132</v>
      </c>
      <c r="AB739" s="92">
        <v>43133</v>
      </c>
      <c r="AC739" s="75">
        <v>0</v>
      </c>
      <c r="AF739" s="92">
        <v>43133</v>
      </c>
      <c r="AG739" s="75">
        <v>0</v>
      </c>
      <c r="AH739" s="75">
        <v>174949</v>
      </c>
      <c r="AI739" s="75" t="b">
        <v>1</v>
      </c>
      <c r="AJ739" s="75">
        <v>0</v>
      </c>
      <c r="AK739" s="75" t="s">
        <v>2027</v>
      </c>
    </row>
    <row r="740" spans="1:37" x14ac:dyDescent="0.2">
      <c r="A740" s="75" t="s">
        <v>125</v>
      </c>
      <c r="B740" s="75">
        <v>116149</v>
      </c>
      <c r="C740" s="75" t="s">
        <v>126</v>
      </c>
      <c r="D740" s="75" t="s">
        <v>52</v>
      </c>
      <c r="F740" s="75">
        <v>5</v>
      </c>
      <c r="G740" s="75">
        <v>37510</v>
      </c>
      <c r="H740" s="75">
        <v>154515</v>
      </c>
      <c r="I740" s="74">
        <v>26</v>
      </c>
      <c r="J740" s="92">
        <v>43157</v>
      </c>
      <c r="K740" s="75" t="s">
        <v>2029</v>
      </c>
      <c r="L740" s="75">
        <v>49.72</v>
      </c>
      <c r="M740" s="75">
        <v>10</v>
      </c>
      <c r="N740" s="75">
        <v>60</v>
      </c>
      <c r="O740" s="75">
        <v>0</v>
      </c>
      <c r="P740" s="75">
        <v>0</v>
      </c>
      <c r="Q740" s="92">
        <v>43157</v>
      </c>
      <c r="R740" s="75" t="s">
        <v>2030</v>
      </c>
      <c r="S740" s="75" t="s">
        <v>2031</v>
      </c>
      <c r="U740" s="75" t="s">
        <v>2032</v>
      </c>
      <c r="X740" s="75">
        <v>14120</v>
      </c>
      <c r="Y740" s="75" t="s">
        <v>362</v>
      </c>
      <c r="Z740" s="92">
        <v>43157</v>
      </c>
      <c r="AA740" s="75" t="s">
        <v>132</v>
      </c>
      <c r="AB740" s="92">
        <v>43157</v>
      </c>
      <c r="AC740" s="75">
        <v>0</v>
      </c>
      <c r="AF740" s="92">
        <v>43157</v>
      </c>
      <c r="AG740" s="75">
        <v>0</v>
      </c>
      <c r="AH740" s="75">
        <v>161849</v>
      </c>
      <c r="AI740" s="75" t="b">
        <v>1</v>
      </c>
      <c r="AJ740" s="75">
        <v>0</v>
      </c>
      <c r="AK740" s="75" t="s">
        <v>2031</v>
      </c>
    </row>
    <row r="741" spans="1:37" x14ac:dyDescent="0.2">
      <c r="A741" s="75" t="s">
        <v>125</v>
      </c>
      <c r="B741" s="75">
        <v>115837</v>
      </c>
      <c r="C741" s="75" t="s">
        <v>126</v>
      </c>
      <c r="D741" s="75" t="s">
        <v>52</v>
      </c>
      <c r="F741" s="75">
        <v>5</v>
      </c>
      <c r="G741" s="75">
        <v>46898</v>
      </c>
      <c r="H741" s="75">
        <v>154203</v>
      </c>
      <c r="I741" s="74">
        <v>15</v>
      </c>
      <c r="J741" s="92">
        <v>43146</v>
      </c>
      <c r="K741" s="75" t="s">
        <v>2033</v>
      </c>
      <c r="L741" s="75">
        <v>41.38</v>
      </c>
      <c r="M741" s="75">
        <v>8.34</v>
      </c>
      <c r="N741" s="75">
        <v>50</v>
      </c>
      <c r="O741" s="75">
        <v>0</v>
      </c>
      <c r="P741" s="75">
        <v>0</v>
      </c>
      <c r="Q741" s="92">
        <v>43147</v>
      </c>
      <c r="R741" s="75" t="s">
        <v>2034</v>
      </c>
      <c r="S741" s="75" t="s">
        <v>2035</v>
      </c>
      <c r="U741" s="75" t="s">
        <v>2036</v>
      </c>
      <c r="X741" s="75">
        <v>14000</v>
      </c>
      <c r="Y741" s="75" t="s">
        <v>186</v>
      </c>
      <c r="Z741" s="92">
        <v>43146</v>
      </c>
      <c r="AA741" s="75" t="s">
        <v>132</v>
      </c>
      <c r="AB741" s="92">
        <v>43146</v>
      </c>
      <c r="AC741" s="75">
        <v>0</v>
      </c>
      <c r="AF741" s="92">
        <v>43146</v>
      </c>
      <c r="AG741" s="75">
        <v>0</v>
      </c>
      <c r="AH741" s="75">
        <v>142806</v>
      </c>
      <c r="AI741" s="75" t="b">
        <v>1</v>
      </c>
      <c r="AJ741" s="75">
        <v>0</v>
      </c>
      <c r="AK741" s="75" t="s">
        <v>2035</v>
      </c>
    </row>
    <row r="742" spans="1:37" x14ac:dyDescent="0.2">
      <c r="A742" s="75" t="s">
        <v>125</v>
      </c>
      <c r="B742" s="75">
        <v>115501</v>
      </c>
      <c r="C742" s="75" t="s">
        <v>126</v>
      </c>
      <c r="D742" s="75" t="s">
        <v>52</v>
      </c>
      <c r="F742" s="75">
        <v>5</v>
      </c>
      <c r="G742" s="75">
        <v>52659</v>
      </c>
      <c r="H742" s="75">
        <v>153867</v>
      </c>
      <c r="I742" s="74">
        <v>3</v>
      </c>
      <c r="J742" s="92">
        <v>43134</v>
      </c>
      <c r="K742" s="75" t="s">
        <v>2037</v>
      </c>
      <c r="L742" s="75">
        <v>53.88</v>
      </c>
      <c r="M742" s="75">
        <v>10.84</v>
      </c>
      <c r="N742" s="75">
        <v>65</v>
      </c>
      <c r="O742" s="75">
        <v>0</v>
      </c>
      <c r="P742" s="75">
        <v>0</v>
      </c>
      <c r="Q742" s="92">
        <v>43134</v>
      </c>
      <c r="R742" s="75" t="s">
        <v>2038</v>
      </c>
      <c r="S742" s="75" t="s">
        <v>2039</v>
      </c>
      <c r="U742" s="75" t="s">
        <v>2040</v>
      </c>
      <c r="X742" s="75">
        <v>14480</v>
      </c>
      <c r="Y742" s="75" t="s">
        <v>1674</v>
      </c>
      <c r="Z742" s="92">
        <v>43134</v>
      </c>
      <c r="AA742" s="75" t="s">
        <v>132</v>
      </c>
      <c r="AB742" s="92">
        <v>43134</v>
      </c>
      <c r="AC742" s="75">
        <v>0</v>
      </c>
      <c r="AF742" s="92">
        <v>43134</v>
      </c>
      <c r="AG742" s="75">
        <v>0</v>
      </c>
      <c r="AH742" s="75">
        <v>113250</v>
      </c>
      <c r="AI742" s="75" t="b">
        <v>1</v>
      </c>
      <c r="AJ742" s="75">
        <v>0</v>
      </c>
      <c r="AK742" s="75" t="s">
        <v>2039</v>
      </c>
    </row>
    <row r="743" spans="1:37" x14ac:dyDescent="0.2">
      <c r="A743" s="75" t="s">
        <v>125</v>
      </c>
      <c r="B743" s="75">
        <v>115901</v>
      </c>
      <c r="C743" s="75" t="s">
        <v>126</v>
      </c>
      <c r="D743" s="75" t="s">
        <v>52</v>
      </c>
      <c r="F743" s="75">
        <v>5</v>
      </c>
      <c r="G743" s="75">
        <v>46357</v>
      </c>
      <c r="H743" s="75">
        <v>154267</v>
      </c>
      <c r="I743" s="74">
        <v>17</v>
      </c>
      <c r="J743" s="92">
        <v>43148</v>
      </c>
      <c r="K743" s="75" t="s">
        <v>2041</v>
      </c>
      <c r="L743" s="75">
        <v>49.72</v>
      </c>
      <c r="M743" s="75">
        <v>10</v>
      </c>
      <c r="N743" s="75">
        <v>60</v>
      </c>
      <c r="O743" s="75">
        <v>0</v>
      </c>
      <c r="P743" s="75">
        <v>0</v>
      </c>
      <c r="Q743" s="92">
        <v>43148</v>
      </c>
      <c r="R743" s="75" t="s">
        <v>2042</v>
      </c>
      <c r="S743" s="75" t="s">
        <v>2043</v>
      </c>
      <c r="U743" s="75" t="s">
        <v>2044</v>
      </c>
      <c r="X743" s="75">
        <v>14610</v>
      </c>
      <c r="Y743" s="75" t="s">
        <v>747</v>
      </c>
      <c r="Z743" s="92">
        <v>43148</v>
      </c>
      <c r="AA743" s="75" t="s">
        <v>132</v>
      </c>
      <c r="AB743" s="92">
        <v>43148</v>
      </c>
      <c r="AC743" s="75">
        <v>0</v>
      </c>
      <c r="AF743" s="92">
        <v>43148</v>
      </c>
      <c r="AG743" s="75">
        <v>0</v>
      </c>
      <c r="AH743" s="75">
        <v>115533</v>
      </c>
      <c r="AI743" s="75" t="b">
        <v>1</v>
      </c>
      <c r="AJ743" s="75">
        <v>0</v>
      </c>
      <c r="AK743" s="75" t="s">
        <v>2043</v>
      </c>
    </row>
    <row r="744" spans="1:37" x14ac:dyDescent="0.2">
      <c r="A744" s="75" t="s">
        <v>125</v>
      </c>
      <c r="B744" s="75">
        <v>115936</v>
      </c>
      <c r="C744" s="75" t="s">
        <v>126</v>
      </c>
      <c r="D744" s="75" t="s">
        <v>52</v>
      </c>
      <c r="F744" s="75">
        <v>5</v>
      </c>
      <c r="G744" s="75">
        <v>48593</v>
      </c>
      <c r="H744" s="75">
        <v>154302</v>
      </c>
      <c r="I744" s="74">
        <v>19</v>
      </c>
      <c r="J744" s="92">
        <v>43150</v>
      </c>
      <c r="K744" s="75" t="s">
        <v>2045</v>
      </c>
      <c r="L744" s="75">
        <v>53.88</v>
      </c>
      <c r="M744" s="75">
        <v>10.84</v>
      </c>
      <c r="N744" s="75">
        <v>65</v>
      </c>
      <c r="O744" s="75">
        <v>0</v>
      </c>
      <c r="P744" s="75">
        <v>0</v>
      </c>
      <c r="Q744" s="92">
        <v>43158</v>
      </c>
      <c r="R744" s="75" t="s">
        <v>2046</v>
      </c>
      <c r="S744" s="75" t="s">
        <v>2047</v>
      </c>
      <c r="U744" s="75" t="s">
        <v>178</v>
      </c>
      <c r="X744" s="75">
        <v>14200</v>
      </c>
      <c r="Y744" s="75" t="s">
        <v>457</v>
      </c>
      <c r="Z744" s="92">
        <v>43159</v>
      </c>
      <c r="AA744" s="75" t="s">
        <v>458</v>
      </c>
      <c r="AB744" s="92">
        <v>43150</v>
      </c>
      <c r="AC744" s="75">
        <v>0</v>
      </c>
      <c r="AF744" s="92">
        <v>43150</v>
      </c>
      <c r="AG744" s="75">
        <v>0</v>
      </c>
      <c r="AH744" s="75">
        <v>183112</v>
      </c>
      <c r="AI744" s="75" t="b">
        <v>1</v>
      </c>
      <c r="AJ744" s="75">
        <v>97</v>
      </c>
      <c r="AK744" s="75" t="s">
        <v>177</v>
      </c>
    </row>
    <row r="745" spans="1:37" x14ac:dyDescent="0.2">
      <c r="A745" s="75" t="s">
        <v>125</v>
      </c>
      <c r="B745" s="75">
        <v>115808</v>
      </c>
      <c r="C745" s="75" t="s">
        <v>126</v>
      </c>
      <c r="D745" s="75" t="s">
        <v>52</v>
      </c>
      <c r="F745" s="75">
        <v>5</v>
      </c>
      <c r="G745" s="75">
        <v>25428</v>
      </c>
      <c r="H745" s="75">
        <v>154174</v>
      </c>
      <c r="I745" s="74">
        <v>14</v>
      </c>
      <c r="J745" s="92">
        <v>43145</v>
      </c>
      <c r="K745" s="75" t="s">
        <v>2048</v>
      </c>
      <c r="L745" s="75">
        <v>42.22</v>
      </c>
      <c r="M745" s="75">
        <v>8.5</v>
      </c>
      <c r="N745" s="75">
        <v>51</v>
      </c>
      <c r="O745" s="75">
        <v>51</v>
      </c>
      <c r="P745" s="75">
        <v>0</v>
      </c>
      <c r="R745" s="75" t="s">
        <v>2046</v>
      </c>
      <c r="S745" s="75" t="s">
        <v>2049</v>
      </c>
      <c r="U745" s="75" t="s">
        <v>2050</v>
      </c>
      <c r="V745" s="75" t="s">
        <v>2051</v>
      </c>
      <c r="X745" s="75">
        <v>72019</v>
      </c>
      <c r="Y745" s="75" t="s">
        <v>2052</v>
      </c>
      <c r="Z745" s="92">
        <v>43159</v>
      </c>
      <c r="AA745" s="75" t="s">
        <v>458</v>
      </c>
      <c r="AB745" s="92">
        <v>43145</v>
      </c>
      <c r="AC745" s="75">
        <v>0</v>
      </c>
      <c r="AF745" s="92">
        <v>43145</v>
      </c>
      <c r="AG745" s="75">
        <v>0</v>
      </c>
      <c r="AH745" s="75">
        <v>160930</v>
      </c>
      <c r="AI745" s="75" t="b">
        <v>1</v>
      </c>
      <c r="AJ745" s="75" t="s">
        <v>2053</v>
      </c>
      <c r="AK745" s="75" t="s">
        <v>2054</v>
      </c>
    </row>
    <row r="746" spans="1:37" x14ac:dyDescent="0.2">
      <c r="A746" s="75" t="s">
        <v>125</v>
      </c>
      <c r="B746" s="75">
        <v>115878</v>
      </c>
      <c r="C746" s="75" t="s">
        <v>126</v>
      </c>
      <c r="D746" s="75" t="s">
        <v>52</v>
      </c>
      <c r="F746" s="75">
        <v>5</v>
      </c>
      <c r="G746" s="75">
        <v>25428</v>
      </c>
      <c r="H746" s="75">
        <v>154244</v>
      </c>
      <c r="I746" s="74">
        <v>16</v>
      </c>
      <c r="J746" s="92">
        <v>43147</v>
      </c>
      <c r="K746" s="75" t="s">
        <v>2055</v>
      </c>
      <c r="L746" s="75">
        <v>42.22</v>
      </c>
      <c r="M746" s="75">
        <v>8.5</v>
      </c>
      <c r="N746" s="75">
        <v>51</v>
      </c>
      <c r="O746" s="75">
        <v>51</v>
      </c>
      <c r="P746" s="75">
        <v>0</v>
      </c>
      <c r="R746" s="75" t="s">
        <v>2046</v>
      </c>
      <c r="S746" s="75" t="s">
        <v>2049</v>
      </c>
      <c r="U746" s="75" t="s">
        <v>2050</v>
      </c>
      <c r="V746" s="75" t="s">
        <v>2051</v>
      </c>
      <c r="X746" s="75">
        <v>72019</v>
      </c>
      <c r="Y746" s="75" t="s">
        <v>2052</v>
      </c>
      <c r="Z746" s="92">
        <v>43159</v>
      </c>
      <c r="AA746" s="75" t="s">
        <v>458</v>
      </c>
      <c r="AB746" s="92">
        <v>43147</v>
      </c>
      <c r="AC746" s="75">
        <v>0</v>
      </c>
      <c r="AF746" s="92">
        <v>43147</v>
      </c>
      <c r="AG746" s="75">
        <v>0</v>
      </c>
      <c r="AH746" s="75">
        <v>150720</v>
      </c>
      <c r="AI746" s="75" t="b">
        <v>1</v>
      </c>
      <c r="AJ746" s="75" t="s">
        <v>2053</v>
      </c>
      <c r="AK746" s="75" t="s">
        <v>2054</v>
      </c>
    </row>
    <row r="747" spans="1:37" x14ac:dyDescent="0.2">
      <c r="A747" s="75" t="s">
        <v>125</v>
      </c>
      <c r="B747" s="75">
        <v>115542</v>
      </c>
      <c r="C747" s="75" t="s">
        <v>126</v>
      </c>
      <c r="D747" s="75" t="s">
        <v>52</v>
      </c>
      <c r="F747" s="75">
        <v>5</v>
      </c>
      <c r="G747" s="75">
        <v>38122</v>
      </c>
      <c r="H747" s="75">
        <v>153908</v>
      </c>
      <c r="I747" s="74">
        <v>6</v>
      </c>
      <c r="J747" s="92">
        <v>43137</v>
      </c>
      <c r="K747" s="75" t="s">
        <v>2056</v>
      </c>
      <c r="L747" s="75">
        <v>41.38</v>
      </c>
      <c r="M747" s="75">
        <v>8.34</v>
      </c>
      <c r="N747" s="75">
        <v>50</v>
      </c>
      <c r="O747" s="75">
        <v>0</v>
      </c>
      <c r="P747" s="75">
        <v>0</v>
      </c>
      <c r="Q747" s="92">
        <v>43137</v>
      </c>
      <c r="R747" s="75" t="s">
        <v>2057</v>
      </c>
      <c r="S747" s="75" t="s">
        <v>2058</v>
      </c>
      <c r="U747" s="75" t="s">
        <v>2059</v>
      </c>
      <c r="X747" s="75">
        <v>14200</v>
      </c>
      <c r="Y747" s="75" t="s">
        <v>159</v>
      </c>
      <c r="Z747" s="92">
        <v>43137</v>
      </c>
      <c r="AA747" s="75" t="s">
        <v>132</v>
      </c>
      <c r="AB747" s="92">
        <v>43137</v>
      </c>
      <c r="AC747" s="75">
        <v>0</v>
      </c>
      <c r="AF747" s="92">
        <v>43137</v>
      </c>
      <c r="AG747" s="75">
        <v>0</v>
      </c>
      <c r="AH747" s="75">
        <v>100619</v>
      </c>
      <c r="AI747" s="75" t="b">
        <v>1</v>
      </c>
      <c r="AJ747" s="75">
        <v>84</v>
      </c>
      <c r="AK747" s="75" t="s">
        <v>2058</v>
      </c>
    </row>
    <row r="748" spans="1:37" x14ac:dyDescent="0.2">
      <c r="A748" s="75" t="s">
        <v>125</v>
      </c>
      <c r="B748" s="75">
        <v>115711</v>
      </c>
      <c r="C748" s="75" t="s">
        <v>126</v>
      </c>
      <c r="D748" s="75" t="s">
        <v>52</v>
      </c>
      <c r="F748" s="75">
        <v>5</v>
      </c>
      <c r="G748" s="75">
        <v>38122</v>
      </c>
      <c r="H748" s="75">
        <v>154077</v>
      </c>
      <c r="I748" s="74">
        <v>12</v>
      </c>
      <c r="J748" s="92">
        <v>43143</v>
      </c>
      <c r="K748" s="75" t="s">
        <v>2060</v>
      </c>
      <c r="L748" s="75">
        <v>41.38</v>
      </c>
      <c r="M748" s="75">
        <v>8.34</v>
      </c>
      <c r="N748" s="75">
        <v>50</v>
      </c>
      <c r="O748" s="75">
        <v>50</v>
      </c>
      <c r="P748" s="75">
        <v>0</v>
      </c>
      <c r="R748" s="75" t="s">
        <v>2057</v>
      </c>
      <c r="S748" s="75" t="s">
        <v>2058</v>
      </c>
      <c r="U748" s="75" t="s">
        <v>2059</v>
      </c>
      <c r="X748" s="75">
        <v>14200</v>
      </c>
      <c r="Y748" s="75" t="s">
        <v>159</v>
      </c>
      <c r="Z748" s="92">
        <v>43190</v>
      </c>
      <c r="AA748" s="75" t="s">
        <v>475</v>
      </c>
      <c r="AB748" s="92">
        <v>43158</v>
      </c>
      <c r="AC748" s="75">
        <v>0</v>
      </c>
      <c r="AF748" s="92">
        <v>43143</v>
      </c>
      <c r="AG748" s="75">
        <v>0</v>
      </c>
      <c r="AH748" s="75">
        <v>105300</v>
      </c>
      <c r="AI748" s="75" t="b">
        <v>1</v>
      </c>
      <c r="AJ748" s="75">
        <v>84</v>
      </c>
      <c r="AK748" s="75" t="s">
        <v>2058</v>
      </c>
    </row>
    <row r="749" spans="1:37" x14ac:dyDescent="0.2">
      <c r="A749" s="75" t="s">
        <v>125</v>
      </c>
      <c r="B749" s="75">
        <v>115997</v>
      </c>
      <c r="C749" s="75" t="s">
        <v>126</v>
      </c>
      <c r="D749" s="75" t="s">
        <v>52</v>
      </c>
      <c r="F749" s="75">
        <v>5</v>
      </c>
      <c r="G749" s="75">
        <v>38122</v>
      </c>
      <c r="H749" s="75">
        <v>154363</v>
      </c>
      <c r="I749" s="74">
        <v>21</v>
      </c>
      <c r="J749" s="92">
        <v>43152</v>
      </c>
      <c r="K749" s="75" t="s">
        <v>2061</v>
      </c>
      <c r="L749" s="75">
        <v>41.38</v>
      </c>
      <c r="M749" s="75">
        <v>8.34</v>
      </c>
      <c r="N749" s="75">
        <v>50</v>
      </c>
      <c r="O749" s="75">
        <v>50</v>
      </c>
      <c r="P749" s="75">
        <v>0</v>
      </c>
      <c r="R749" s="75" t="s">
        <v>2057</v>
      </c>
      <c r="S749" s="75" t="s">
        <v>2058</v>
      </c>
      <c r="U749" s="75" t="s">
        <v>2059</v>
      </c>
      <c r="X749" s="75">
        <v>14200</v>
      </c>
      <c r="Y749" s="75" t="s">
        <v>159</v>
      </c>
      <c r="Z749" s="92">
        <v>43190</v>
      </c>
      <c r="AA749" s="75" t="s">
        <v>475</v>
      </c>
      <c r="AB749" s="92">
        <v>43167</v>
      </c>
      <c r="AC749" s="75">
        <v>0</v>
      </c>
      <c r="AF749" s="92">
        <v>43152</v>
      </c>
      <c r="AG749" s="75">
        <v>0</v>
      </c>
      <c r="AH749" s="75">
        <v>105759</v>
      </c>
      <c r="AI749" s="75" t="b">
        <v>1</v>
      </c>
      <c r="AJ749" s="75">
        <v>84</v>
      </c>
      <c r="AK749" s="75" t="s">
        <v>2058</v>
      </c>
    </row>
    <row r="750" spans="1:37" x14ac:dyDescent="0.2">
      <c r="A750" s="75" t="s">
        <v>125</v>
      </c>
      <c r="B750" s="75">
        <v>115897</v>
      </c>
      <c r="C750" s="75" t="s">
        <v>126</v>
      </c>
      <c r="D750" s="75" t="s">
        <v>52</v>
      </c>
      <c r="F750" s="75">
        <v>5</v>
      </c>
      <c r="G750" s="75">
        <v>5289</v>
      </c>
      <c r="H750" s="75">
        <v>154263</v>
      </c>
      <c r="I750" s="74">
        <v>17</v>
      </c>
      <c r="J750" s="92">
        <v>43148</v>
      </c>
      <c r="K750" s="75" t="s">
        <v>2062</v>
      </c>
      <c r="L750" s="75">
        <v>49.72</v>
      </c>
      <c r="M750" s="75">
        <v>10</v>
      </c>
      <c r="N750" s="75">
        <v>60</v>
      </c>
      <c r="O750" s="75">
        <v>0</v>
      </c>
      <c r="P750" s="75">
        <v>0</v>
      </c>
      <c r="Q750" s="92">
        <v>43148</v>
      </c>
      <c r="R750" s="75" t="s">
        <v>2063</v>
      </c>
      <c r="S750" s="75" t="s">
        <v>2064</v>
      </c>
      <c r="U750" s="75" t="s">
        <v>2065</v>
      </c>
      <c r="X750" s="75">
        <v>14123</v>
      </c>
      <c r="Y750" s="75" t="s">
        <v>205</v>
      </c>
      <c r="Z750" s="92">
        <v>43148</v>
      </c>
      <c r="AA750" s="75" t="s">
        <v>132</v>
      </c>
      <c r="AB750" s="92">
        <v>43148</v>
      </c>
      <c r="AC750" s="75">
        <v>0</v>
      </c>
      <c r="AF750" s="92">
        <v>43148</v>
      </c>
      <c r="AG750" s="75">
        <v>0</v>
      </c>
      <c r="AH750" s="75">
        <v>95755</v>
      </c>
      <c r="AI750" s="75" t="b">
        <v>1</v>
      </c>
      <c r="AJ750" s="75">
        <v>0</v>
      </c>
      <c r="AK750" s="75" t="s">
        <v>2064</v>
      </c>
    </row>
    <row r="751" spans="1:37" x14ac:dyDescent="0.2">
      <c r="A751" s="75" t="s">
        <v>125</v>
      </c>
      <c r="B751" s="75">
        <v>115765</v>
      </c>
      <c r="C751" s="75" t="s">
        <v>126</v>
      </c>
      <c r="D751" s="75" t="s">
        <v>52</v>
      </c>
      <c r="F751" s="75">
        <v>5</v>
      </c>
      <c r="G751" s="75">
        <v>39567</v>
      </c>
      <c r="H751" s="75">
        <v>154131</v>
      </c>
      <c r="I751" s="74">
        <v>13</v>
      </c>
      <c r="J751" s="92">
        <v>43144</v>
      </c>
      <c r="K751" s="75" t="s">
        <v>2066</v>
      </c>
      <c r="L751" s="75">
        <v>53.88</v>
      </c>
      <c r="M751" s="75">
        <v>10.84</v>
      </c>
      <c r="N751" s="75">
        <v>65</v>
      </c>
      <c r="O751" s="75">
        <v>0</v>
      </c>
      <c r="P751" s="75">
        <v>0</v>
      </c>
      <c r="Q751" s="92">
        <v>43144</v>
      </c>
      <c r="R751" s="75" t="s">
        <v>2063</v>
      </c>
      <c r="S751" s="75" t="s">
        <v>2067</v>
      </c>
      <c r="U751" s="75" t="s">
        <v>2068</v>
      </c>
      <c r="X751" s="75">
        <v>14000</v>
      </c>
      <c r="Y751" s="75" t="s">
        <v>186</v>
      </c>
      <c r="Z751" s="92">
        <v>43144</v>
      </c>
      <c r="AA751" s="75" t="s">
        <v>132</v>
      </c>
      <c r="AB751" s="92">
        <v>43144</v>
      </c>
      <c r="AC751" s="75">
        <v>0</v>
      </c>
      <c r="AF751" s="92">
        <v>43144</v>
      </c>
      <c r="AG751" s="75">
        <v>0</v>
      </c>
      <c r="AH751" s="75">
        <v>160745</v>
      </c>
      <c r="AI751" s="75" t="b">
        <v>1</v>
      </c>
      <c r="AJ751" s="75">
        <v>0</v>
      </c>
      <c r="AK751" s="75" t="s">
        <v>2067</v>
      </c>
    </row>
    <row r="752" spans="1:37" x14ac:dyDescent="0.2">
      <c r="A752" s="75" t="s">
        <v>125</v>
      </c>
      <c r="B752" s="75">
        <v>115497</v>
      </c>
      <c r="C752" s="75" t="s">
        <v>126</v>
      </c>
      <c r="D752" s="75" t="s">
        <v>52</v>
      </c>
      <c r="F752" s="75">
        <v>5</v>
      </c>
      <c r="G752" s="75">
        <v>30202</v>
      </c>
      <c r="H752" s="75">
        <v>153863</v>
      </c>
      <c r="I752" s="74">
        <v>3</v>
      </c>
      <c r="J752" s="92">
        <v>43134</v>
      </c>
      <c r="K752" s="75" t="s">
        <v>2069</v>
      </c>
      <c r="L752" s="75">
        <v>53.88</v>
      </c>
      <c r="M752" s="75">
        <v>10.84</v>
      </c>
      <c r="N752" s="75">
        <v>65</v>
      </c>
      <c r="O752" s="75">
        <v>0</v>
      </c>
      <c r="P752" s="75">
        <v>0</v>
      </c>
      <c r="Q752" s="92">
        <v>43134</v>
      </c>
      <c r="R752" s="75" t="s">
        <v>2070</v>
      </c>
      <c r="S752" s="75" t="s">
        <v>2071</v>
      </c>
      <c r="U752" s="75" t="s">
        <v>2072</v>
      </c>
      <c r="X752" s="75">
        <v>14440</v>
      </c>
      <c r="Y752" s="75" t="s">
        <v>270</v>
      </c>
      <c r="Z752" s="92">
        <v>43134</v>
      </c>
      <c r="AA752" s="75" t="s">
        <v>132</v>
      </c>
      <c r="AB752" s="92">
        <v>43134</v>
      </c>
      <c r="AC752" s="75">
        <v>0</v>
      </c>
      <c r="AF752" s="92">
        <v>43134</v>
      </c>
      <c r="AG752" s="75">
        <v>0</v>
      </c>
      <c r="AH752" s="75">
        <v>94724</v>
      </c>
      <c r="AI752" s="75" t="b">
        <v>1</v>
      </c>
      <c r="AJ752" s="75">
        <v>0</v>
      </c>
      <c r="AK752" s="75" t="s">
        <v>2071</v>
      </c>
    </row>
    <row r="753" spans="1:37" x14ac:dyDescent="0.2">
      <c r="A753" s="75" t="s">
        <v>125</v>
      </c>
      <c r="B753" s="75">
        <v>115939</v>
      </c>
      <c r="C753" s="75" t="s">
        <v>126</v>
      </c>
      <c r="D753" s="75" t="s">
        <v>52</v>
      </c>
      <c r="F753" s="75">
        <v>5</v>
      </c>
      <c r="G753" s="75">
        <v>52793</v>
      </c>
      <c r="H753" s="75">
        <v>154305</v>
      </c>
      <c r="I753" s="74">
        <v>20</v>
      </c>
      <c r="J753" s="92">
        <v>43151</v>
      </c>
      <c r="K753" s="75" t="s">
        <v>2073</v>
      </c>
      <c r="L753" s="75">
        <v>49.72</v>
      </c>
      <c r="M753" s="75">
        <v>10</v>
      </c>
      <c r="N753" s="75">
        <v>60</v>
      </c>
      <c r="O753" s="75">
        <v>0</v>
      </c>
      <c r="P753" s="75">
        <v>0</v>
      </c>
      <c r="Q753" s="92">
        <v>43151</v>
      </c>
      <c r="R753" s="75" t="s">
        <v>2074</v>
      </c>
      <c r="S753" s="75" t="s">
        <v>2075</v>
      </c>
      <c r="U753" s="75" t="s">
        <v>2076</v>
      </c>
      <c r="X753" s="75">
        <v>14700</v>
      </c>
      <c r="Y753" s="75" t="s">
        <v>2077</v>
      </c>
      <c r="Z753" s="92">
        <v>43151</v>
      </c>
      <c r="AA753" s="75" t="s">
        <v>132</v>
      </c>
      <c r="AB753" s="92">
        <v>43151</v>
      </c>
      <c r="AC753" s="75">
        <v>0</v>
      </c>
      <c r="AF753" s="92">
        <v>43151</v>
      </c>
      <c r="AG753" s="75">
        <v>0</v>
      </c>
      <c r="AH753" s="75">
        <v>94503</v>
      </c>
      <c r="AI753" s="75" t="b">
        <v>1</v>
      </c>
      <c r="AJ753" s="75">
        <v>0</v>
      </c>
      <c r="AK753" s="75" t="s">
        <v>2075</v>
      </c>
    </row>
    <row r="754" spans="1:37" x14ac:dyDescent="0.2">
      <c r="A754" s="75" t="s">
        <v>125</v>
      </c>
      <c r="B754" s="75">
        <v>115512</v>
      </c>
      <c r="C754" s="75" t="s">
        <v>126</v>
      </c>
      <c r="D754" s="75" t="s">
        <v>52</v>
      </c>
      <c r="F754" s="75">
        <v>5</v>
      </c>
      <c r="G754" s="75">
        <v>24437</v>
      </c>
      <c r="H754" s="75">
        <v>153878</v>
      </c>
      <c r="I754" s="74">
        <v>5</v>
      </c>
      <c r="J754" s="92">
        <v>43136</v>
      </c>
      <c r="K754" s="75" t="s">
        <v>2078</v>
      </c>
      <c r="L754" s="75">
        <v>49.99</v>
      </c>
      <c r="M754" s="75">
        <v>10.06</v>
      </c>
      <c r="N754" s="75">
        <v>60.33</v>
      </c>
      <c r="O754" s="75">
        <v>60.33</v>
      </c>
      <c r="P754" s="75">
        <v>0</v>
      </c>
      <c r="R754" s="75" t="s">
        <v>2079</v>
      </c>
      <c r="S754" s="75" t="s">
        <v>2080</v>
      </c>
      <c r="U754" s="75" t="s">
        <v>2081</v>
      </c>
      <c r="X754" s="75">
        <v>67012</v>
      </c>
      <c r="Y754" s="75" t="s">
        <v>2082</v>
      </c>
      <c r="Z754" s="92">
        <v>43159</v>
      </c>
      <c r="AA754" s="75" t="s">
        <v>458</v>
      </c>
      <c r="AB754" s="92">
        <v>43136</v>
      </c>
      <c r="AC754" s="75">
        <v>0</v>
      </c>
      <c r="AF754" s="92">
        <v>43136</v>
      </c>
      <c r="AG754" s="75">
        <v>0</v>
      </c>
      <c r="AH754" s="75">
        <v>110855</v>
      </c>
      <c r="AI754" s="75" t="b">
        <v>1</v>
      </c>
      <c r="AJ754" s="75">
        <v>69</v>
      </c>
      <c r="AK754" s="75" t="s">
        <v>2080</v>
      </c>
    </row>
    <row r="755" spans="1:37" x14ac:dyDescent="0.2">
      <c r="A755" s="75" t="s">
        <v>125</v>
      </c>
      <c r="B755" s="75">
        <v>115624</v>
      </c>
      <c r="C755" s="75" t="s">
        <v>126</v>
      </c>
      <c r="D755" s="75" t="s">
        <v>52</v>
      </c>
      <c r="F755" s="75">
        <v>5</v>
      </c>
      <c r="G755" s="75">
        <v>24437</v>
      </c>
      <c r="H755" s="75">
        <v>153990</v>
      </c>
      <c r="I755" s="74">
        <v>8</v>
      </c>
      <c r="J755" s="92">
        <v>43139</v>
      </c>
      <c r="K755" s="75" t="s">
        <v>2083</v>
      </c>
      <c r="L755" s="75">
        <v>20.309999999999999</v>
      </c>
      <c r="M755" s="75">
        <v>4.0599999999999996</v>
      </c>
      <c r="N755" s="75">
        <v>24.37</v>
      </c>
      <c r="O755" s="75">
        <v>24.37</v>
      </c>
      <c r="P755" s="75">
        <v>0</v>
      </c>
      <c r="R755" s="75" t="s">
        <v>2079</v>
      </c>
      <c r="S755" s="75" t="s">
        <v>2080</v>
      </c>
      <c r="U755" s="75" t="s">
        <v>2081</v>
      </c>
      <c r="X755" s="75">
        <v>67012</v>
      </c>
      <c r="Y755" s="75" t="s">
        <v>2082</v>
      </c>
      <c r="Z755" s="92">
        <v>43159</v>
      </c>
      <c r="AA755" s="75" t="s">
        <v>458</v>
      </c>
      <c r="AB755" s="92">
        <v>43139</v>
      </c>
      <c r="AC755" s="75">
        <v>0</v>
      </c>
      <c r="AF755" s="92">
        <v>43139</v>
      </c>
      <c r="AG755" s="75">
        <v>0</v>
      </c>
      <c r="AH755" s="75">
        <v>101034</v>
      </c>
      <c r="AI755" s="75" t="b">
        <v>1</v>
      </c>
      <c r="AJ755" s="75">
        <v>69</v>
      </c>
      <c r="AK755" s="75" t="s">
        <v>2080</v>
      </c>
    </row>
    <row r="756" spans="1:37" x14ac:dyDescent="0.2">
      <c r="A756" s="75" t="s">
        <v>125</v>
      </c>
      <c r="B756" s="75">
        <v>115634</v>
      </c>
      <c r="C756" s="75" t="s">
        <v>126</v>
      </c>
      <c r="D756" s="75" t="s">
        <v>52</v>
      </c>
      <c r="F756" s="75">
        <v>5</v>
      </c>
      <c r="G756" s="75">
        <v>24437</v>
      </c>
      <c r="H756" s="75">
        <v>154000</v>
      </c>
      <c r="I756" s="74">
        <v>8</v>
      </c>
      <c r="J756" s="92">
        <v>43139</v>
      </c>
      <c r="K756" s="75" t="s">
        <v>2084</v>
      </c>
      <c r="L756" s="75">
        <v>49.99</v>
      </c>
      <c r="M756" s="75">
        <v>10.06</v>
      </c>
      <c r="N756" s="75">
        <v>60.33</v>
      </c>
      <c r="O756" s="75">
        <v>60.33</v>
      </c>
      <c r="P756" s="75">
        <v>0</v>
      </c>
      <c r="R756" s="75" t="s">
        <v>2079</v>
      </c>
      <c r="S756" s="75" t="s">
        <v>2080</v>
      </c>
      <c r="U756" s="75" t="s">
        <v>2081</v>
      </c>
      <c r="X756" s="75">
        <v>67012</v>
      </c>
      <c r="Y756" s="75" t="s">
        <v>2082</v>
      </c>
      <c r="Z756" s="92">
        <v>43159</v>
      </c>
      <c r="AA756" s="75" t="s">
        <v>458</v>
      </c>
      <c r="AB756" s="92">
        <v>43139</v>
      </c>
      <c r="AC756" s="75">
        <v>0</v>
      </c>
      <c r="AF756" s="92">
        <v>43139</v>
      </c>
      <c r="AG756" s="75">
        <v>0</v>
      </c>
      <c r="AH756" s="75">
        <v>114158</v>
      </c>
      <c r="AI756" s="75" t="b">
        <v>1</v>
      </c>
      <c r="AJ756" s="75">
        <v>69</v>
      </c>
      <c r="AK756" s="75" t="s">
        <v>2080</v>
      </c>
    </row>
    <row r="757" spans="1:37" x14ac:dyDescent="0.2">
      <c r="A757" s="75" t="s">
        <v>125</v>
      </c>
      <c r="B757" s="75">
        <v>115710</v>
      </c>
      <c r="C757" s="75" t="s">
        <v>126</v>
      </c>
      <c r="D757" s="75" t="s">
        <v>52</v>
      </c>
      <c r="F757" s="75">
        <v>5</v>
      </c>
      <c r="G757" s="75">
        <v>24437</v>
      </c>
      <c r="H757" s="75">
        <v>154076</v>
      </c>
      <c r="I757" s="74">
        <v>12</v>
      </c>
      <c r="J757" s="92">
        <v>43143</v>
      </c>
      <c r="K757" s="75" t="s">
        <v>2085</v>
      </c>
      <c r="L757" s="75">
        <v>49.99</v>
      </c>
      <c r="M757" s="75">
        <v>10.06</v>
      </c>
      <c r="N757" s="75">
        <v>60.33</v>
      </c>
      <c r="O757" s="75">
        <v>60.33</v>
      </c>
      <c r="P757" s="75">
        <v>0</v>
      </c>
      <c r="R757" s="75" t="s">
        <v>2079</v>
      </c>
      <c r="S757" s="75" t="s">
        <v>2080</v>
      </c>
      <c r="U757" s="75" t="s">
        <v>2081</v>
      </c>
      <c r="X757" s="75">
        <v>67012</v>
      </c>
      <c r="Y757" s="75" t="s">
        <v>2082</v>
      </c>
      <c r="Z757" s="92">
        <v>43159</v>
      </c>
      <c r="AA757" s="75" t="s">
        <v>458</v>
      </c>
      <c r="AB757" s="92">
        <v>43143</v>
      </c>
      <c r="AC757" s="75">
        <v>0</v>
      </c>
      <c r="AF757" s="92">
        <v>43143</v>
      </c>
      <c r="AG757" s="75">
        <v>0</v>
      </c>
      <c r="AH757" s="75">
        <v>104225</v>
      </c>
      <c r="AI757" s="75" t="b">
        <v>1</v>
      </c>
      <c r="AJ757" s="75">
        <v>69</v>
      </c>
      <c r="AK757" s="75" t="s">
        <v>2080</v>
      </c>
    </row>
    <row r="758" spans="1:37" x14ac:dyDescent="0.2">
      <c r="A758" s="75" t="s">
        <v>125</v>
      </c>
      <c r="B758" s="75">
        <v>115822</v>
      </c>
      <c r="C758" s="75" t="s">
        <v>126</v>
      </c>
      <c r="D758" s="75" t="s">
        <v>52</v>
      </c>
      <c r="F758" s="75">
        <v>5</v>
      </c>
      <c r="G758" s="75">
        <v>24437</v>
      </c>
      <c r="H758" s="75">
        <v>154188</v>
      </c>
      <c r="I758" s="74">
        <v>15</v>
      </c>
      <c r="J758" s="92">
        <v>43146</v>
      </c>
      <c r="K758" s="75" t="s">
        <v>2086</v>
      </c>
      <c r="L758" s="75">
        <v>49.99</v>
      </c>
      <c r="M758" s="75">
        <v>10.06</v>
      </c>
      <c r="N758" s="75">
        <v>60.33</v>
      </c>
      <c r="O758" s="75">
        <v>60.33</v>
      </c>
      <c r="P758" s="75">
        <v>0</v>
      </c>
      <c r="R758" s="75" t="s">
        <v>2079</v>
      </c>
      <c r="S758" s="75" t="s">
        <v>2080</v>
      </c>
      <c r="U758" s="75" t="s">
        <v>2081</v>
      </c>
      <c r="X758" s="75">
        <v>67012</v>
      </c>
      <c r="Y758" s="75" t="s">
        <v>2082</v>
      </c>
      <c r="Z758" s="92">
        <v>43159</v>
      </c>
      <c r="AA758" s="75" t="s">
        <v>458</v>
      </c>
      <c r="AB758" s="92">
        <v>43146</v>
      </c>
      <c r="AC758" s="75">
        <v>0</v>
      </c>
      <c r="AF758" s="92">
        <v>43146</v>
      </c>
      <c r="AG758" s="75">
        <v>0</v>
      </c>
      <c r="AH758" s="75">
        <v>95242</v>
      </c>
      <c r="AI758" s="75" t="b">
        <v>1</v>
      </c>
      <c r="AJ758" s="75">
        <v>69</v>
      </c>
      <c r="AK758" s="75" t="s">
        <v>2080</v>
      </c>
    </row>
    <row r="759" spans="1:37" x14ac:dyDescent="0.2">
      <c r="A759" s="75" t="s">
        <v>125</v>
      </c>
      <c r="B759" s="75">
        <v>115860</v>
      </c>
      <c r="C759" s="75" t="s">
        <v>126</v>
      </c>
      <c r="D759" s="75" t="s">
        <v>52</v>
      </c>
      <c r="F759" s="75">
        <v>5</v>
      </c>
      <c r="G759" s="75">
        <v>24437</v>
      </c>
      <c r="H759" s="75">
        <v>154226</v>
      </c>
      <c r="I759" s="74">
        <v>16</v>
      </c>
      <c r="J759" s="92">
        <v>43147</v>
      </c>
      <c r="K759" s="75" t="s">
        <v>2087</v>
      </c>
      <c r="L759" s="75">
        <v>49.99</v>
      </c>
      <c r="M759" s="75">
        <v>10.06</v>
      </c>
      <c r="N759" s="75">
        <v>60.33</v>
      </c>
      <c r="O759" s="75">
        <v>60.33</v>
      </c>
      <c r="P759" s="75">
        <v>0</v>
      </c>
      <c r="R759" s="75" t="s">
        <v>2079</v>
      </c>
      <c r="S759" s="75" t="s">
        <v>2080</v>
      </c>
      <c r="U759" s="75" t="s">
        <v>2081</v>
      </c>
      <c r="X759" s="75">
        <v>67012</v>
      </c>
      <c r="Y759" s="75" t="s">
        <v>2082</v>
      </c>
      <c r="Z759" s="92">
        <v>43159</v>
      </c>
      <c r="AA759" s="75" t="s">
        <v>458</v>
      </c>
      <c r="AB759" s="92">
        <v>43147</v>
      </c>
      <c r="AC759" s="75">
        <v>0</v>
      </c>
      <c r="AF759" s="92">
        <v>43147</v>
      </c>
      <c r="AG759" s="75">
        <v>0</v>
      </c>
      <c r="AH759" s="75">
        <v>93615</v>
      </c>
      <c r="AI759" s="75" t="b">
        <v>1</v>
      </c>
      <c r="AJ759" s="75">
        <v>69</v>
      </c>
      <c r="AK759" s="75" t="s">
        <v>2080</v>
      </c>
    </row>
    <row r="760" spans="1:37" x14ac:dyDescent="0.2">
      <c r="A760" s="75" t="s">
        <v>125</v>
      </c>
      <c r="B760" s="75">
        <v>115864</v>
      </c>
      <c r="C760" s="75" t="s">
        <v>126</v>
      </c>
      <c r="D760" s="75" t="s">
        <v>52</v>
      </c>
      <c r="F760" s="75">
        <v>5</v>
      </c>
      <c r="G760" s="75">
        <v>24437</v>
      </c>
      <c r="H760" s="75">
        <v>154230</v>
      </c>
      <c r="I760" s="74">
        <v>16</v>
      </c>
      <c r="J760" s="92">
        <v>43147</v>
      </c>
      <c r="K760" s="75" t="s">
        <v>2088</v>
      </c>
      <c r="L760" s="75">
        <v>49.99</v>
      </c>
      <c r="M760" s="75">
        <v>10.06</v>
      </c>
      <c r="N760" s="75">
        <v>60.33</v>
      </c>
      <c r="O760" s="75">
        <v>60.33</v>
      </c>
      <c r="P760" s="75">
        <v>0</v>
      </c>
      <c r="R760" s="75" t="s">
        <v>2079</v>
      </c>
      <c r="S760" s="75" t="s">
        <v>2080</v>
      </c>
      <c r="U760" s="75" t="s">
        <v>2081</v>
      </c>
      <c r="X760" s="75">
        <v>67012</v>
      </c>
      <c r="Y760" s="75" t="s">
        <v>2082</v>
      </c>
      <c r="Z760" s="92">
        <v>43159</v>
      </c>
      <c r="AA760" s="75" t="s">
        <v>458</v>
      </c>
      <c r="AB760" s="92">
        <v>43147</v>
      </c>
      <c r="AC760" s="75">
        <v>0</v>
      </c>
      <c r="AF760" s="92">
        <v>43147</v>
      </c>
      <c r="AG760" s="75">
        <v>0</v>
      </c>
      <c r="AH760" s="75">
        <v>102726</v>
      </c>
      <c r="AI760" s="75" t="b">
        <v>1</v>
      </c>
      <c r="AJ760" s="75">
        <v>69</v>
      </c>
      <c r="AK760" s="75" t="s">
        <v>2080</v>
      </c>
    </row>
    <row r="761" spans="1:37" x14ac:dyDescent="0.2">
      <c r="A761" s="75" t="s">
        <v>125</v>
      </c>
      <c r="B761" s="75">
        <v>115906</v>
      </c>
      <c r="C761" s="75" t="s">
        <v>126</v>
      </c>
      <c r="D761" s="75" t="s">
        <v>52</v>
      </c>
      <c r="F761" s="75">
        <v>5</v>
      </c>
      <c r="G761" s="75">
        <v>24437</v>
      </c>
      <c r="H761" s="75">
        <v>154272</v>
      </c>
      <c r="I761" s="74">
        <v>19</v>
      </c>
      <c r="J761" s="92">
        <v>43150</v>
      </c>
      <c r="K761" s="75" t="s">
        <v>2089</v>
      </c>
      <c r="L761" s="75">
        <v>49.99</v>
      </c>
      <c r="M761" s="75">
        <v>10.06</v>
      </c>
      <c r="N761" s="75">
        <v>60.33</v>
      </c>
      <c r="O761" s="75">
        <v>60.33</v>
      </c>
      <c r="P761" s="75">
        <v>0</v>
      </c>
      <c r="R761" s="75" t="s">
        <v>2079</v>
      </c>
      <c r="S761" s="75" t="s">
        <v>2080</v>
      </c>
      <c r="U761" s="75" t="s">
        <v>2081</v>
      </c>
      <c r="X761" s="75">
        <v>67012</v>
      </c>
      <c r="Y761" s="75" t="s">
        <v>2082</v>
      </c>
      <c r="Z761" s="92">
        <v>43159</v>
      </c>
      <c r="AA761" s="75" t="s">
        <v>458</v>
      </c>
      <c r="AB761" s="92">
        <v>43150</v>
      </c>
      <c r="AC761" s="75">
        <v>0</v>
      </c>
      <c r="AF761" s="92">
        <v>43150</v>
      </c>
      <c r="AG761" s="75">
        <v>0</v>
      </c>
      <c r="AH761" s="75">
        <v>100019</v>
      </c>
      <c r="AI761" s="75" t="b">
        <v>1</v>
      </c>
      <c r="AJ761" s="75">
        <v>69</v>
      </c>
      <c r="AK761" s="75" t="s">
        <v>2080</v>
      </c>
    </row>
    <row r="762" spans="1:37" x14ac:dyDescent="0.2">
      <c r="A762" s="75" t="s">
        <v>125</v>
      </c>
      <c r="B762" s="75">
        <v>115916</v>
      </c>
      <c r="C762" s="75" t="s">
        <v>126</v>
      </c>
      <c r="D762" s="75" t="s">
        <v>52</v>
      </c>
      <c r="F762" s="75">
        <v>5</v>
      </c>
      <c r="G762" s="75">
        <v>24437</v>
      </c>
      <c r="H762" s="75">
        <v>154282</v>
      </c>
      <c r="I762" s="74">
        <v>19</v>
      </c>
      <c r="J762" s="92">
        <v>43150</v>
      </c>
      <c r="K762" s="75" t="s">
        <v>2090</v>
      </c>
      <c r="L762" s="75">
        <v>49.99</v>
      </c>
      <c r="M762" s="75">
        <v>10.06</v>
      </c>
      <c r="N762" s="75">
        <v>60.33</v>
      </c>
      <c r="O762" s="75">
        <v>60.33</v>
      </c>
      <c r="P762" s="75">
        <v>0</v>
      </c>
      <c r="R762" s="75" t="s">
        <v>2079</v>
      </c>
      <c r="S762" s="75" t="s">
        <v>2080</v>
      </c>
      <c r="U762" s="75" t="s">
        <v>2081</v>
      </c>
      <c r="X762" s="75">
        <v>67012</v>
      </c>
      <c r="Y762" s="75" t="s">
        <v>2082</v>
      </c>
      <c r="Z762" s="92">
        <v>43159</v>
      </c>
      <c r="AA762" s="75" t="s">
        <v>458</v>
      </c>
      <c r="AB762" s="92">
        <v>43150</v>
      </c>
      <c r="AC762" s="75">
        <v>0</v>
      </c>
      <c r="AF762" s="92">
        <v>43150</v>
      </c>
      <c r="AG762" s="75">
        <v>0</v>
      </c>
      <c r="AH762" s="75">
        <v>120414</v>
      </c>
      <c r="AI762" s="75" t="b">
        <v>1</v>
      </c>
      <c r="AJ762" s="75">
        <v>69</v>
      </c>
      <c r="AK762" s="75" t="s">
        <v>2080</v>
      </c>
    </row>
    <row r="763" spans="1:37" x14ac:dyDescent="0.2">
      <c r="A763" s="75" t="s">
        <v>125</v>
      </c>
      <c r="B763" s="75">
        <v>115924</v>
      </c>
      <c r="C763" s="75" t="s">
        <v>126</v>
      </c>
      <c r="D763" s="75" t="s">
        <v>52</v>
      </c>
      <c r="F763" s="75">
        <v>5</v>
      </c>
      <c r="G763" s="75">
        <v>24437</v>
      </c>
      <c r="H763" s="75">
        <v>154290</v>
      </c>
      <c r="I763" s="74">
        <v>19</v>
      </c>
      <c r="J763" s="92">
        <v>43150</v>
      </c>
      <c r="K763" s="75" t="s">
        <v>2091</v>
      </c>
      <c r="L763" s="75">
        <v>49.99</v>
      </c>
      <c r="M763" s="75">
        <v>10.06</v>
      </c>
      <c r="N763" s="75">
        <v>60.33</v>
      </c>
      <c r="O763" s="75">
        <v>60.33</v>
      </c>
      <c r="P763" s="75">
        <v>0</v>
      </c>
      <c r="R763" s="75" t="s">
        <v>2079</v>
      </c>
      <c r="S763" s="75" t="s">
        <v>2080</v>
      </c>
      <c r="U763" s="75" t="s">
        <v>2081</v>
      </c>
      <c r="X763" s="75">
        <v>67012</v>
      </c>
      <c r="Y763" s="75" t="s">
        <v>2082</v>
      </c>
      <c r="Z763" s="92">
        <v>43159</v>
      </c>
      <c r="AA763" s="75" t="s">
        <v>458</v>
      </c>
      <c r="AB763" s="92">
        <v>43150</v>
      </c>
      <c r="AC763" s="75">
        <v>0</v>
      </c>
      <c r="AF763" s="92">
        <v>43150</v>
      </c>
      <c r="AG763" s="75">
        <v>0</v>
      </c>
      <c r="AH763" s="75">
        <v>151608</v>
      </c>
      <c r="AI763" s="75" t="b">
        <v>1</v>
      </c>
      <c r="AJ763" s="75">
        <v>69</v>
      </c>
      <c r="AK763" s="75" t="s">
        <v>2080</v>
      </c>
    </row>
    <row r="764" spans="1:37" x14ac:dyDescent="0.2">
      <c r="A764" s="75" t="s">
        <v>125</v>
      </c>
      <c r="B764" s="75">
        <v>115933</v>
      </c>
      <c r="C764" s="75" t="s">
        <v>126</v>
      </c>
      <c r="D764" s="75" t="s">
        <v>52</v>
      </c>
      <c r="F764" s="75">
        <v>5</v>
      </c>
      <c r="G764" s="75">
        <v>24437</v>
      </c>
      <c r="H764" s="75">
        <v>154299</v>
      </c>
      <c r="I764" s="74">
        <v>19</v>
      </c>
      <c r="J764" s="92">
        <v>43150</v>
      </c>
      <c r="K764" s="75" t="s">
        <v>2092</v>
      </c>
      <c r="L764" s="75">
        <v>49.99</v>
      </c>
      <c r="M764" s="75">
        <v>10.06</v>
      </c>
      <c r="N764" s="75">
        <v>60.33</v>
      </c>
      <c r="O764" s="75">
        <v>60.33</v>
      </c>
      <c r="P764" s="75">
        <v>0</v>
      </c>
      <c r="R764" s="75" t="s">
        <v>2079</v>
      </c>
      <c r="S764" s="75" t="s">
        <v>2080</v>
      </c>
      <c r="U764" s="75" t="s">
        <v>2081</v>
      </c>
      <c r="X764" s="75">
        <v>67012</v>
      </c>
      <c r="Y764" s="75" t="s">
        <v>2082</v>
      </c>
      <c r="Z764" s="92">
        <v>43159</v>
      </c>
      <c r="AA764" s="75" t="s">
        <v>458</v>
      </c>
      <c r="AB764" s="92">
        <v>43150</v>
      </c>
      <c r="AC764" s="75">
        <v>0</v>
      </c>
      <c r="AF764" s="92">
        <v>43150</v>
      </c>
      <c r="AG764" s="75">
        <v>0</v>
      </c>
      <c r="AH764" s="75">
        <v>172014</v>
      </c>
      <c r="AI764" s="75" t="b">
        <v>1</v>
      </c>
      <c r="AJ764" s="75">
        <v>69</v>
      </c>
      <c r="AK764" s="75" t="s">
        <v>2080</v>
      </c>
    </row>
    <row r="765" spans="1:37" x14ac:dyDescent="0.2">
      <c r="A765" s="75" t="s">
        <v>125</v>
      </c>
      <c r="B765" s="75">
        <v>115935</v>
      </c>
      <c r="C765" s="75" t="s">
        <v>126</v>
      </c>
      <c r="D765" s="75" t="s">
        <v>52</v>
      </c>
      <c r="F765" s="75">
        <v>5</v>
      </c>
      <c r="G765" s="75">
        <v>24437</v>
      </c>
      <c r="H765" s="75">
        <v>154301</v>
      </c>
      <c r="I765" s="74">
        <v>19</v>
      </c>
      <c r="J765" s="92">
        <v>43150</v>
      </c>
      <c r="K765" s="75" t="s">
        <v>2093</v>
      </c>
      <c r="L765" s="75">
        <v>49.99</v>
      </c>
      <c r="M765" s="75">
        <v>10.06</v>
      </c>
      <c r="N765" s="75">
        <v>60.33</v>
      </c>
      <c r="O765" s="75">
        <v>60.33</v>
      </c>
      <c r="P765" s="75">
        <v>0</v>
      </c>
      <c r="R765" s="75" t="s">
        <v>2079</v>
      </c>
      <c r="S765" s="75" t="s">
        <v>2080</v>
      </c>
      <c r="U765" s="75" t="s">
        <v>2081</v>
      </c>
      <c r="X765" s="75">
        <v>67012</v>
      </c>
      <c r="Y765" s="75" t="s">
        <v>2082</v>
      </c>
      <c r="Z765" s="92">
        <v>43159</v>
      </c>
      <c r="AA765" s="75" t="s">
        <v>458</v>
      </c>
      <c r="AB765" s="92">
        <v>43150</v>
      </c>
      <c r="AC765" s="75">
        <v>0</v>
      </c>
      <c r="AF765" s="92">
        <v>43150</v>
      </c>
      <c r="AG765" s="75">
        <v>0</v>
      </c>
      <c r="AH765" s="75">
        <v>174444</v>
      </c>
      <c r="AI765" s="75" t="b">
        <v>1</v>
      </c>
      <c r="AJ765" s="75">
        <v>69</v>
      </c>
      <c r="AK765" s="75" t="s">
        <v>2080</v>
      </c>
    </row>
    <row r="766" spans="1:37" x14ac:dyDescent="0.2">
      <c r="A766" s="75" t="s">
        <v>125</v>
      </c>
      <c r="B766" s="75">
        <v>115940</v>
      </c>
      <c r="C766" s="75" t="s">
        <v>126</v>
      </c>
      <c r="D766" s="75" t="s">
        <v>52</v>
      </c>
      <c r="F766" s="75">
        <v>5</v>
      </c>
      <c r="G766" s="75">
        <v>24437</v>
      </c>
      <c r="H766" s="75">
        <v>154306</v>
      </c>
      <c r="I766" s="74">
        <v>20</v>
      </c>
      <c r="J766" s="92">
        <v>43151</v>
      </c>
      <c r="K766" s="75" t="s">
        <v>2094</v>
      </c>
      <c r="L766" s="75">
        <v>20.309999999999999</v>
      </c>
      <c r="M766" s="75">
        <v>4.0599999999999996</v>
      </c>
      <c r="N766" s="75">
        <v>24.37</v>
      </c>
      <c r="O766" s="75">
        <v>24.37</v>
      </c>
      <c r="P766" s="75">
        <v>0</v>
      </c>
      <c r="R766" s="75" t="s">
        <v>2079</v>
      </c>
      <c r="S766" s="75" t="s">
        <v>2080</v>
      </c>
      <c r="U766" s="75" t="s">
        <v>2081</v>
      </c>
      <c r="X766" s="75">
        <v>67012</v>
      </c>
      <c r="Y766" s="75" t="s">
        <v>2082</v>
      </c>
      <c r="Z766" s="92">
        <v>43159</v>
      </c>
      <c r="AA766" s="75" t="s">
        <v>458</v>
      </c>
      <c r="AB766" s="92">
        <v>43151</v>
      </c>
      <c r="AC766" s="75">
        <v>0</v>
      </c>
      <c r="AF766" s="92">
        <v>43151</v>
      </c>
      <c r="AG766" s="75">
        <v>0</v>
      </c>
      <c r="AH766" s="75">
        <v>94522</v>
      </c>
      <c r="AI766" s="75" t="b">
        <v>1</v>
      </c>
      <c r="AJ766" s="75">
        <v>69</v>
      </c>
      <c r="AK766" s="75" t="s">
        <v>2080</v>
      </c>
    </row>
    <row r="767" spans="1:37" x14ac:dyDescent="0.2">
      <c r="A767" s="75" t="s">
        <v>125</v>
      </c>
      <c r="B767" s="75">
        <v>115945</v>
      </c>
      <c r="C767" s="75" t="s">
        <v>126</v>
      </c>
      <c r="D767" s="75" t="s">
        <v>52</v>
      </c>
      <c r="F767" s="75">
        <v>5</v>
      </c>
      <c r="G767" s="75">
        <v>24437</v>
      </c>
      <c r="H767" s="75">
        <v>154311</v>
      </c>
      <c r="I767" s="74">
        <v>20</v>
      </c>
      <c r="J767" s="92">
        <v>43151</v>
      </c>
      <c r="K767" s="75" t="s">
        <v>2095</v>
      </c>
      <c r="L767" s="75">
        <v>49.99</v>
      </c>
      <c r="M767" s="75">
        <v>10.06</v>
      </c>
      <c r="N767" s="75">
        <v>60.33</v>
      </c>
      <c r="O767" s="75">
        <v>60.33</v>
      </c>
      <c r="P767" s="75">
        <v>0</v>
      </c>
      <c r="R767" s="75" t="s">
        <v>2079</v>
      </c>
      <c r="S767" s="75" t="s">
        <v>2080</v>
      </c>
      <c r="U767" s="75" t="s">
        <v>2081</v>
      </c>
      <c r="X767" s="75">
        <v>67012</v>
      </c>
      <c r="Y767" s="75" t="s">
        <v>2082</v>
      </c>
      <c r="Z767" s="92">
        <v>43159</v>
      </c>
      <c r="AA767" s="75" t="s">
        <v>458</v>
      </c>
      <c r="AB767" s="92">
        <v>43151</v>
      </c>
      <c r="AC767" s="75">
        <v>0</v>
      </c>
      <c r="AF767" s="92">
        <v>43151</v>
      </c>
      <c r="AG767" s="75">
        <v>0</v>
      </c>
      <c r="AH767" s="75">
        <v>103214</v>
      </c>
      <c r="AI767" s="75" t="b">
        <v>1</v>
      </c>
      <c r="AJ767" s="75">
        <v>69</v>
      </c>
      <c r="AK767" s="75" t="s">
        <v>2080</v>
      </c>
    </row>
    <row r="768" spans="1:37" x14ac:dyDescent="0.2">
      <c r="A768" s="75" t="s">
        <v>125</v>
      </c>
      <c r="B768" s="75">
        <v>116078</v>
      </c>
      <c r="C768" s="75" t="s">
        <v>126</v>
      </c>
      <c r="D768" s="75" t="s">
        <v>52</v>
      </c>
      <c r="F768" s="75">
        <v>5</v>
      </c>
      <c r="G768" s="75">
        <v>24437</v>
      </c>
      <c r="H768" s="75">
        <v>154444</v>
      </c>
      <c r="I768" s="74">
        <v>23</v>
      </c>
      <c r="J768" s="92">
        <v>43154</v>
      </c>
      <c r="K768" s="75" t="s">
        <v>2096</v>
      </c>
      <c r="L768" s="75">
        <v>49.99</v>
      </c>
      <c r="M768" s="75">
        <v>10.06</v>
      </c>
      <c r="N768" s="75">
        <v>60.33</v>
      </c>
      <c r="O768" s="75">
        <v>60.33</v>
      </c>
      <c r="P768" s="75">
        <v>0</v>
      </c>
      <c r="R768" s="75" t="s">
        <v>2079</v>
      </c>
      <c r="S768" s="75" t="s">
        <v>2080</v>
      </c>
      <c r="U768" s="75" t="s">
        <v>2081</v>
      </c>
      <c r="X768" s="75">
        <v>67012</v>
      </c>
      <c r="Y768" s="75" t="s">
        <v>2082</v>
      </c>
      <c r="Z768" s="92">
        <v>43159</v>
      </c>
      <c r="AA768" s="75" t="s">
        <v>458</v>
      </c>
      <c r="AB768" s="92">
        <v>43154</v>
      </c>
      <c r="AC768" s="75">
        <v>0</v>
      </c>
      <c r="AF768" s="92">
        <v>43154</v>
      </c>
      <c r="AG768" s="75">
        <v>0</v>
      </c>
      <c r="AH768" s="75">
        <v>95303</v>
      </c>
      <c r="AI768" s="75" t="b">
        <v>1</v>
      </c>
      <c r="AJ768" s="75">
        <v>69</v>
      </c>
      <c r="AK768" s="75" t="s">
        <v>2080</v>
      </c>
    </row>
    <row r="769" spans="1:37" x14ac:dyDescent="0.2">
      <c r="A769" s="75" t="s">
        <v>125</v>
      </c>
      <c r="B769" s="75">
        <v>116087</v>
      </c>
      <c r="C769" s="75" t="s">
        <v>126</v>
      </c>
      <c r="D769" s="75" t="s">
        <v>52</v>
      </c>
      <c r="F769" s="75">
        <v>5</v>
      </c>
      <c r="G769" s="75">
        <v>24437</v>
      </c>
      <c r="H769" s="75">
        <v>154453</v>
      </c>
      <c r="I769" s="74">
        <v>23</v>
      </c>
      <c r="J769" s="92">
        <v>43154</v>
      </c>
      <c r="K769" s="75" t="s">
        <v>2097</v>
      </c>
      <c r="L769" s="75">
        <v>49.99</v>
      </c>
      <c r="M769" s="75">
        <v>10.06</v>
      </c>
      <c r="N769" s="75">
        <v>60.33</v>
      </c>
      <c r="O769" s="75">
        <v>60.33</v>
      </c>
      <c r="P769" s="75">
        <v>0</v>
      </c>
      <c r="R769" s="75" t="s">
        <v>2079</v>
      </c>
      <c r="S769" s="75" t="s">
        <v>2080</v>
      </c>
      <c r="U769" s="75" t="s">
        <v>2081</v>
      </c>
      <c r="X769" s="75">
        <v>67012</v>
      </c>
      <c r="Y769" s="75" t="s">
        <v>2082</v>
      </c>
      <c r="Z769" s="92">
        <v>43159</v>
      </c>
      <c r="AA769" s="75" t="s">
        <v>458</v>
      </c>
      <c r="AB769" s="92">
        <v>43154</v>
      </c>
      <c r="AC769" s="75">
        <v>0</v>
      </c>
      <c r="AF769" s="92">
        <v>43154</v>
      </c>
      <c r="AG769" s="75">
        <v>0</v>
      </c>
      <c r="AH769" s="75">
        <v>110753</v>
      </c>
      <c r="AI769" s="75" t="b">
        <v>1</v>
      </c>
      <c r="AJ769" s="75">
        <v>69</v>
      </c>
      <c r="AK769" s="75" t="s">
        <v>2080</v>
      </c>
    </row>
    <row r="770" spans="1:37" x14ac:dyDescent="0.2">
      <c r="A770" s="75" t="s">
        <v>125</v>
      </c>
      <c r="B770" s="75">
        <v>116122</v>
      </c>
      <c r="C770" s="75" t="s">
        <v>126</v>
      </c>
      <c r="D770" s="75" t="s">
        <v>52</v>
      </c>
      <c r="F770" s="75">
        <v>5</v>
      </c>
      <c r="G770" s="75">
        <v>24437</v>
      </c>
      <c r="H770" s="75">
        <v>154488</v>
      </c>
      <c r="I770" s="74">
        <v>26</v>
      </c>
      <c r="J770" s="92">
        <v>43157</v>
      </c>
      <c r="K770" s="75" t="s">
        <v>2098</v>
      </c>
      <c r="L770" s="75">
        <v>65.52</v>
      </c>
      <c r="M770" s="75">
        <v>13.16</v>
      </c>
      <c r="N770" s="75">
        <v>78.959999999999994</v>
      </c>
      <c r="O770" s="75">
        <v>78.959999999999994</v>
      </c>
      <c r="P770" s="75">
        <v>0</v>
      </c>
      <c r="R770" s="75" t="s">
        <v>2079</v>
      </c>
      <c r="S770" s="75" t="s">
        <v>2080</v>
      </c>
      <c r="U770" s="75" t="s">
        <v>2081</v>
      </c>
      <c r="X770" s="75">
        <v>67012</v>
      </c>
      <c r="Y770" s="75" t="s">
        <v>2082</v>
      </c>
      <c r="Z770" s="92">
        <v>43159</v>
      </c>
      <c r="AA770" s="75" t="s">
        <v>458</v>
      </c>
      <c r="AB770" s="92">
        <v>43157</v>
      </c>
      <c r="AC770" s="75">
        <v>0</v>
      </c>
      <c r="AF770" s="92">
        <v>43157</v>
      </c>
      <c r="AG770" s="75">
        <v>0</v>
      </c>
      <c r="AH770" s="75">
        <v>90114</v>
      </c>
      <c r="AI770" s="75" t="b">
        <v>1</v>
      </c>
      <c r="AJ770" s="75">
        <v>69</v>
      </c>
      <c r="AK770" s="75" t="s">
        <v>2080</v>
      </c>
    </row>
    <row r="771" spans="1:37" x14ac:dyDescent="0.2">
      <c r="A771" s="75" t="s">
        <v>125</v>
      </c>
      <c r="B771" s="75">
        <v>115499</v>
      </c>
      <c r="C771" s="75" t="s">
        <v>126</v>
      </c>
      <c r="D771" s="75" t="s">
        <v>52</v>
      </c>
      <c r="F771" s="75">
        <v>5</v>
      </c>
      <c r="G771" s="75">
        <v>52657</v>
      </c>
      <c r="H771" s="75">
        <v>153865</v>
      </c>
      <c r="I771" s="74">
        <v>3</v>
      </c>
      <c r="J771" s="92">
        <v>43134</v>
      </c>
      <c r="K771" s="75" t="s">
        <v>2099</v>
      </c>
      <c r="L771" s="75">
        <v>53.88</v>
      </c>
      <c r="M771" s="75">
        <v>10.84</v>
      </c>
      <c r="N771" s="75">
        <v>65</v>
      </c>
      <c r="O771" s="75">
        <v>0</v>
      </c>
      <c r="P771" s="75">
        <v>0</v>
      </c>
      <c r="Q771" s="92">
        <v>43134</v>
      </c>
      <c r="R771" s="75" t="s">
        <v>2100</v>
      </c>
      <c r="S771" s="75" t="s">
        <v>2101</v>
      </c>
      <c r="U771" s="75" t="s">
        <v>2102</v>
      </c>
      <c r="X771" s="75">
        <v>14000</v>
      </c>
      <c r="Y771" s="75" t="s">
        <v>186</v>
      </c>
      <c r="Z771" s="92">
        <v>43134</v>
      </c>
      <c r="AA771" s="75" t="s">
        <v>132</v>
      </c>
      <c r="AB771" s="92">
        <v>43134</v>
      </c>
      <c r="AC771" s="75">
        <v>0</v>
      </c>
      <c r="AF771" s="92">
        <v>43134</v>
      </c>
      <c r="AG771" s="75">
        <v>0</v>
      </c>
      <c r="AH771" s="75">
        <v>103036</v>
      </c>
      <c r="AI771" s="75" t="b">
        <v>1</v>
      </c>
      <c r="AJ771" s="75">
        <v>0</v>
      </c>
      <c r="AK771" s="75" t="s">
        <v>2101</v>
      </c>
    </row>
    <row r="772" spans="1:37" x14ac:dyDescent="0.2">
      <c r="A772" s="75" t="s">
        <v>125</v>
      </c>
      <c r="B772" s="75">
        <v>115694</v>
      </c>
      <c r="C772" s="75" t="s">
        <v>126</v>
      </c>
      <c r="D772" s="75" t="s">
        <v>52</v>
      </c>
      <c r="F772" s="75">
        <v>5</v>
      </c>
      <c r="G772" s="75">
        <v>34138</v>
      </c>
      <c r="H772" s="75">
        <v>154060</v>
      </c>
      <c r="I772" s="74">
        <v>10</v>
      </c>
      <c r="J772" s="92">
        <v>43141</v>
      </c>
      <c r="K772" s="75" t="s">
        <v>2103</v>
      </c>
      <c r="L772" s="75">
        <v>49.72</v>
      </c>
      <c r="M772" s="75">
        <v>10</v>
      </c>
      <c r="N772" s="75">
        <v>60</v>
      </c>
      <c r="O772" s="75">
        <v>0</v>
      </c>
      <c r="P772" s="75">
        <v>0</v>
      </c>
      <c r="Q772" s="92">
        <v>43141</v>
      </c>
      <c r="R772" s="75" t="s">
        <v>2104</v>
      </c>
      <c r="S772" s="75" t="s">
        <v>2105</v>
      </c>
      <c r="U772" s="75" t="s">
        <v>2106</v>
      </c>
      <c r="X772" s="75">
        <v>14200</v>
      </c>
      <c r="Y772" s="75" t="s">
        <v>159</v>
      </c>
      <c r="Z772" s="92">
        <v>43141</v>
      </c>
      <c r="AA772" s="75" t="s">
        <v>132</v>
      </c>
      <c r="AB772" s="92">
        <v>43141</v>
      </c>
      <c r="AC772" s="75">
        <v>0</v>
      </c>
      <c r="AF772" s="92">
        <v>43141</v>
      </c>
      <c r="AG772" s="75">
        <v>0</v>
      </c>
      <c r="AH772" s="75">
        <v>90007</v>
      </c>
      <c r="AI772" s="75" t="b">
        <v>1</v>
      </c>
      <c r="AJ772" s="75">
        <v>0</v>
      </c>
      <c r="AK772" s="75" t="s">
        <v>2105</v>
      </c>
    </row>
    <row r="773" spans="1:37" x14ac:dyDescent="0.2">
      <c r="A773" s="75" t="s">
        <v>125</v>
      </c>
      <c r="B773" s="75">
        <v>115568</v>
      </c>
      <c r="C773" s="75" t="s">
        <v>126</v>
      </c>
      <c r="D773" s="75" t="s">
        <v>52</v>
      </c>
      <c r="F773" s="75">
        <v>5</v>
      </c>
      <c r="G773" s="75">
        <v>46425</v>
      </c>
      <c r="H773" s="75">
        <v>153934</v>
      </c>
      <c r="I773" s="74">
        <v>6</v>
      </c>
      <c r="J773" s="92">
        <v>43137</v>
      </c>
      <c r="K773" s="75" t="s">
        <v>2107</v>
      </c>
      <c r="L773" s="75">
        <v>12.5</v>
      </c>
      <c r="M773" s="75">
        <v>2.5</v>
      </c>
      <c r="N773" s="75">
        <v>15</v>
      </c>
      <c r="O773" s="75">
        <v>0</v>
      </c>
      <c r="P773" s="75">
        <v>0</v>
      </c>
      <c r="Q773" s="92">
        <v>43137</v>
      </c>
      <c r="R773" s="75" t="s">
        <v>2104</v>
      </c>
      <c r="S773" s="75" t="s">
        <v>2108</v>
      </c>
      <c r="U773" s="75" t="s">
        <v>590</v>
      </c>
      <c r="X773" s="75">
        <v>14200</v>
      </c>
      <c r="Y773" s="75" t="s">
        <v>159</v>
      </c>
      <c r="Z773" s="92">
        <v>43137</v>
      </c>
      <c r="AA773" s="75" t="s">
        <v>132</v>
      </c>
      <c r="AB773" s="92">
        <v>43137</v>
      </c>
      <c r="AC773" s="75">
        <v>0</v>
      </c>
      <c r="AF773" s="92">
        <v>43137</v>
      </c>
      <c r="AG773" s="75">
        <v>0</v>
      </c>
      <c r="AH773" s="75">
        <v>173447</v>
      </c>
      <c r="AI773" s="75" t="b">
        <v>1</v>
      </c>
      <c r="AJ773" s="75">
        <v>0</v>
      </c>
      <c r="AK773" s="75" t="s">
        <v>2108</v>
      </c>
    </row>
    <row r="774" spans="1:37" x14ac:dyDescent="0.2">
      <c r="A774" s="75" t="s">
        <v>125</v>
      </c>
      <c r="B774" s="75">
        <v>115823</v>
      </c>
      <c r="C774" s="75" t="s">
        <v>126</v>
      </c>
      <c r="D774" s="75" t="s">
        <v>52</v>
      </c>
      <c r="F774" s="75">
        <v>5</v>
      </c>
      <c r="G774" s="75">
        <v>5901</v>
      </c>
      <c r="H774" s="75">
        <v>154189</v>
      </c>
      <c r="I774" s="74">
        <v>15</v>
      </c>
      <c r="J774" s="92">
        <v>43146</v>
      </c>
      <c r="K774" s="75" t="s">
        <v>2109</v>
      </c>
      <c r="L774" s="75">
        <v>49.72</v>
      </c>
      <c r="M774" s="75">
        <v>10</v>
      </c>
      <c r="N774" s="75">
        <v>60</v>
      </c>
      <c r="O774" s="75">
        <v>0</v>
      </c>
      <c r="P774" s="75">
        <v>0</v>
      </c>
      <c r="Q774" s="92">
        <v>43146</v>
      </c>
      <c r="R774" s="75" t="s">
        <v>2104</v>
      </c>
      <c r="S774" s="75" t="s">
        <v>2110</v>
      </c>
      <c r="U774" s="75" t="s">
        <v>2111</v>
      </c>
      <c r="X774" s="75">
        <v>14112</v>
      </c>
      <c r="Y774" s="75" t="s">
        <v>819</v>
      </c>
      <c r="Z774" s="92">
        <v>43146</v>
      </c>
      <c r="AA774" s="75" t="s">
        <v>132</v>
      </c>
      <c r="AB774" s="92">
        <v>43146</v>
      </c>
      <c r="AC774" s="75">
        <v>0</v>
      </c>
      <c r="AF774" s="92">
        <v>43146</v>
      </c>
      <c r="AG774" s="75">
        <v>0</v>
      </c>
      <c r="AH774" s="75">
        <v>95411</v>
      </c>
      <c r="AI774" s="75" t="b">
        <v>1</v>
      </c>
      <c r="AJ774" s="75">
        <v>0</v>
      </c>
      <c r="AK774" s="75" t="s">
        <v>2110</v>
      </c>
    </row>
    <row r="775" spans="1:37" x14ac:dyDescent="0.2">
      <c r="A775" s="75" t="s">
        <v>125</v>
      </c>
      <c r="B775" s="75">
        <v>115498</v>
      </c>
      <c r="C775" s="75" t="s">
        <v>126</v>
      </c>
      <c r="D775" s="75" t="s">
        <v>52</v>
      </c>
      <c r="F775" s="75">
        <v>5</v>
      </c>
      <c r="G775" s="75">
        <v>46877</v>
      </c>
      <c r="H775" s="75">
        <v>153864</v>
      </c>
      <c r="I775" s="74">
        <v>3</v>
      </c>
      <c r="J775" s="92">
        <v>43134</v>
      </c>
      <c r="K775" s="75" t="s">
        <v>2112</v>
      </c>
      <c r="L775" s="75">
        <v>49.72</v>
      </c>
      <c r="M775" s="75">
        <v>10</v>
      </c>
      <c r="N775" s="75">
        <v>60</v>
      </c>
      <c r="O775" s="75">
        <v>0</v>
      </c>
      <c r="P775" s="75">
        <v>0</v>
      </c>
      <c r="Q775" s="92">
        <v>43134</v>
      </c>
      <c r="R775" s="75" t="s">
        <v>2113</v>
      </c>
      <c r="S775" s="75" t="s">
        <v>2114</v>
      </c>
      <c r="U775" s="75" t="s">
        <v>2115</v>
      </c>
      <c r="X775" s="75">
        <v>14860</v>
      </c>
      <c r="Y775" s="75" t="s">
        <v>276</v>
      </c>
      <c r="Z775" s="92">
        <v>43134</v>
      </c>
      <c r="AA775" s="75" t="s">
        <v>132</v>
      </c>
      <c r="AB775" s="92">
        <v>43134</v>
      </c>
      <c r="AC775" s="75">
        <v>0</v>
      </c>
      <c r="AF775" s="92">
        <v>43134</v>
      </c>
      <c r="AG775" s="75">
        <v>0</v>
      </c>
      <c r="AH775" s="75">
        <v>95253</v>
      </c>
      <c r="AI775" s="75" t="b">
        <v>1</v>
      </c>
      <c r="AJ775" s="75">
        <v>0</v>
      </c>
      <c r="AK775" s="75" t="s">
        <v>2114</v>
      </c>
    </row>
    <row r="776" spans="1:37" x14ac:dyDescent="0.2">
      <c r="A776" s="75" t="s">
        <v>125</v>
      </c>
      <c r="B776" s="75">
        <v>115918</v>
      </c>
      <c r="C776" s="75" t="s">
        <v>126</v>
      </c>
      <c r="D776" s="75" t="s">
        <v>52</v>
      </c>
      <c r="F776" s="75">
        <v>5</v>
      </c>
      <c r="G776" s="75">
        <v>9571</v>
      </c>
      <c r="H776" s="75">
        <v>154284</v>
      </c>
      <c r="I776" s="74">
        <v>19</v>
      </c>
      <c r="J776" s="92">
        <v>43150</v>
      </c>
      <c r="K776" s="75" t="s">
        <v>2116</v>
      </c>
      <c r="L776" s="75">
        <v>16.670000000000002</v>
      </c>
      <c r="M776" s="75">
        <v>3.33</v>
      </c>
      <c r="N776" s="75">
        <v>20</v>
      </c>
      <c r="O776" s="75">
        <v>0</v>
      </c>
      <c r="P776" s="75">
        <v>0</v>
      </c>
      <c r="Q776" s="92">
        <v>43151</v>
      </c>
      <c r="R776" s="75" t="s">
        <v>2117</v>
      </c>
      <c r="S776" s="75" t="s">
        <v>2118</v>
      </c>
      <c r="U776" s="75" t="s">
        <v>2119</v>
      </c>
      <c r="X776" s="75">
        <v>14550</v>
      </c>
      <c r="Y776" s="75" t="s">
        <v>131</v>
      </c>
      <c r="Z776" s="92">
        <v>43150</v>
      </c>
      <c r="AA776" s="75" t="s">
        <v>132</v>
      </c>
      <c r="AB776" s="92">
        <v>43150</v>
      </c>
      <c r="AC776" s="75">
        <v>0</v>
      </c>
      <c r="AF776" s="92">
        <v>43150</v>
      </c>
      <c r="AG776" s="75">
        <v>0</v>
      </c>
      <c r="AH776" s="75">
        <v>140927</v>
      </c>
      <c r="AI776" s="75" t="b">
        <v>1</v>
      </c>
      <c r="AJ776" s="75">
        <v>0</v>
      </c>
      <c r="AK776" s="75" t="s">
        <v>2118</v>
      </c>
    </row>
    <row r="777" spans="1:37" x14ac:dyDescent="0.2">
      <c r="A777" s="75" t="s">
        <v>125</v>
      </c>
      <c r="B777" s="75">
        <v>115516</v>
      </c>
      <c r="C777" s="75" t="s">
        <v>126</v>
      </c>
      <c r="D777" s="75" t="s">
        <v>52</v>
      </c>
      <c r="F777" s="75">
        <v>5</v>
      </c>
      <c r="G777" s="75">
        <v>52666</v>
      </c>
      <c r="H777" s="75">
        <v>153882</v>
      </c>
      <c r="I777" s="74">
        <v>5</v>
      </c>
      <c r="J777" s="92">
        <v>43136</v>
      </c>
      <c r="K777" s="75" t="s">
        <v>2120</v>
      </c>
      <c r="L777" s="75">
        <v>53.88</v>
      </c>
      <c r="M777" s="75">
        <v>10.84</v>
      </c>
      <c r="N777" s="75">
        <v>65</v>
      </c>
      <c r="O777" s="75">
        <v>0</v>
      </c>
      <c r="P777" s="75">
        <v>0</v>
      </c>
      <c r="Q777" s="92">
        <v>43136</v>
      </c>
      <c r="R777" s="75" t="s">
        <v>2121</v>
      </c>
      <c r="S777" s="75" t="s">
        <v>2122</v>
      </c>
      <c r="U777" s="75" t="s">
        <v>2123</v>
      </c>
      <c r="X777" s="75">
        <v>14550</v>
      </c>
      <c r="Y777" s="75" t="s">
        <v>131</v>
      </c>
      <c r="Z777" s="92">
        <v>43136</v>
      </c>
      <c r="AA777" s="75" t="s">
        <v>132</v>
      </c>
      <c r="AB777" s="92">
        <v>43136</v>
      </c>
      <c r="AC777" s="75">
        <v>0</v>
      </c>
      <c r="AF777" s="92">
        <v>43136</v>
      </c>
      <c r="AG777" s="75">
        <v>0</v>
      </c>
      <c r="AH777" s="75">
        <v>115456</v>
      </c>
      <c r="AI777" s="75" t="b">
        <v>1</v>
      </c>
      <c r="AJ777" s="75">
        <v>0</v>
      </c>
      <c r="AK777" s="75" t="s">
        <v>2122</v>
      </c>
    </row>
    <row r="778" spans="1:37" x14ac:dyDescent="0.2">
      <c r="A778" s="75" t="s">
        <v>125</v>
      </c>
      <c r="B778" s="75">
        <v>115702</v>
      </c>
      <c r="C778" s="75" t="s">
        <v>126</v>
      </c>
      <c r="D778" s="75" t="s">
        <v>52</v>
      </c>
      <c r="F778" s="75">
        <v>5</v>
      </c>
      <c r="G778" s="75">
        <v>39539</v>
      </c>
      <c r="H778" s="75">
        <v>154068</v>
      </c>
      <c r="I778" s="74">
        <v>10</v>
      </c>
      <c r="J778" s="92">
        <v>43141</v>
      </c>
      <c r="K778" s="75" t="s">
        <v>2124</v>
      </c>
      <c r="L778" s="75">
        <v>53.88</v>
      </c>
      <c r="M778" s="75">
        <v>10.84</v>
      </c>
      <c r="N778" s="75">
        <v>65</v>
      </c>
      <c r="O778" s="75">
        <v>0</v>
      </c>
      <c r="P778" s="75">
        <v>0</v>
      </c>
      <c r="Q778" s="92">
        <v>43141</v>
      </c>
      <c r="R778" s="75" t="s">
        <v>2125</v>
      </c>
      <c r="S778" s="75" t="s">
        <v>2126</v>
      </c>
      <c r="U778" s="75" t="s">
        <v>796</v>
      </c>
      <c r="X778" s="75">
        <v>14310</v>
      </c>
      <c r="Y778" s="75" t="s">
        <v>2127</v>
      </c>
      <c r="Z778" s="92">
        <v>43141</v>
      </c>
      <c r="AA778" s="75" t="s">
        <v>132</v>
      </c>
      <c r="AB778" s="92">
        <v>43141</v>
      </c>
      <c r="AC778" s="75">
        <v>0</v>
      </c>
      <c r="AF778" s="92">
        <v>43141</v>
      </c>
      <c r="AG778" s="75">
        <v>0</v>
      </c>
      <c r="AH778" s="75">
        <v>105757</v>
      </c>
      <c r="AI778" s="75" t="b">
        <v>1</v>
      </c>
      <c r="AJ778" s="75">
        <v>0</v>
      </c>
      <c r="AK778" s="75" t="s">
        <v>2126</v>
      </c>
    </row>
    <row r="779" spans="1:37" x14ac:dyDescent="0.2">
      <c r="A779" s="75" t="s">
        <v>125</v>
      </c>
      <c r="B779" s="75">
        <v>115734</v>
      </c>
      <c r="C779" s="75" t="s">
        <v>126</v>
      </c>
      <c r="D779" s="75" t="s">
        <v>52</v>
      </c>
      <c r="E779" s="75">
        <v>115735</v>
      </c>
      <c r="F779" s="75">
        <v>5</v>
      </c>
      <c r="G779" s="75">
        <v>30167</v>
      </c>
      <c r="H779" s="75">
        <v>154100</v>
      </c>
      <c r="I779" s="74">
        <v>12</v>
      </c>
      <c r="J779" s="92">
        <v>43143</v>
      </c>
      <c r="K779" s="75" t="s">
        <v>2128</v>
      </c>
      <c r="L779" s="75">
        <v>53.88</v>
      </c>
      <c r="M779" s="75">
        <v>10.84</v>
      </c>
      <c r="N779" s="75">
        <v>65</v>
      </c>
      <c r="O779" s="75">
        <v>65</v>
      </c>
      <c r="P779" s="75">
        <v>-65</v>
      </c>
      <c r="Q779" s="92">
        <v>43143</v>
      </c>
      <c r="R779" s="75" t="s">
        <v>2129</v>
      </c>
      <c r="S779" s="75" t="s">
        <v>2130</v>
      </c>
      <c r="U779" s="75" t="s">
        <v>2131</v>
      </c>
      <c r="X779" s="75">
        <v>14630</v>
      </c>
      <c r="Y779" s="75" t="s">
        <v>2132</v>
      </c>
      <c r="Z779" s="92">
        <v>43143</v>
      </c>
      <c r="AA779" s="75" t="s">
        <v>132</v>
      </c>
      <c r="AB779" s="92">
        <v>43143</v>
      </c>
      <c r="AC779" s="75">
        <v>0</v>
      </c>
      <c r="AF779" s="92">
        <v>43143</v>
      </c>
      <c r="AG779" s="75">
        <v>0</v>
      </c>
      <c r="AH779" s="75">
        <v>165948</v>
      </c>
      <c r="AI779" s="75" t="b">
        <v>1</v>
      </c>
      <c r="AJ779" s="75">
        <v>0</v>
      </c>
      <c r="AK779" s="75" t="s">
        <v>2130</v>
      </c>
    </row>
    <row r="780" spans="1:37" x14ac:dyDescent="0.2">
      <c r="A780" s="75" t="s">
        <v>125</v>
      </c>
      <c r="B780" s="75">
        <v>115735</v>
      </c>
      <c r="C780" s="75" t="s">
        <v>206</v>
      </c>
      <c r="D780" s="75" t="s">
        <v>52</v>
      </c>
      <c r="E780" s="75">
        <v>115734</v>
      </c>
      <c r="F780" s="75">
        <v>5</v>
      </c>
      <c r="G780" s="75">
        <v>30167</v>
      </c>
      <c r="H780" s="75">
        <v>154101</v>
      </c>
      <c r="I780" s="74">
        <v>12</v>
      </c>
      <c r="J780" s="92">
        <v>43143</v>
      </c>
      <c r="K780" s="75" t="s">
        <v>2133</v>
      </c>
      <c r="L780" s="75">
        <v>-53.88</v>
      </c>
      <c r="M780" s="75">
        <v>-10.84</v>
      </c>
      <c r="N780" s="75">
        <v>-65</v>
      </c>
      <c r="O780" s="75">
        <v>-65</v>
      </c>
      <c r="P780" s="75">
        <v>0</v>
      </c>
      <c r="Q780" s="92">
        <v>43143</v>
      </c>
      <c r="R780" s="75" t="s">
        <v>2129</v>
      </c>
      <c r="S780" s="75" t="s">
        <v>2130</v>
      </c>
      <c r="U780" s="75" t="s">
        <v>2131</v>
      </c>
      <c r="X780" s="75">
        <v>14630</v>
      </c>
      <c r="Y780" s="75" t="s">
        <v>2132</v>
      </c>
      <c r="Z780" s="92">
        <v>43143</v>
      </c>
      <c r="AA780" s="75" t="s">
        <v>208</v>
      </c>
      <c r="AC780" s="75">
        <v>0</v>
      </c>
      <c r="AF780" s="92">
        <v>43143</v>
      </c>
      <c r="AG780" s="75">
        <v>0</v>
      </c>
      <c r="AH780" s="75">
        <v>165948</v>
      </c>
      <c r="AI780" s="75" t="b">
        <v>1</v>
      </c>
      <c r="AJ780" s="75">
        <v>0</v>
      </c>
      <c r="AK780" s="75" t="s">
        <v>2130</v>
      </c>
    </row>
    <row r="781" spans="1:37" x14ac:dyDescent="0.2">
      <c r="A781" s="75" t="s">
        <v>125</v>
      </c>
      <c r="B781" s="75">
        <v>115736</v>
      </c>
      <c r="C781" s="75" t="s">
        <v>126</v>
      </c>
      <c r="D781" s="75" t="s">
        <v>52</v>
      </c>
      <c r="F781" s="75">
        <v>5</v>
      </c>
      <c r="G781" s="75">
        <v>30167</v>
      </c>
      <c r="H781" s="75">
        <v>154102</v>
      </c>
      <c r="I781" s="74">
        <v>12</v>
      </c>
      <c r="J781" s="92">
        <v>43143</v>
      </c>
      <c r="K781" s="75" t="s">
        <v>2134</v>
      </c>
      <c r="L781" s="75">
        <v>49.72</v>
      </c>
      <c r="M781" s="75">
        <v>10</v>
      </c>
      <c r="N781" s="75">
        <v>60</v>
      </c>
      <c r="O781" s="75">
        <v>0</v>
      </c>
      <c r="P781" s="75">
        <v>0</v>
      </c>
      <c r="Q781" s="92">
        <v>43143</v>
      </c>
      <c r="R781" s="75" t="s">
        <v>2129</v>
      </c>
      <c r="S781" s="75" t="s">
        <v>2130</v>
      </c>
      <c r="U781" s="75" t="s">
        <v>2131</v>
      </c>
      <c r="X781" s="75">
        <v>14630</v>
      </c>
      <c r="Y781" s="75" t="s">
        <v>2132</v>
      </c>
      <c r="Z781" s="92">
        <v>43143</v>
      </c>
      <c r="AA781" s="75" t="s">
        <v>132</v>
      </c>
      <c r="AB781" s="92">
        <v>43143</v>
      </c>
      <c r="AC781" s="75">
        <v>0</v>
      </c>
      <c r="AF781" s="92">
        <v>43143</v>
      </c>
      <c r="AG781" s="75">
        <v>0</v>
      </c>
      <c r="AH781" s="75">
        <v>170108</v>
      </c>
      <c r="AI781" s="75" t="b">
        <v>1</v>
      </c>
      <c r="AJ781" s="75">
        <v>0</v>
      </c>
      <c r="AK781" s="75" t="s">
        <v>2130</v>
      </c>
    </row>
    <row r="782" spans="1:37" x14ac:dyDescent="0.2">
      <c r="A782" s="75" t="s">
        <v>125</v>
      </c>
      <c r="B782" s="75">
        <v>115970</v>
      </c>
      <c r="C782" s="75" t="s">
        <v>126</v>
      </c>
      <c r="D782" s="75" t="s">
        <v>52</v>
      </c>
      <c r="F782" s="75">
        <v>5</v>
      </c>
      <c r="G782" s="75">
        <v>46711</v>
      </c>
      <c r="H782" s="75">
        <v>154336</v>
      </c>
      <c r="I782" s="74">
        <v>20</v>
      </c>
      <c r="J782" s="92">
        <v>43151</v>
      </c>
      <c r="K782" s="75" t="s">
        <v>2135</v>
      </c>
      <c r="L782" s="75">
        <v>12.5</v>
      </c>
      <c r="M782" s="75">
        <v>2.5</v>
      </c>
      <c r="N782" s="75">
        <v>15</v>
      </c>
      <c r="O782" s="75">
        <v>0</v>
      </c>
      <c r="P782" s="75">
        <v>0</v>
      </c>
      <c r="Q782" s="92">
        <v>43151</v>
      </c>
      <c r="R782" s="75" t="s">
        <v>2136</v>
      </c>
      <c r="S782" s="75" t="s">
        <v>2137</v>
      </c>
      <c r="U782" s="75" t="s">
        <v>2138</v>
      </c>
      <c r="X782" s="75">
        <v>14860</v>
      </c>
      <c r="Y782" s="75" t="s">
        <v>1055</v>
      </c>
      <c r="Z782" s="92">
        <v>43151</v>
      </c>
      <c r="AA782" s="75" t="s">
        <v>132</v>
      </c>
      <c r="AB782" s="92">
        <v>43151</v>
      </c>
      <c r="AC782" s="75">
        <v>0</v>
      </c>
      <c r="AF782" s="92">
        <v>43151</v>
      </c>
      <c r="AG782" s="75">
        <v>0</v>
      </c>
      <c r="AH782" s="75">
        <v>153356</v>
      </c>
      <c r="AI782" s="75" t="b">
        <v>1</v>
      </c>
      <c r="AJ782" s="75">
        <v>0</v>
      </c>
      <c r="AK782" s="75" t="s">
        <v>2137</v>
      </c>
    </row>
    <row r="783" spans="1:37" x14ac:dyDescent="0.2">
      <c r="A783" s="75" t="s">
        <v>125</v>
      </c>
      <c r="B783" s="75">
        <v>116084</v>
      </c>
      <c r="C783" s="75" t="s">
        <v>126</v>
      </c>
      <c r="D783" s="75" t="s">
        <v>52</v>
      </c>
      <c r="F783" s="75">
        <v>5</v>
      </c>
      <c r="G783" s="75">
        <v>30341</v>
      </c>
      <c r="H783" s="75">
        <v>154450</v>
      </c>
      <c r="I783" s="74">
        <v>23</v>
      </c>
      <c r="J783" s="92">
        <v>43154</v>
      </c>
      <c r="K783" s="75" t="s">
        <v>2139</v>
      </c>
      <c r="L783" s="75">
        <v>41.38</v>
      </c>
      <c r="M783" s="75">
        <v>8.34</v>
      </c>
      <c r="N783" s="75">
        <v>50</v>
      </c>
      <c r="O783" s="75">
        <v>0</v>
      </c>
      <c r="P783" s="75">
        <v>0</v>
      </c>
      <c r="Q783" s="92">
        <v>43154</v>
      </c>
      <c r="R783" s="75" t="s">
        <v>2140</v>
      </c>
      <c r="S783" s="75" t="s">
        <v>2141</v>
      </c>
      <c r="U783" s="75" t="s">
        <v>2142</v>
      </c>
      <c r="X783" s="75">
        <v>14112</v>
      </c>
      <c r="Y783" s="75" t="s">
        <v>819</v>
      </c>
      <c r="Z783" s="92">
        <v>43154</v>
      </c>
      <c r="AA783" s="75" t="s">
        <v>132</v>
      </c>
      <c r="AB783" s="92">
        <v>43154</v>
      </c>
      <c r="AC783" s="75">
        <v>0</v>
      </c>
      <c r="AF783" s="92">
        <v>43154</v>
      </c>
      <c r="AG783" s="75">
        <v>0</v>
      </c>
      <c r="AH783" s="75">
        <v>103707</v>
      </c>
      <c r="AI783" s="75" t="b">
        <v>1</v>
      </c>
      <c r="AJ783" s="75">
        <v>0</v>
      </c>
      <c r="AK783" s="75" t="s">
        <v>2141</v>
      </c>
    </row>
    <row r="784" spans="1:37" x14ac:dyDescent="0.2">
      <c r="A784" s="75" t="s">
        <v>125</v>
      </c>
      <c r="B784" s="75">
        <v>115786</v>
      </c>
      <c r="C784" s="75" t="s">
        <v>126</v>
      </c>
      <c r="D784" s="75" t="s">
        <v>52</v>
      </c>
      <c r="F784" s="75">
        <v>5</v>
      </c>
      <c r="G784" s="75">
        <v>30116</v>
      </c>
      <c r="H784" s="75">
        <v>154152</v>
      </c>
      <c r="I784" s="74">
        <v>14</v>
      </c>
      <c r="J784" s="92">
        <v>43145</v>
      </c>
      <c r="K784" s="75" t="s">
        <v>2143</v>
      </c>
      <c r="L784" s="75">
        <v>53.88</v>
      </c>
      <c r="M784" s="75">
        <v>10.84</v>
      </c>
      <c r="N784" s="75">
        <v>65</v>
      </c>
      <c r="O784" s="75">
        <v>0</v>
      </c>
      <c r="P784" s="75">
        <v>0</v>
      </c>
      <c r="Q784" s="92">
        <v>43145</v>
      </c>
      <c r="R784" s="75" t="s">
        <v>2144</v>
      </c>
      <c r="S784" s="75" t="s">
        <v>2145</v>
      </c>
      <c r="U784" s="75" t="s">
        <v>2146</v>
      </c>
      <c r="X784" s="75">
        <v>14112</v>
      </c>
      <c r="Y784" s="75" t="s">
        <v>819</v>
      </c>
      <c r="Z784" s="92">
        <v>43145</v>
      </c>
      <c r="AA784" s="75" t="s">
        <v>132</v>
      </c>
      <c r="AB784" s="92">
        <v>43145</v>
      </c>
      <c r="AC784" s="75">
        <v>0</v>
      </c>
      <c r="AF784" s="92">
        <v>43145</v>
      </c>
      <c r="AG784" s="75">
        <v>0</v>
      </c>
      <c r="AH784" s="75">
        <v>102446</v>
      </c>
      <c r="AI784" s="75" t="b">
        <v>1</v>
      </c>
      <c r="AJ784" s="75">
        <v>0</v>
      </c>
      <c r="AK784" s="75" t="s">
        <v>2145</v>
      </c>
    </row>
    <row r="785" spans="1:37" x14ac:dyDescent="0.2">
      <c r="A785" s="75" t="s">
        <v>125</v>
      </c>
      <c r="B785" s="75">
        <v>115625</v>
      </c>
      <c r="C785" s="75" t="s">
        <v>126</v>
      </c>
      <c r="D785" s="75" t="s">
        <v>52</v>
      </c>
      <c r="F785" s="75">
        <v>5</v>
      </c>
      <c r="G785" s="75">
        <v>52697</v>
      </c>
      <c r="H785" s="75">
        <v>153991</v>
      </c>
      <c r="I785" s="74">
        <v>8</v>
      </c>
      <c r="J785" s="92">
        <v>43139</v>
      </c>
      <c r="K785" s="75" t="s">
        <v>2147</v>
      </c>
      <c r="L785" s="75">
        <v>49.72</v>
      </c>
      <c r="M785" s="75">
        <v>10</v>
      </c>
      <c r="N785" s="75">
        <v>60</v>
      </c>
      <c r="O785" s="75">
        <v>0</v>
      </c>
      <c r="P785" s="75">
        <v>0</v>
      </c>
      <c r="Q785" s="92">
        <v>43139</v>
      </c>
      <c r="R785" s="75" t="s">
        <v>2148</v>
      </c>
      <c r="S785" s="75" t="s">
        <v>2149</v>
      </c>
      <c r="U785" s="75" t="s">
        <v>2150</v>
      </c>
      <c r="X785" s="75">
        <v>14370</v>
      </c>
      <c r="Y785" s="75" t="s">
        <v>1854</v>
      </c>
      <c r="Z785" s="92">
        <v>43139</v>
      </c>
      <c r="AA785" s="75" t="s">
        <v>132</v>
      </c>
      <c r="AB785" s="92">
        <v>43139</v>
      </c>
      <c r="AC785" s="75">
        <v>0</v>
      </c>
      <c r="AF785" s="92">
        <v>43139</v>
      </c>
      <c r="AG785" s="75">
        <v>0</v>
      </c>
      <c r="AH785" s="75">
        <v>102410</v>
      </c>
      <c r="AI785" s="75" t="b">
        <v>1</v>
      </c>
      <c r="AJ785" s="75">
        <v>0</v>
      </c>
      <c r="AK785" s="75" t="s">
        <v>2149</v>
      </c>
    </row>
    <row r="786" spans="1:37" x14ac:dyDescent="0.2">
      <c r="A786" s="75" t="s">
        <v>125</v>
      </c>
      <c r="B786" s="75">
        <v>115990</v>
      </c>
      <c r="C786" s="75" t="s">
        <v>126</v>
      </c>
      <c r="D786" s="75" t="s">
        <v>52</v>
      </c>
      <c r="F786" s="75">
        <v>5</v>
      </c>
      <c r="G786" s="75">
        <v>4895</v>
      </c>
      <c r="H786" s="75">
        <v>154356</v>
      </c>
      <c r="I786" s="74">
        <v>21</v>
      </c>
      <c r="J786" s="92">
        <v>43152</v>
      </c>
      <c r="K786" s="75" t="s">
        <v>2151</v>
      </c>
      <c r="L786" s="75">
        <v>53.88</v>
      </c>
      <c r="M786" s="75">
        <v>10.84</v>
      </c>
      <c r="N786" s="75">
        <v>65</v>
      </c>
      <c r="O786" s="75">
        <v>0</v>
      </c>
      <c r="P786" s="75">
        <v>0</v>
      </c>
      <c r="Q786" s="92">
        <v>43152</v>
      </c>
      <c r="R786" s="75" t="s">
        <v>2152</v>
      </c>
      <c r="S786" s="75" t="s">
        <v>2153</v>
      </c>
      <c r="U786" s="75" t="s">
        <v>2154</v>
      </c>
      <c r="X786" s="75">
        <v>14000</v>
      </c>
      <c r="Y786" s="75" t="s">
        <v>186</v>
      </c>
      <c r="Z786" s="92">
        <v>43152</v>
      </c>
      <c r="AA786" s="75" t="s">
        <v>132</v>
      </c>
      <c r="AB786" s="92">
        <v>43152</v>
      </c>
      <c r="AC786" s="75">
        <v>0</v>
      </c>
      <c r="AF786" s="92">
        <v>43152</v>
      </c>
      <c r="AG786" s="75">
        <v>0</v>
      </c>
      <c r="AH786" s="75">
        <v>101725</v>
      </c>
      <c r="AI786" s="75" t="b">
        <v>1</v>
      </c>
      <c r="AJ786" s="75">
        <v>0</v>
      </c>
      <c r="AK786" s="75" t="s">
        <v>2153</v>
      </c>
    </row>
    <row r="787" spans="1:37" x14ac:dyDescent="0.2">
      <c r="A787" s="75" t="s">
        <v>125</v>
      </c>
      <c r="B787" s="75">
        <v>115707</v>
      </c>
      <c r="C787" s="75" t="s">
        <v>126</v>
      </c>
      <c r="D787" s="75" t="s">
        <v>52</v>
      </c>
      <c r="F787" s="75">
        <v>5</v>
      </c>
      <c r="G787" s="75">
        <v>52725</v>
      </c>
      <c r="H787" s="75">
        <v>154073</v>
      </c>
      <c r="I787" s="74">
        <v>12</v>
      </c>
      <c r="J787" s="92">
        <v>43143</v>
      </c>
      <c r="K787" s="75" t="s">
        <v>2155</v>
      </c>
      <c r="L787" s="75">
        <v>53.88</v>
      </c>
      <c r="M787" s="75">
        <v>10.84</v>
      </c>
      <c r="N787" s="75">
        <v>65</v>
      </c>
      <c r="O787" s="75">
        <v>0</v>
      </c>
      <c r="P787" s="75">
        <v>0</v>
      </c>
      <c r="Q787" s="92">
        <v>43143</v>
      </c>
      <c r="R787" s="75" t="s">
        <v>2156</v>
      </c>
      <c r="S787" s="75" t="s">
        <v>2157</v>
      </c>
      <c r="U787" s="75" t="s">
        <v>2158</v>
      </c>
      <c r="X787" s="75">
        <v>14200</v>
      </c>
      <c r="Y787" s="75" t="s">
        <v>159</v>
      </c>
      <c r="Z787" s="92">
        <v>43143</v>
      </c>
      <c r="AA787" s="75" t="s">
        <v>132</v>
      </c>
      <c r="AB787" s="92">
        <v>43143</v>
      </c>
      <c r="AC787" s="75">
        <v>0</v>
      </c>
      <c r="AF787" s="92">
        <v>43143</v>
      </c>
      <c r="AG787" s="75">
        <v>0</v>
      </c>
      <c r="AH787" s="75">
        <v>100432</v>
      </c>
      <c r="AI787" s="75" t="b">
        <v>1</v>
      </c>
      <c r="AJ787" s="75">
        <v>0</v>
      </c>
      <c r="AK787" s="75" t="s">
        <v>2159</v>
      </c>
    </row>
    <row r="788" spans="1:37" x14ac:dyDescent="0.2">
      <c r="A788" s="75" t="s">
        <v>125</v>
      </c>
      <c r="B788" s="75">
        <v>115896</v>
      </c>
      <c r="C788" s="75" t="s">
        <v>126</v>
      </c>
      <c r="D788" s="75" t="s">
        <v>52</v>
      </c>
      <c r="F788" s="75">
        <v>5</v>
      </c>
      <c r="G788" s="75">
        <v>21089</v>
      </c>
      <c r="H788" s="75">
        <v>154262</v>
      </c>
      <c r="I788" s="74">
        <v>17</v>
      </c>
      <c r="J788" s="92">
        <v>43148</v>
      </c>
      <c r="K788" s="75" t="s">
        <v>2160</v>
      </c>
      <c r="L788" s="75">
        <v>45.55</v>
      </c>
      <c r="M788" s="75">
        <v>9.17</v>
      </c>
      <c r="N788" s="75">
        <v>55</v>
      </c>
      <c r="O788" s="75">
        <v>0</v>
      </c>
      <c r="P788" s="75">
        <v>0</v>
      </c>
      <c r="Q788" s="92">
        <v>43157</v>
      </c>
      <c r="R788" s="75" t="s">
        <v>2161</v>
      </c>
      <c r="S788" s="75" t="s">
        <v>2162</v>
      </c>
      <c r="U788" s="75" t="s">
        <v>2163</v>
      </c>
      <c r="X788" s="75">
        <v>14120</v>
      </c>
      <c r="Y788" s="75" t="s">
        <v>362</v>
      </c>
      <c r="Z788" s="92">
        <v>43148</v>
      </c>
      <c r="AA788" s="75" t="s">
        <v>132</v>
      </c>
      <c r="AB788" s="92">
        <v>43148</v>
      </c>
      <c r="AC788" s="75">
        <v>0</v>
      </c>
      <c r="AF788" s="92">
        <v>43148</v>
      </c>
      <c r="AG788" s="75">
        <v>0</v>
      </c>
      <c r="AH788" s="75">
        <v>92644</v>
      </c>
      <c r="AI788" s="75" t="b">
        <v>1</v>
      </c>
      <c r="AJ788" s="75">
        <v>0</v>
      </c>
      <c r="AK788" s="75" t="s">
        <v>2162</v>
      </c>
    </row>
    <row r="789" spans="1:37" x14ac:dyDescent="0.2">
      <c r="A789" s="75" t="s">
        <v>125</v>
      </c>
      <c r="B789" s="75">
        <v>115884</v>
      </c>
      <c r="C789" s="75" t="s">
        <v>126</v>
      </c>
      <c r="D789" s="75" t="s">
        <v>52</v>
      </c>
      <c r="F789" s="75">
        <v>5</v>
      </c>
      <c r="G789" s="75">
        <v>52776</v>
      </c>
      <c r="H789" s="75">
        <v>154250</v>
      </c>
      <c r="I789" s="74">
        <v>16</v>
      </c>
      <c r="J789" s="92">
        <v>43147</v>
      </c>
      <c r="K789" s="75" t="s">
        <v>2164</v>
      </c>
      <c r="L789" s="75">
        <v>41.38</v>
      </c>
      <c r="M789" s="75">
        <v>8.34</v>
      </c>
      <c r="N789" s="75">
        <v>50</v>
      </c>
      <c r="O789" s="75">
        <v>0</v>
      </c>
      <c r="P789" s="75">
        <v>0</v>
      </c>
      <c r="Q789" s="92">
        <v>43147</v>
      </c>
      <c r="R789" s="75" t="s">
        <v>2165</v>
      </c>
      <c r="S789" s="75" t="s">
        <v>2166</v>
      </c>
      <c r="U789" s="75" t="s">
        <v>2167</v>
      </c>
      <c r="X789" s="75">
        <v>14250</v>
      </c>
      <c r="Y789" s="75" t="s">
        <v>990</v>
      </c>
      <c r="Z789" s="92">
        <v>43147</v>
      </c>
      <c r="AA789" s="75" t="s">
        <v>132</v>
      </c>
      <c r="AB789" s="92">
        <v>43147</v>
      </c>
      <c r="AC789" s="75">
        <v>0</v>
      </c>
      <c r="AF789" s="92">
        <v>43147</v>
      </c>
      <c r="AG789" s="75">
        <v>0</v>
      </c>
      <c r="AH789" s="75">
        <v>163520</v>
      </c>
      <c r="AI789" s="75" t="b">
        <v>1</v>
      </c>
      <c r="AJ789" s="75">
        <v>0</v>
      </c>
      <c r="AK789" s="75" t="s">
        <v>2166</v>
      </c>
    </row>
    <row r="790" spans="1:37" x14ac:dyDescent="0.2">
      <c r="A790" s="75" t="s">
        <v>125</v>
      </c>
      <c r="B790" s="75">
        <v>116100</v>
      </c>
      <c r="C790" s="75" t="s">
        <v>126</v>
      </c>
      <c r="D790" s="75" t="s">
        <v>52</v>
      </c>
      <c r="F790" s="75">
        <v>5</v>
      </c>
      <c r="G790" s="75">
        <v>29614</v>
      </c>
      <c r="H790" s="75">
        <v>154466</v>
      </c>
      <c r="I790" s="74">
        <v>23</v>
      </c>
      <c r="J790" s="92">
        <v>43154</v>
      </c>
      <c r="K790" s="75" t="s">
        <v>2168</v>
      </c>
      <c r="L790" s="75">
        <v>12.5</v>
      </c>
      <c r="M790" s="75">
        <v>2.5</v>
      </c>
      <c r="N790" s="75">
        <v>15</v>
      </c>
      <c r="O790" s="75">
        <v>0</v>
      </c>
      <c r="P790" s="75">
        <v>0</v>
      </c>
      <c r="Q790" s="92">
        <v>43154</v>
      </c>
      <c r="R790" s="75" t="s">
        <v>2169</v>
      </c>
      <c r="S790" s="75" t="s">
        <v>2170</v>
      </c>
      <c r="U790" s="75" t="s">
        <v>2171</v>
      </c>
      <c r="X790" s="75">
        <v>14112</v>
      </c>
      <c r="Y790" s="75" t="s">
        <v>819</v>
      </c>
      <c r="Z790" s="92">
        <v>43154</v>
      </c>
      <c r="AA790" s="75" t="s">
        <v>132</v>
      </c>
      <c r="AB790" s="92">
        <v>43154</v>
      </c>
      <c r="AC790" s="75">
        <v>0</v>
      </c>
      <c r="AF790" s="92">
        <v>43154</v>
      </c>
      <c r="AG790" s="75">
        <v>0</v>
      </c>
      <c r="AH790" s="75">
        <v>144531</v>
      </c>
      <c r="AI790" s="75" t="b">
        <v>1</v>
      </c>
      <c r="AJ790" s="75">
        <v>0</v>
      </c>
      <c r="AK790" s="75" t="s">
        <v>2170</v>
      </c>
    </row>
    <row r="791" spans="1:37" x14ac:dyDescent="0.2">
      <c r="A791" s="75" t="s">
        <v>125</v>
      </c>
      <c r="B791" s="75">
        <v>115890</v>
      </c>
      <c r="C791" s="75" t="s">
        <v>126</v>
      </c>
      <c r="D791" s="75" t="s">
        <v>52</v>
      </c>
      <c r="F791" s="75">
        <v>5</v>
      </c>
      <c r="G791" s="75">
        <v>3880</v>
      </c>
      <c r="H791" s="75">
        <v>154256</v>
      </c>
      <c r="I791" s="74">
        <v>16</v>
      </c>
      <c r="J791" s="92">
        <v>43147</v>
      </c>
      <c r="K791" s="75" t="s">
        <v>2172</v>
      </c>
      <c r="L791" s="75">
        <v>47.22</v>
      </c>
      <c r="M791" s="75">
        <v>9.5</v>
      </c>
      <c r="N791" s="75">
        <v>57</v>
      </c>
      <c r="O791" s="75">
        <v>0</v>
      </c>
      <c r="P791" s="75">
        <v>0</v>
      </c>
      <c r="Q791" s="92">
        <v>43147</v>
      </c>
      <c r="R791" s="75" t="s">
        <v>2173</v>
      </c>
      <c r="S791" s="75" t="s">
        <v>2174</v>
      </c>
      <c r="U791" s="75" t="s">
        <v>2175</v>
      </c>
      <c r="X791" s="75">
        <v>14860</v>
      </c>
      <c r="Y791" s="75" t="s">
        <v>276</v>
      </c>
      <c r="Z791" s="92">
        <v>43147</v>
      </c>
      <c r="AA791" s="75" t="s">
        <v>132</v>
      </c>
      <c r="AB791" s="92">
        <v>43147</v>
      </c>
      <c r="AC791" s="75">
        <v>0</v>
      </c>
      <c r="AF791" s="92">
        <v>43147</v>
      </c>
      <c r="AG791" s="75">
        <v>0</v>
      </c>
      <c r="AH791" s="75">
        <v>175426</v>
      </c>
      <c r="AI791" s="75" t="b">
        <v>1</v>
      </c>
      <c r="AJ791" s="75">
        <v>0</v>
      </c>
      <c r="AK791" s="75" t="s">
        <v>2174</v>
      </c>
    </row>
    <row r="792" spans="1:37" x14ac:dyDescent="0.2">
      <c r="A792" s="75" t="s">
        <v>125</v>
      </c>
      <c r="B792" s="75">
        <v>115891</v>
      </c>
      <c r="C792" s="75" t="s">
        <v>126</v>
      </c>
      <c r="D792" s="75" t="s">
        <v>52</v>
      </c>
      <c r="F792" s="75">
        <v>5</v>
      </c>
      <c r="G792" s="75">
        <v>3880</v>
      </c>
      <c r="H792" s="75">
        <v>154257</v>
      </c>
      <c r="I792" s="74">
        <v>16</v>
      </c>
      <c r="J792" s="92">
        <v>43147</v>
      </c>
      <c r="K792" s="75" t="s">
        <v>2176</v>
      </c>
      <c r="L792" s="75">
        <v>47.22</v>
      </c>
      <c r="M792" s="75">
        <v>9.5</v>
      </c>
      <c r="N792" s="75">
        <v>57</v>
      </c>
      <c r="O792" s="75">
        <v>0</v>
      </c>
      <c r="P792" s="75">
        <v>0</v>
      </c>
      <c r="Q792" s="92">
        <v>43147</v>
      </c>
      <c r="R792" s="75" t="s">
        <v>2173</v>
      </c>
      <c r="S792" s="75" t="s">
        <v>2174</v>
      </c>
      <c r="U792" s="75" t="s">
        <v>2175</v>
      </c>
      <c r="X792" s="75">
        <v>14860</v>
      </c>
      <c r="Y792" s="75" t="s">
        <v>276</v>
      </c>
      <c r="Z792" s="92">
        <v>43147</v>
      </c>
      <c r="AA792" s="75" t="s">
        <v>132</v>
      </c>
      <c r="AB792" s="92">
        <v>43147</v>
      </c>
      <c r="AC792" s="75">
        <v>0</v>
      </c>
      <c r="AF792" s="92">
        <v>43147</v>
      </c>
      <c r="AG792" s="75">
        <v>0</v>
      </c>
      <c r="AH792" s="75">
        <v>175734</v>
      </c>
      <c r="AI792" s="75" t="b">
        <v>1</v>
      </c>
      <c r="AJ792" s="75">
        <v>0</v>
      </c>
      <c r="AK792" s="75" t="s">
        <v>2174</v>
      </c>
    </row>
    <row r="793" spans="1:37" x14ac:dyDescent="0.2">
      <c r="A793" s="75" t="s">
        <v>125</v>
      </c>
      <c r="B793" s="75">
        <v>115983</v>
      </c>
      <c r="C793" s="75" t="s">
        <v>126</v>
      </c>
      <c r="D793" s="75" t="s">
        <v>52</v>
      </c>
      <c r="F793" s="75">
        <v>5</v>
      </c>
      <c r="G793" s="75">
        <v>3880</v>
      </c>
      <c r="H793" s="75">
        <v>154349</v>
      </c>
      <c r="I793" s="74">
        <v>20</v>
      </c>
      <c r="J793" s="92">
        <v>43151</v>
      </c>
      <c r="K793" s="75" t="s">
        <v>2177</v>
      </c>
      <c r="L793" s="75">
        <v>47.22</v>
      </c>
      <c r="M793" s="75">
        <v>9.5</v>
      </c>
      <c r="N793" s="75">
        <v>57</v>
      </c>
      <c r="O793" s="75">
        <v>0</v>
      </c>
      <c r="P793" s="75">
        <v>0</v>
      </c>
      <c r="Q793" s="92">
        <v>43151</v>
      </c>
      <c r="R793" s="75" t="s">
        <v>2173</v>
      </c>
      <c r="S793" s="75" t="s">
        <v>2174</v>
      </c>
      <c r="U793" s="75" t="s">
        <v>2175</v>
      </c>
      <c r="X793" s="75">
        <v>14860</v>
      </c>
      <c r="Y793" s="75" t="s">
        <v>276</v>
      </c>
      <c r="Z793" s="92">
        <v>43151</v>
      </c>
      <c r="AA793" s="75" t="s">
        <v>132</v>
      </c>
      <c r="AB793" s="92">
        <v>43151</v>
      </c>
      <c r="AC793" s="75">
        <v>0</v>
      </c>
      <c r="AF793" s="92">
        <v>43151</v>
      </c>
      <c r="AG793" s="75">
        <v>0</v>
      </c>
      <c r="AH793" s="75">
        <v>182603</v>
      </c>
      <c r="AI793" s="75" t="b">
        <v>1</v>
      </c>
      <c r="AJ793" s="75">
        <v>0</v>
      </c>
      <c r="AK793" s="75" t="s">
        <v>2174</v>
      </c>
    </row>
    <row r="794" spans="1:37" x14ac:dyDescent="0.2">
      <c r="A794" s="75" t="s">
        <v>125</v>
      </c>
      <c r="B794" s="75">
        <v>116195</v>
      </c>
      <c r="C794" s="75" t="s">
        <v>126</v>
      </c>
      <c r="D794" s="75" t="s">
        <v>52</v>
      </c>
      <c r="F794" s="75">
        <v>5</v>
      </c>
      <c r="G794" s="75">
        <v>3880</v>
      </c>
      <c r="H794" s="75">
        <v>154561</v>
      </c>
      <c r="I794" s="74">
        <v>28</v>
      </c>
      <c r="J794" s="92">
        <v>43159</v>
      </c>
      <c r="K794" s="75" t="s">
        <v>2178</v>
      </c>
      <c r="L794" s="75">
        <v>47.22</v>
      </c>
      <c r="M794" s="75">
        <v>9.5</v>
      </c>
      <c r="N794" s="75">
        <v>57</v>
      </c>
      <c r="O794" s="75">
        <v>57</v>
      </c>
      <c r="P794" s="75">
        <v>0</v>
      </c>
      <c r="R794" s="75" t="s">
        <v>2173</v>
      </c>
      <c r="S794" s="75" t="s">
        <v>2174</v>
      </c>
      <c r="U794" s="75" t="s">
        <v>2175</v>
      </c>
      <c r="X794" s="75">
        <v>14860</v>
      </c>
      <c r="Y794" s="75" t="s">
        <v>276</v>
      </c>
      <c r="Z794" s="92">
        <v>43159</v>
      </c>
      <c r="AA794" s="75" t="s">
        <v>132</v>
      </c>
      <c r="AB794" s="92">
        <v>43159</v>
      </c>
      <c r="AC794" s="75">
        <v>0</v>
      </c>
      <c r="AF794" s="92">
        <v>43159</v>
      </c>
      <c r="AG794" s="75">
        <v>0</v>
      </c>
      <c r="AH794" s="75">
        <v>90245</v>
      </c>
      <c r="AI794" s="75" t="b">
        <v>1</v>
      </c>
      <c r="AJ794" s="75">
        <v>0</v>
      </c>
      <c r="AK794" s="75" t="s">
        <v>2174</v>
      </c>
    </row>
    <row r="795" spans="1:37" x14ac:dyDescent="0.2">
      <c r="A795" s="75" t="s">
        <v>125</v>
      </c>
      <c r="B795" s="75">
        <v>115791</v>
      </c>
      <c r="C795" s="75" t="s">
        <v>126</v>
      </c>
      <c r="D795" s="75" t="s">
        <v>52</v>
      </c>
      <c r="F795" s="75">
        <v>5</v>
      </c>
      <c r="G795" s="75">
        <v>52756</v>
      </c>
      <c r="H795" s="75">
        <v>154157</v>
      </c>
      <c r="I795" s="74">
        <v>14</v>
      </c>
      <c r="J795" s="92">
        <v>43145</v>
      </c>
      <c r="K795" s="75" t="s">
        <v>2179</v>
      </c>
      <c r="L795" s="75">
        <v>49.72</v>
      </c>
      <c r="M795" s="75">
        <v>10</v>
      </c>
      <c r="N795" s="75">
        <v>60</v>
      </c>
      <c r="O795" s="75">
        <v>0</v>
      </c>
      <c r="P795" s="75">
        <v>0</v>
      </c>
      <c r="Q795" s="92">
        <v>43145</v>
      </c>
      <c r="R795" s="75" t="s">
        <v>2180</v>
      </c>
      <c r="S795" s="75" t="s">
        <v>2181</v>
      </c>
      <c r="U795" s="75" t="s">
        <v>2182</v>
      </c>
      <c r="X795" s="75">
        <v>14630</v>
      </c>
      <c r="Y795" s="75" t="s">
        <v>2132</v>
      </c>
      <c r="Z795" s="92">
        <v>43145</v>
      </c>
      <c r="AA795" s="75" t="s">
        <v>132</v>
      </c>
      <c r="AB795" s="92">
        <v>43145</v>
      </c>
      <c r="AC795" s="75">
        <v>0</v>
      </c>
      <c r="AF795" s="92">
        <v>43145</v>
      </c>
      <c r="AG795" s="75">
        <v>0</v>
      </c>
      <c r="AH795" s="75">
        <v>110906</v>
      </c>
      <c r="AI795" s="75" t="b">
        <v>1</v>
      </c>
      <c r="AJ795" s="75">
        <v>0</v>
      </c>
      <c r="AK795" s="75" t="s">
        <v>2183</v>
      </c>
    </row>
    <row r="796" spans="1:37" x14ac:dyDescent="0.2">
      <c r="A796" s="75" t="s">
        <v>125</v>
      </c>
      <c r="B796" s="75">
        <v>116090</v>
      </c>
      <c r="C796" s="75" t="s">
        <v>126</v>
      </c>
      <c r="D796" s="75" t="s">
        <v>52</v>
      </c>
      <c r="F796" s="75">
        <v>5</v>
      </c>
      <c r="G796" s="75">
        <v>39095</v>
      </c>
      <c r="H796" s="75">
        <v>154456</v>
      </c>
      <c r="I796" s="74">
        <v>23</v>
      </c>
      <c r="J796" s="92">
        <v>43154</v>
      </c>
      <c r="K796" s="75" t="s">
        <v>2184</v>
      </c>
      <c r="L796" s="75">
        <v>49.72</v>
      </c>
      <c r="M796" s="75">
        <v>10</v>
      </c>
      <c r="N796" s="75">
        <v>60</v>
      </c>
      <c r="O796" s="75">
        <v>0</v>
      </c>
      <c r="P796" s="75">
        <v>0</v>
      </c>
      <c r="Q796" s="92">
        <v>43154</v>
      </c>
      <c r="R796" s="75" t="s">
        <v>2185</v>
      </c>
      <c r="S796" s="75" t="s">
        <v>2186</v>
      </c>
      <c r="U796" s="75" t="s">
        <v>2187</v>
      </c>
      <c r="X796" s="75">
        <v>14000</v>
      </c>
      <c r="Y796" s="75" t="s">
        <v>186</v>
      </c>
      <c r="Z796" s="92">
        <v>43154</v>
      </c>
      <c r="AA796" s="75" t="s">
        <v>132</v>
      </c>
      <c r="AB796" s="92">
        <v>43154</v>
      </c>
      <c r="AC796" s="75">
        <v>0</v>
      </c>
      <c r="AF796" s="92">
        <v>43154</v>
      </c>
      <c r="AG796" s="75">
        <v>0</v>
      </c>
      <c r="AH796" s="75">
        <v>113908</v>
      </c>
      <c r="AI796" s="75" t="b">
        <v>1</v>
      </c>
      <c r="AJ796" s="75">
        <v>0</v>
      </c>
      <c r="AK796" s="75" t="s">
        <v>2186</v>
      </c>
    </row>
    <row r="797" spans="1:37" x14ac:dyDescent="0.2">
      <c r="A797" s="75" t="s">
        <v>125</v>
      </c>
      <c r="B797" s="75">
        <v>115494</v>
      </c>
      <c r="C797" s="75" t="s">
        <v>126</v>
      </c>
      <c r="D797" s="75" t="s">
        <v>52</v>
      </c>
      <c r="F797" s="75">
        <v>5</v>
      </c>
      <c r="G797" s="75">
        <v>52655</v>
      </c>
      <c r="H797" s="75">
        <v>153860</v>
      </c>
      <c r="I797" s="74">
        <v>3</v>
      </c>
      <c r="J797" s="92">
        <v>43134</v>
      </c>
      <c r="K797" s="75" t="s">
        <v>2188</v>
      </c>
      <c r="L797" s="75">
        <v>16.670000000000002</v>
      </c>
      <c r="M797" s="75">
        <v>3.33</v>
      </c>
      <c r="N797" s="75">
        <v>20</v>
      </c>
      <c r="O797" s="75">
        <v>0</v>
      </c>
      <c r="P797" s="75">
        <v>0</v>
      </c>
      <c r="Q797" s="92">
        <v>43134</v>
      </c>
      <c r="R797" s="75" t="s">
        <v>2189</v>
      </c>
      <c r="S797" s="75" t="s">
        <v>2190</v>
      </c>
      <c r="U797" s="75" t="s">
        <v>2191</v>
      </c>
      <c r="X797" s="75">
        <v>75017</v>
      </c>
      <c r="Y797" s="75" t="s">
        <v>2192</v>
      </c>
      <c r="Z797" s="92">
        <v>43134</v>
      </c>
      <c r="AA797" s="75" t="s">
        <v>132</v>
      </c>
      <c r="AB797" s="92">
        <v>43134</v>
      </c>
      <c r="AC797" s="75">
        <v>0</v>
      </c>
      <c r="AF797" s="92">
        <v>43134</v>
      </c>
      <c r="AG797" s="75">
        <v>0</v>
      </c>
      <c r="AH797" s="75">
        <v>84511</v>
      </c>
      <c r="AI797" s="75" t="b">
        <v>1</v>
      </c>
      <c r="AJ797" s="75">
        <v>0</v>
      </c>
      <c r="AK797" s="75" t="s">
        <v>2190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806"/>
  <sheetViews>
    <sheetView showGridLines="0" workbookViewId="0">
      <pane xSplit="6" ySplit="9" topLeftCell="M10" activePane="bottomRight" state="frozen"/>
      <selection pane="topRight" activeCell="G1" sqref="G1"/>
      <selection pane="bottomLeft" activeCell="A8" sqref="A8"/>
      <selection pane="bottomRight" activeCell="B4" sqref="B4"/>
    </sheetView>
  </sheetViews>
  <sheetFormatPr baseColWidth="10" defaultRowHeight="15" x14ac:dyDescent="0.25"/>
  <cols>
    <col min="1" max="1" width="16" style="2" customWidth="1"/>
    <col min="2" max="2" width="5.7109375" style="2" customWidth="1"/>
    <col min="3" max="3" width="13.140625" style="14" customWidth="1"/>
    <col min="4" max="4" width="12.7109375" style="2" customWidth="1"/>
    <col min="5" max="5" width="10.85546875" style="2" customWidth="1"/>
    <col min="6" max="6" width="28.140625" style="2" customWidth="1"/>
    <col min="7" max="20" width="12.85546875" style="2" customWidth="1"/>
    <col min="21" max="21" width="15.42578125" style="2" customWidth="1"/>
    <col min="22" max="22" width="14.28515625" style="14" customWidth="1"/>
    <col min="23" max="24" width="10.28515625" style="2" customWidth="1"/>
    <col min="25" max="25" width="12.85546875" style="2" customWidth="1"/>
    <col min="26" max="29" width="11.42578125" style="2"/>
    <col min="30" max="30" width="13.85546875" style="2" customWidth="1"/>
    <col min="31" max="16384" width="11.42578125" style="2"/>
  </cols>
  <sheetData>
    <row r="1" spans="1:32" ht="21" x14ac:dyDescent="0.35">
      <c r="A1" s="45" t="s">
        <v>59</v>
      </c>
      <c r="B1" s="46"/>
      <c r="C1" s="46"/>
      <c r="D1" s="46"/>
      <c r="E1" s="47" t="s">
        <v>46</v>
      </c>
      <c r="F1" s="43"/>
    </row>
    <row r="2" spans="1:32" x14ac:dyDescent="0.25">
      <c r="A2" s="15" t="s">
        <v>9</v>
      </c>
      <c r="B2" s="83" t="s">
        <v>88</v>
      </c>
      <c r="C2" s="84"/>
      <c r="D2" s="84"/>
      <c r="E2" s="85"/>
      <c r="F2" s="16"/>
    </row>
    <row r="3" spans="1:32" x14ac:dyDescent="0.25">
      <c r="A3" s="17" t="s">
        <v>8</v>
      </c>
      <c r="B3" s="40" t="s">
        <v>60</v>
      </c>
      <c r="C3" s="29" t="str">
        <f>IF(B3="","VOUS DEVEZ SAISIR LE JOURNAL","")</f>
        <v/>
      </c>
    </row>
    <row r="4" spans="1:32" x14ac:dyDescent="0.25">
      <c r="A4" s="17" t="s">
        <v>5</v>
      </c>
      <c r="B4" s="41" t="s">
        <v>85</v>
      </c>
      <c r="C4" s="29"/>
    </row>
    <row r="5" spans="1:32" x14ac:dyDescent="0.25">
      <c r="A5" s="17" t="s">
        <v>6</v>
      </c>
      <c r="B5" s="41" t="s">
        <v>86</v>
      </c>
      <c r="C5" s="29" t="str">
        <f>IF(B5="","VOUS DEVEZ SAISIR L'ANNEE","")</f>
        <v/>
      </c>
      <c r="Q5" s="77" t="s">
        <v>39</v>
      </c>
      <c r="R5" s="78"/>
      <c r="S5" s="78"/>
      <c r="T5" s="79"/>
      <c r="Y5" s="7"/>
    </row>
    <row r="6" spans="1:32" x14ac:dyDescent="0.25">
      <c r="A6" s="17" t="s">
        <v>11</v>
      </c>
      <c r="B6" s="42"/>
      <c r="C6" s="34" t="s">
        <v>37</v>
      </c>
      <c r="D6" s="21"/>
      <c r="E6" s="42">
        <v>411</v>
      </c>
      <c r="F6" s="29" t="str">
        <f>IF(E6="","VOUS DEVEZ SAISIR LE RADICAL","")</f>
        <v/>
      </c>
      <c r="G6" s="10"/>
      <c r="H6" s="10"/>
      <c r="I6" s="10"/>
      <c r="J6" s="10"/>
      <c r="K6" s="10"/>
      <c r="L6" s="10"/>
      <c r="M6" s="10"/>
      <c r="N6" s="10"/>
      <c r="O6" s="10"/>
      <c r="P6" s="10"/>
      <c r="Q6" s="43"/>
      <c r="R6" s="43"/>
      <c r="S6" s="43"/>
      <c r="T6" s="43"/>
      <c r="Y6" s="7"/>
    </row>
    <row r="7" spans="1:32" x14ac:dyDescent="0.25">
      <c r="A7" s="18"/>
      <c r="B7" s="19"/>
      <c r="C7" s="20"/>
      <c r="D7" s="21"/>
      <c r="E7" s="22"/>
      <c r="G7" s="30" t="s">
        <v>12</v>
      </c>
      <c r="H7" s="30" t="s">
        <v>13</v>
      </c>
      <c r="I7" s="30" t="s">
        <v>14</v>
      </c>
      <c r="J7" s="30" t="s">
        <v>15</v>
      </c>
      <c r="K7" s="30" t="s">
        <v>16</v>
      </c>
      <c r="L7" s="30" t="s">
        <v>17</v>
      </c>
      <c r="M7" s="30" t="s">
        <v>18</v>
      </c>
      <c r="N7" s="30" t="s">
        <v>19</v>
      </c>
      <c r="O7" s="30" t="s">
        <v>20</v>
      </c>
      <c r="P7" s="30" t="s">
        <v>21</v>
      </c>
      <c r="Q7" s="30" t="s">
        <v>22</v>
      </c>
      <c r="R7" s="30" t="s">
        <v>23</v>
      </c>
      <c r="S7" s="30" t="s">
        <v>24</v>
      </c>
      <c r="T7" s="30" t="s">
        <v>47</v>
      </c>
      <c r="Y7" s="7"/>
    </row>
    <row r="8" spans="1:32" ht="15.75" x14ac:dyDescent="0.25">
      <c r="B8" s="76" t="s">
        <v>27</v>
      </c>
      <c r="C8" s="76" t="s">
        <v>26</v>
      </c>
      <c r="D8" s="76" t="s">
        <v>35</v>
      </c>
      <c r="E8" s="76" t="s">
        <v>10</v>
      </c>
      <c r="F8" s="76" t="s">
        <v>44</v>
      </c>
      <c r="G8" s="43">
        <v>706100</v>
      </c>
      <c r="H8" s="43">
        <v>706100</v>
      </c>
      <c r="I8" s="43"/>
      <c r="J8" s="43"/>
      <c r="K8" s="43"/>
      <c r="L8" s="43"/>
      <c r="M8" s="43"/>
      <c r="N8" s="43"/>
      <c r="O8" s="43"/>
      <c r="P8" s="43"/>
      <c r="Q8" s="43">
        <v>4457112</v>
      </c>
      <c r="R8" s="43"/>
      <c r="S8" s="43"/>
      <c r="T8" s="43"/>
      <c r="U8" s="76" t="s">
        <v>45</v>
      </c>
      <c r="V8" s="76" t="s">
        <v>34</v>
      </c>
      <c r="W8" s="76" t="s">
        <v>36</v>
      </c>
      <c r="X8" s="76" t="s">
        <v>43</v>
      </c>
      <c r="Y8" s="7"/>
      <c r="Z8" s="80" t="s">
        <v>30</v>
      </c>
      <c r="AA8" s="81"/>
      <c r="AB8" s="81"/>
      <c r="AC8" s="81"/>
      <c r="AD8" s="81"/>
      <c r="AE8" s="81"/>
      <c r="AF8" s="82"/>
    </row>
    <row r="9" spans="1:32" s="1" customFormat="1" ht="27" customHeight="1" x14ac:dyDescent="0.2">
      <c r="B9" s="76"/>
      <c r="C9" s="76"/>
      <c r="D9" s="76"/>
      <c r="E9" s="76"/>
      <c r="F9" s="76"/>
      <c r="G9" s="31"/>
      <c r="H9" s="31"/>
      <c r="I9" s="31"/>
      <c r="J9" s="31"/>
      <c r="K9" s="31"/>
      <c r="L9" s="31"/>
      <c r="M9" s="31"/>
      <c r="N9" s="31"/>
      <c r="O9" s="31"/>
      <c r="P9" s="31"/>
      <c r="Q9" s="44"/>
      <c r="R9" s="44"/>
      <c r="S9" s="44"/>
      <c r="T9" s="44"/>
      <c r="U9" s="76"/>
      <c r="V9" s="76"/>
      <c r="W9" s="76"/>
      <c r="X9" s="76"/>
      <c r="Y9" s="23"/>
      <c r="Z9" s="63" t="str">
        <f>IF(Q9="","",Q9)</f>
        <v/>
      </c>
      <c r="AA9" s="63" t="str">
        <f>IF(R9="","",R9)</f>
        <v/>
      </c>
      <c r="AB9" s="63" t="str">
        <f>IF(S9="","",S9)</f>
        <v/>
      </c>
      <c r="AC9" s="63" t="str">
        <f>IF(T9="","",T9)</f>
        <v/>
      </c>
      <c r="AD9" s="28" t="s">
        <v>25</v>
      </c>
      <c r="AE9" s="36" t="s">
        <v>28</v>
      </c>
      <c r="AF9" s="28" t="s">
        <v>29</v>
      </c>
    </row>
    <row r="10" spans="1:32" x14ac:dyDescent="0.25">
      <c r="B10" s="49">
        <f>fichier!I2</f>
        <v>26</v>
      </c>
      <c r="C10" s="67" t="str">
        <f>fichier!R2</f>
        <v>ABSL</v>
      </c>
      <c r="D10" s="9">
        <f>fichier!N2</f>
        <v>65</v>
      </c>
      <c r="E10" s="4">
        <f>fichier!H2</f>
        <v>154491</v>
      </c>
      <c r="F10" s="4" t="str">
        <f>fichier!K2</f>
        <v>VTP PV 18147511 - 7884 YB 14 - ABSLAN HASAN - MERCEDES BENZ CLASSE ML</v>
      </c>
      <c r="G10" s="9">
        <f>fichier!L2</f>
        <v>53.88</v>
      </c>
      <c r="H10" s="9"/>
      <c r="I10" s="9"/>
      <c r="J10" s="9"/>
      <c r="K10" s="9"/>
      <c r="L10" s="9"/>
      <c r="M10" s="9"/>
      <c r="N10" s="9"/>
      <c r="O10" s="9"/>
      <c r="P10" s="9"/>
      <c r="Q10" s="9">
        <f>fichier!M2</f>
        <v>10.84</v>
      </c>
      <c r="R10" s="9"/>
      <c r="S10" s="9"/>
      <c r="T10" s="9"/>
      <c r="U10" s="6"/>
      <c r="V10" s="5"/>
      <c r="W10" s="9"/>
      <c r="X10" s="9"/>
      <c r="Y10" s="22"/>
      <c r="Z10" s="25">
        <f>IF(Q10="","",Q10/(W10+G10+H10+I10+J10+K10+L10+M10+N10+O10+P10))</f>
        <v>0.2011878247958426</v>
      </c>
      <c r="AA10" s="25" t="str">
        <f>IF(R10="","",R10/(W10+G10+H10+I10+J10+K10+L10+M10+N10+O10+P10))</f>
        <v/>
      </c>
      <c r="AB10" s="25" t="str">
        <f>IF(S10="","",S10/(W10+G10+H10+I10+J10+K10+L10+M10+N10+O10+P10))</f>
        <v/>
      </c>
      <c r="AC10" s="64" t="str">
        <f t="shared" ref="AC10:AC73" si="0">IF(T10="","",T10/(W10+G10+H10+I10+J10+K10+L10+M10+N10+O10+P10))</f>
        <v/>
      </c>
      <c r="AD10" s="65" t="b">
        <f t="shared" ref="AD10:AD73" si="1">IF(SUM(W10+G10+H10+I10+J10+K10+L10+M10+N10+O10+P10+Q10+R10+S10+T10)=D10,"",FALSE)</f>
        <v>0</v>
      </c>
      <c r="AE10" s="26" t="str">
        <f t="shared" ref="AE10:AE73" si="2">IF(OR(AND(C10="",D10&lt;&gt;""),AND(V10="",W10&lt;&gt;""),AND($G$8="",G10&lt;&gt;""),AND($H$8="",H10&lt;&gt;""),AND($I$8="",I10&lt;&gt;""),AND($J$8="",J10&lt;&gt;""),AND($K$8="",K10&lt;&gt;""),AND($L$8="",L10&lt;&gt;""),AND($M$8="",M10&lt;&gt;""),AND($N$8="",N10&lt;&gt;""),AND($O$8="",O10&lt;&gt;""),AND($P$8="",P10&lt;&gt;""),AND($Q$8="",Q10&lt;&gt;""),AND($R$8="",R10&lt;&gt;""),AND($S$8="",S10&lt;&gt;""),AND($T$8="",T10&lt;&gt;"")),FALSE,"")</f>
        <v/>
      </c>
      <c r="AF10" s="26" t="str">
        <f t="shared" ref="AF10:AF73" si="3">IF(AND(B10="",OR(C10&lt;&gt;"",D10&lt;&gt;"",E10&lt;&gt;"",F10&lt;&gt;"",U10&lt;&gt;"",V10&lt;&gt;"",W10&lt;&gt;"",G10&lt;&gt;"",H10&lt;&gt;"",I10&lt;&gt;"",J10&lt;&gt;"",K10&lt;&gt;"",L10&lt;&gt;"",M10&lt;&gt;"",N10&lt;&gt;"",O10&lt;&gt;"",P10&lt;&gt;"",Q10&lt;&gt;"",R10&lt;&gt;"",S10&lt;&gt;"",T10&lt;&gt;"")),FALSE,"")</f>
        <v/>
      </c>
    </row>
    <row r="11" spans="1:32" x14ac:dyDescent="0.25">
      <c r="B11" s="49">
        <f>fichier!I3</f>
        <v>13</v>
      </c>
      <c r="C11" s="67" t="str">
        <f>fichier!R3</f>
        <v>ACHA</v>
      </c>
      <c r="D11" s="9">
        <f>fichier!N3</f>
        <v>50</v>
      </c>
      <c r="E11" s="4">
        <f>fichier!H3</f>
        <v>154129</v>
      </c>
      <c r="F11" s="4" t="str">
        <f>fichier!K3</f>
        <v>VTP PV 18147170 - 6482 WS 14 - ACHARD KLEBER GUENEGANT YVETTE - PEUGEOT PARTNER</v>
      </c>
      <c r="G11" s="9">
        <f>fichier!L3</f>
        <v>41.38</v>
      </c>
      <c r="H11" s="9"/>
      <c r="I11" s="9"/>
      <c r="J11" s="9"/>
      <c r="K11" s="9"/>
      <c r="L11" s="9"/>
      <c r="M11" s="9"/>
      <c r="N11" s="9"/>
      <c r="O11" s="9"/>
      <c r="P11" s="9"/>
      <c r="Q11" s="9">
        <f>fichier!M3</f>
        <v>8.34</v>
      </c>
      <c r="R11" s="9"/>
      <c r="S11" s="9"/>
      <c r="T11" s="9"/>
      <c r="U11" s="6"/>
      <c r="V11" s="5"/>
      <c r="W11" s="9"/>
      <c r="X11" s="9"/>
      <c r="Y11" s="21"/>
      <c r="Z11" s="25">
        <f t="shared" ref="Z11:Z74" si="4">IF(Q11="","",Q11/SUM(G11:P11))</f>
        <v>0.20154664088931851</v>
      </c>
      <c r="AA11" s="25" t="str">
        <f t="shared" ref="AA11:AA74" si="5">IF(R11="","",R11/SUM(G11:P11))</f>
        <v/>
      </c>
      <c r="AB11" s="25" t="str">
        <f t="shared" ref="AB11:AB74" si="6">IF(S11="","",S11/SUM(G11:P11))</f>
        <v/>
      </c>
      <c r="AC11" s="64" t="str">
        <f t="shared" si="0"/>
        <v/>
      </c>
      <c r="AD11" s="65" t="b">
        <f t="shared" si="1"/>
        <v>0</v>
      </c>
      <c r="AE11" s="26" t="str">
        <f t="shared" si="2"/>
        <v/>
      </c>
      <c r="AF11" s="26" t="str">
        <f t="shared" si="3"/>
        <v/>
      </c>
    </row>
    <row r="12" spans="1:32" x14ac:dyDescent="0.25">
      <c r="B12" s="49">
        <f>fichier!I4</f>
        <v>27</v>
      </c>
      <c r="C12" s="67" t="str">
        <f>fichier!R4</f>
        <v>ADEL</v>
      </c>
      <c r="D12" s="9">
        <f>fichier!N4</f>
        <v>60</v>
      </c>
      <c r="E12" s="4">
        <f>fichier!H4</f>
        <v>154537</v>
      </c>
      <c r="F12" s="4" t="str">
        <f>fichier!K4</f>
        <v>VTP PV 18147551 - BZ-206-GN - ADELINE DOMINIQUE &amp; HAREL FRANCOISE - BMW SERIE 5</v>
      </c>
      <c r="G12" s="9">
        <f>fichier!L4</f>
        <v>49.72</v>
      </c>
      <c r="H12" s="9"/>
      <c r="I12" s="9"/>
      <c r="J12" s="9"/>
      <c r="K12" s="9"/>
      <c r="L12" s="9"/>
      <c r="M12" s="9"/>
      <c r="N12" s="9"/>
      <c r="O12" s="9"/>
      <c r="P12" s="9"/>
      <c r="Q12" s="9">
        <f>fichier!M4</f>
        <v>10</v>
      </c>
      <c r="R12" s="9"/>
      <c r="S12" s="9"/>
      <c r="T12" s="9"/>
      <c r="U12" s="6"/>
      <c r="V12" s="5"/>
      <c r="W12" s="9"/>
      <c r="X12" s="9"/>
      <c r="Y12" s="22"/>
      <c r="Z12" s="25">
        <f t="shared" si="4"/>
        <v>0.20112630732099759</v>
      </c>
      <c r="AA12" s="25" t="str">
        <f t="shared" si="5"/>
        <v/>
      </c>
      <c r="AB12" s="25" t="str">
        <f t="shared" si="6"/>
        <v/>
      </c>
      <c r="AC12" s="64" t="str">
        <f t="shared" si="0"/>
        <v/>
      </c>
      <c r="AD12" s="65" t="b">
        <f t="shared" si="1"/>
        <v>0</v>
      </c>
      <c r="AE12" s="26" t="str">
        <f t="shared" si="2"/>
        <v/>
      </c>
      <c r="AF12" s="26" t="str">
        <f t="shared" si="3"/>
        <v/>
      </c>
    </row>
    <row r="13" spans="1:32" x14ac:dyDescent="0.25">
      <c r="B13" s="49">
        <f>fichier!I5</f>
        <v>6</v>
      </c>
      <c r="C13" s="67" t="str">
        <f>fichier!R5</f>
        <v>AGNE</v>
      </c>
      <c r="D13" s="9">
        <f>fichier!N5</f>
        <v>65</v>
      </c>
      <c r="E13" s="4">
        <f>fichier!H5</f>
        <v>153936</v>
      </c>
      <c r="F13" s="4" t="str">
        <f>fichier!K5</f>
        <v>VTP PV 18146993 - AR-071-RY - AGNES PATRICK - OPEL TIGRA1.616</v>
      </c>
      <c r="G13" s="9">
        <f>fichier!L5</f>
        <v>53.88</v>
      </c>
      <c r="H13" s="9"/>
      <c r="I13" s="9"/>
      <c r="J13" s="9"/>
      <c r="K13" s="9"/>
      <c r="L13" s="9"/>
      <c r="M13" s="9"/>
      <c r="N13" s="9"/>
      <c r="O13" s="9"/>
      <c r="P13" s="9"/>
      <c r="Q13" s="9">
        <f>fichier!M5</f>
        <v>10.84</v>
      </c>
      <c r="R13" s="9"/>
      <c r="S13" s="9"/>
      <c r="T13" s="9"/>
      <c r="U13" s="6"/>
      <c r="V13" s="5"/>
      <c r="W13" s="9"/>
      <c r="X13" s="9"/>
      <c r="Y13" s="22"/>
      <c r="Z13" s="25">
        <f t="shared" si="4"/>
        <v>0.2011878247958426</v>
      </c>
      <c r="AA13" s="25" t="str">
        <f t="shared" si="5"/>
        <v/>
      </c>
      <c r="AB13" s="25" t="str">
        <f t="shared" si="6"/>
        <v/>
      </c>
      <c r="AC13" s="64" t="str">
        <f t="shared" si="0"/>
        <v/>
      </c>
      <c r="AD13" s="65" t="b">
        <f t="shared" si="1"/>
        <v>0</v>
      </c>
      <c r="AE13" s="26" t="str">
        <f t="shared" si="2"/>
        <v/>
      </c>
      <c r="AF13" s="26" t="str">
        <f t="shared" si="3"/>
        <v/>
      </c>
    </row>
    <row r="14" spans="1:32" x14ac:dyDescent="0.25">
      <c r="B14" s="49">
        <f>fichier!I6</f>
        <v>9</v>
      </c>
      <c r="C14" s="67" t="str">
        <f>fichier!R6</f>
        <v>AGNE</v>
      </c>
      <c r="D14" s="9">
        <f>fichier!N6</f>
        <v>10</v>
      </c>
      <c r="E14" s="4">
        <f>fichier!H6</f>
        <v>154059</v>
      </c>
      <c r="F14" s="4" t="str">
        <f>fichier!K6</f>
        <v>CV PV 18147106 - AR-071-RY - AGNES PATRICK - OPEL TIGRA</v>
      </c>
      <c r="G14" s="9">
        <f>fichier!L6</f>
        <v>8.33</v>
      </c>
      <c r="H14" s="9"/>
      <c r="I14" s="9"/>
      <c r="J14" s="9"/>
      <c r="K14" s="9"/>
      <c r="L14" s="9"/>
      <c r="M14" s="9"/>
      <c r="N14" s="9"/>
      <c r="O14" s="9"/>
      <c r="P14" s="9"/>
      <c r="Q14" s="9">
        <f>fichier!M6</f>
        <v>1.67</v>
      </c>
      <c r="R14" s="9"/>
      <c r="S14" s="9"/>
      <c r="T14" s="9"/>
      <c r="U14" s="6"/>
      <c r="V14" s="5"/>
      <c r="W14" s="9"/>
      <c r="X14" s="9"/>
      <c r="Y14" s="22"/>
      <c r="Z14" s="25">
        <f t="shared" si="4"/>
        <v>0.20048019207683071</v>
      </c>
      <c r="AA14" s="25" t="str">
        <f t="shared" si="5"/>
        <v/>
      </c>
      <c r="AB14" s="25" t="str">
        <f t="shared" si="6"/>
        <v/>
      </c>
      <c r="AC14" s="64" t="str">
        <f t="shared" si="0"/>
        <v/>
      </c>
      <c r="AD14" s="65" t="str">
        <f t="shared" si="1"/>
        <v/>
      </c>
      <c r="AE14" s="26" t="str">
        <f t="shared" si="2"/>
        <v/>
      </c>
      <c r="AF14" s="26" t="str">
        <f t="shared" si="3"/>
        <v/>
      </c>
    </row>
    <row r="15" spans="1:32" x14ac:dyDescent="0.25">
      <c r="B15" s="49">
        <f>fichier!I7</f>
        <v>9</v>
      </c>
      <c r="C15" s="67" t="str">
        <f>fichier!R7</f>
        <v>AHIP</v>
      </c>
      <c r="D15" s="9">
        <f>fichier!N7</f>
        <v>20</v>
      </c>
      <c r="E15" s="4">
        <f>fichier!H7</f>
        <v>154050</v>
      </c>
      <c r="F15" s="4" t="str">
        <f>fichier!K7</f>
        <v>CV PV 18147099 - CJ-190-XF - AHIPO SERI - RENAULT LAGUNA</v>
      </c>
      <c r="G15" s="9">
        <f>fichier!L7</f>
        <v>16.670000000000002</v>
      </c>
      <c r="H15" s="9"/>
      <c r="I15" s="9"/>
      <c r="J15" s="9"/>
      <c r="K15" s="9"/>
      <c r="L15" s="9"/>
      <c r="M15" s="9"/>
      <c r="N15" s="9"/>
      <c r="O15" s="9"/>
      <c r="P15" s="9"/>
      <c r="Q15" s="9">
        <f>fichier!M7</f>
        <v>3.33</v>
      </c>
      <c r="R15" s="8"/>
      <c r="S15" s="8"/>
      <c r="T15" s="8"/>
      <c r="U15" s="4"/>
      <c r="V15" s="3"/>
      <c r="W15" s="8"/>
      <c r="X15" s="8"/>
      <c r="Y15" s="22"/>
      <c r="Z15" s="25">
        <f t="shared" si="4"/>
        <v>0.1997600479904019</v>
      </c>
      <c r="AA15" s="25" t="str">
        <f t="shared" si="5"/>
        <v/>
      </c>
      <c r="AB15" s="25" t="str">
        <f t="shared" si="6"/>
        <v/>
      </c>
      <c r="AC15" s="64" t="str">
        <f t="shared" si="0"/>
        <v/>
      </c>
      <c r="AD15" s="65" t="str">
        <f t="shared" si="1"/>
        <v/>
      </c>
      <c r="AE15" s="26" t="str">
        <f t="shared" si="2"/>
        <v/>
      </c>
      <c r="AF15" s="26" t="str">
        <f t="shared" si="3"/>
        <v/>
      </c>
    </row>
    <row r="16" spans="1:32" x14ac:dyDescent="0.25">
      <c r="B16" s="49">
        <f>fichier!I8</f>
        <v>21</v>
      </c>
      <c r="C16" s="67" t="str">
        <f>fichier!R8</f>
        <v>AILL</v>
      </c>
      <c r="D16" s="9">
        <f>fichier!N8</f>
        <v>15</v>
      </c>
      <c r="E16" s="4">
        <f>fichier!H8</f>
        <v>154395</v>
      </c>
      <c r="F16" s="4" t="str">
        <f>fichier!K8</f>
        <v>CV PV 18147416 - DD-051-PY - AILLET MURIEL - HONDA FR-V</v>
      </c>
      <c r="G16" s="9">
        <f>fichier!L8</f>
        <v>12.5</v>
      </c>
      <c r="H16" s="9"/>
      <c r="I16" s="9"/>
      <c r="J16" s="9"/>
      <c r="K16" s="9"/>
      <c r="L16" s="9"/>
      <c r="M16" s="9"/>
      <c r="N16" s="9"/>
      <c r="O16" s="9"/>
      <c r="P16" s="9"/>
      <c r="Q16" s="9">
        <f>fichier!M8</f>
        <v>2.5</v>
      </c>
      <c r="R16" s="9"/>
      <c r="S16" s="9"/>
      <c r="T16" s="9"/>
      <c r="U16" s="6"/>
      <c r="V16" s="5"/>
      <c r="W16" s="9"/>
      <c r="X16" s="9"/>
      <c r="Y16" s="22"/>
      <c r="Z16" s="25">
        <f t="shared" si="4"/>
        <v>0.2</v>
      </c>
      <c r="AA16" s="25" t="str">
        <f t="shared" si="5"/>
        <v/>
      </c>
      <c r="AB16" s="25" t="str">
        <f t="shared" si="6"/>
        <v/>
      </c>
      <c r="AC16" s="64" t="str">
        <f t="shared" si="0"/>
        <v/>
      </c>
      <c r="AD16" s="65" t="str">
        <f t="shared" si="1"/>
        <v/>
      </c>
      <c r="AE16" s="26" t="str">
        <f t="shared" si="2"/>
        <v/>
      </c>
      <c r="AF16" s="26" t="str">
        <f t="shared" si="3"/>
        <v/>
      </c>
    </row>
    <row r="17" spans="2:32" x14ac:dyDescent="0.25">
      <c r="B17" s="49">
        <f>fichier!I9</f>
        <v>8</v>
      </c>
      <c r="C17" s="67" t="str">
        <f>fichier!R9</f>
        <v>ALAN</v>
      </c>
      <c r="D17" s="9">
        <f>fichier!N9</f>
        <v>65</v>
      </c>
      <c r="E17" s="4">
        <f>fichier!H9</f>
        <v>153993</v>
      </c>
      <c r="F17" s="4" t="str">
        <f>fichier!K9</f>
        <v>VTP PV 18147043 - AS-042-PB - ALANBAGI YOUCEF - OPEL ASTRA</v>
      </c>
      <c r="G17" s="9">
        <f>fichier!L9</f>
        <v>53.88</v>
      </c>
      <c r="H17" s="9"/>
      <c r="I17" s="9"/>
      <c r="J17" s="9"/>
      <c r="K17" s="9"/>
      <c r="L17" s="9"/>
      <c r="M17" s="9"/>
      <c r="N17" s="9"/>
      <c r="O17" s="9"/>
      <c r="P17" s="9"/>
      <c r="Q17" s="9">
        <f>fichier!M9</f>
        <v>10.84</v>
      </c>
      <c r="R17" s="9"/>
      <c r="S17" s="9"/>
      <c r="T17" s="9"/>
      <c r="U17" s="6"/>
      <c r="V17" s="5"/>
      <c r="W17" s="9"/>
      <c r="X17" s="9"/>
      <c r="Y17" s="22"/>
      <c r="Z17" s="25">
        <f t="shared" si="4"/>
        <v>0.2011878247958426</v>
      </c>
      <c r="AA17" s="25" t="str">
        <f t="shared" si="5"/>
        <v/>
      </c>
      <c r="AB17" s="25" t="str">
        <f t="shared" si="6"/>
        <v/>
      </c>
      <c r="AC17" s="64" t="str">
        <f t="shared" si="0"/>
        <v/>
      </c>
      <c r="AD17" s="65" t="b">
        <f t="shared" si="1"/>
        <v>0</v>
      </c>
      <c r="AE17" s="26" t="str">
        <f t="shared" si="2"/>
        <v/>
      </c>
      <c r="AF17" s="26" t="str">
        <f t="shared" si="3"/>
        <v/>
      </c>
    </row>
    <row r="18" spans="2:32" x14ac:dyDescent="0.25">
      <c r="B18" s="49">
        <f>fichier!I10</f>
        <v>14</v>
      </c>
      <c r="C18" s="67" t="str">
        <f>fichier!R10</f>
        <v>ALIB</v>
      </c>
      <c r="D18" s="9">
        <f>fichier!N10</f>
        <v>55</v>
      </c>
      <c r="E18" s="4">
        <f>fichier!H10</f>
        <v>154143</v>
      </c>
      <c r="F18" s="4" t="str">
        <f>fichier!K10</f>
        <v>VTP PV 18147183 - AK-102-WP - ALIBERT PIERRE - VOLKSWAGEN GOLF</v>
      </c>
      <c r="G18" s="9">
        <f>fichier!L10</f>
        <v>45.55</v>
      </c>
      <c r="H18" s="9"/>
      <c r="I18" s="9"/>
      <c r="J18" s="9"/>
      <c r="K18" s="9"/>
      <c r="L18" s="9"/>
      <c r="M18" s="9"/>
      <c r="N18" s="9"/>
      <c r="O18" s="9"/>
      <c r="P18" s="9"/>
      <c r="Q18" s="9">
        <f>fichier!M10</f>
        <v>9.17</v>
      </c>
      <c r="R18" s="9"/>
      <c r="S18" s="9"/>
      <c r="T18" s="9"/>
      <c r="U18" s="6"/>
      <c r="V18" s="5"/>
      <c r="W18" s="9"/>
      <c r="X18" s="9"/>
      <c r="Y18" s="22"/>
      <c r="Z18" s="25">
        <f t="shared" si="4"/>
        <v>0.2013172338090011</v>
      </c>
      <c r="AA18" s="25" t="str">
        <f t="shared" si="5"/>
        <v/>
      </c>
      <c r="AB18" s="25" t="str">
        <f t="shared" si="6"/>
        <v/>
      </c>
      <c r="AC18" s="64" t="str">
        <f t="shared" si="0"/>
        <v/>
      </c>
      <c r="AD18" s="65" t="b">
        <f t="shared" si="1"/>
        <v>0</v>
      </c>
      <c r="AE18" s="26" t="str">
        <f t="shared" si="2"/>
        <v/>
      </c>
      <c r="AF18" s="26" t="str">
        <f t="shared" si="3"/>
        <v/>
      </c>
    </row>
    <row r="19" spans="2:32" x14ac:dyDescent="0.25">
      <c r="B19" s="49">
        <f>fichier!I11</f>
        <v>19</v>
      </c>
      <c r="C19" s="67" t="str">
        <f>fichier!R11</f>
        <v>AMAL</v>
      </c>
      <c r="D19" s="9">
        <f>fichier!N11</f>
        <v>65</v>
      </c>
      <c r="E19" s="4">
        <f>fichier!H11</f>
        <v>154275</v>
      </c>
      <c r="F19" s="4" t="str">
        <f>fichier!K11</f>
        <v>VTP PV 18147305 - EL-205-EC - AMALOU JEAN ALIN - B.M.W 325</v>
      </c>
      <c r="G19" s="9">
        <f>fichier!L11</f>
        <v>53.88</v>
      </c>
      <c r="H19" s="9"/>
      <c r="I19" s="9"/>
      <c r="J19" s="9"/>
      <c r="K19" s="9"/>
      <c r="L19" s="9"/>
      <c r="M19" s="9"/>
      <c r="N19" s="9"/>
      <c r="O19" s="9"/>
      <c r="P19" s="9"/>
      <c r="Q19" s="9">
        <f>fichier!M11</f>
        <v>10.84</v>
      </c>
      <c r="R19" s="8"/>
      <c r="S19" s="8"/>
      <c r="T19" s="8"/>
      <c r="U19" s="4"/>
      <c r="V19" s="3"/>
      <c r="W19" s="8"/>
      <c r="X19" s="8"/>
      <c r="Y19" s="22"/>
      <c r="Z19" s="25">
        <f t="shared" si="4"/>
        <v>0.2011878247958426</v>
      </c>
      <c r="AA19" s="25" t="str">
        <f t="shared" si="5"/>
        <v/>
      </c>
      <c r="AB19" s="25" t="str">
        <f t="shared" si="6"/>
        <v/>
      </c>
      <c r="AC19" s="64" t="str">
        <f t="shared" si="0"/>
        <v/>
      </c>
      <c r="AD19" s="65" t="b">
        <f t="shared" si="1"/>
        <v>0</v>
      </c>
      <c r="AE19" s="26" t="str">
        <f t="shared" si="2"/>
        <v/>
      </c>
      <c r="AF19" s="26" t="str">
        <f t="shared" si="3"/>
        <v/>
      </c>
    </row>
    <row r="20" spans="2:32" x14ac:dyDescent="0.25">
      <c r="B20" s="49">
        <f>fichier!I12</f>
        <v>2</v>
      </c>
      <c r="C20" s="67" t="str">
        <f>fichier!R12</f>
        <v>AMER</v>
      </c>
      <c r="D20" s="9">
        <f>fichier!N12</f>
        <v>65</v>
      </c>
      <c r="E20" s="4">
        <f>fichier!H12</f>
        <v>153851</v>
      </c>
      <c r="F20" s="4" t="str">
        <f>fichier!K12</f>
        <v>VTP PV 18146911 - 737016 - AMERICAN CARS - FORD MUSTANG</v>
      </c>
      <c r="G20" s="9">
        <f>fichier!L12</f>
        <v>53.88</v>
      </c>
      <c r="H20" s="9"/>
      <c r="I20" s="9"/>
      <c r="J20" s="9"/>
      <c r="K20" s="9"/>
      <c r="L20" s="9"/>
      <c r="M20" s="9"/>
      <c r="N20" s="9"/>
      <c r="O20" s="9"/>
      <c r="P20" s="9"/>
      <c r="Q20" s="9">
        <f>fichier!M12</f>
        <v>10.84</v>
      </c>
      <c r="R20" s="8"/>
      <c r="S20" s="8"/>
      <c r="T20" s="8"/>
      <c r="U20" s="4"/>
      <c r="V20" s="3"/>
      <c r="W20" s="8"/>
      <c r="X20" s="8"/>
      <c r="Y20" s="22"/>
      <c r="Z20" s="25">
        <f t="shared" si="4"/>
        <v>0.2011878247958426</v>
      </c>
      <c r="AA20" s="25" t="str">
        <f t="shared" si="5"/>
        <v/>
      </c>
      <c r="AB20" s="25" t="str">
        <f t="shared" si="6"/>
        <v/>
      </c>
      <c r="AC20" s="64" t="str">
        <f t="shared" si="0"/>
        <v/>
      </c>
      <c r="AD20" s="65" t="b">
        <f t="shared" si="1"/>
        <v>0</v>
      </c>
      <c r="AE20" s="26" t="str">
        <f t="shared" si="2"/>
        <v/>
      </c>
      <c r="AF20" s="26" t="str">
        <f t="shared" si="3"/>
        <v/>
      </c>
    </row>
    <row r="21" spans="2:32" x14ac:dyDescent="0.25">
      <c r="B21" s="49">
        <f>fichier!I13</f>
        <v>13</v>
      </c>
      <c r="C21" s="67" t="str">
        <f>fichier!R13</f>
        <v>AMER</v>
      </c>
      <c r="D21" s="9">
        <f>fichier!N13</f>
        <v>15</v>
      </c>
      <c r="E21" s="4">
        <f>fichier!H13</f>
        <v>154136</v>
      </c>
      <c r="F21" s="4" t="str">
        <f>fichier!K13</f>
        <v>CV PV 18147176 - 737016 - AMERICAN CARS - FORD MUSTANG</v>
      </c>
      <c r="G21" s="9">
        <f>fichier!L13</f>
        <v>12.5</v>
      </c>
      <c r="H21" s="9"/>
      <c r="I21" s="9"/>
      <c r="J21" s="9"/>
      <c r="K21" s="9"/>
      <c r="L21" s="9"/>
      <c r="M21" s="9"/>
      <c r="N21" s="9"/>
      <c r="O21" s="9"/>
      <c r="P21" s="9"/>
      <c r="Q21" s="9">
        <f>fichier!M13</f>
        <v>2.5</v>
      </c>
      <c r="R21" s="8"/>
      <c r="S21" s="8"/>
      <c r="T21" s="8"/>
      <c r="U21" s="4"/>
      <c r="V21" s="3"/>
      <c r="W21" s="8"/>
      <c r="X21" s="8"/>
      <c r="Y21" s="22"/>
      <c r="Z21" s="25">
        <f t="shared" si="4"/>
        <v>0.2</v>
      </c>
      <c r="AA21" s="25" t="str">
        <f t="shared" si="5"/>
        <v/>
      </c>
      <c r="AB21" s="25" t="str">
        <f t="shared" si="6"/>
        <v/>
      </c>
      <c r="AC21" s="64" t="str">
        <f t="shared" si="0"/>
        <v/>
      </c>
      <c r="AD21" s="65" t="str">
        <f t="shared" si="1"/>
        <v/>
      </c>
      <c r="AE21" s="26" t="str">
        <f t="shared" si="2"/>
        <v/>
      </c>
      <c r="AF21" s="26" t="str">
        <f t="shared" si="3"/>
        <v/>
      </c>
    </row>
    <row r="22" spans="2:32" x14ac:dyDescent="0.25">
      <c r="B22" s="49">
        <f>fichier!I14</f>
        <v>14</v>
      </c>
      <c r="C22" s="67" t="str">
        <f>fichier!R14</f>
        <v>AMER</v>
      </c>
      <c r="D22" s="9">
        <f>fichier!N14</f>
        <v>65</v>
      </c>
      <c r="E22" s="4">
        <f>fichier!H14</f>
        <v>154170</v>
      </c>
      <c r="F22" s="4" t="str">
        <f>fichier!K14</f>
        <v>VTP PV 18147206 - 244558 - AMERICAN CARS - FORD MUSTANG</v>
      </c>
      <c r="G22" s="9">
        <f>fichier!L14</f>
        <v>53.88</v>
      </c>
      <c r="H22" s="9"/>
      <c r="I22" s="9"/>
      <c r="J22" s="9"/>
      <c r="K22" s="9"/>
      <c r="L22" s="9"/>
      <c r="M22" s="9"/>
      <c r="N22" s="9"/>
      <c r="O22" s="9"/>
      <c r="P22" s="9"/>
      <c r="Q22" s="9">
        <f>fichier!M14</f>
        <v>10.84</v>
      </c>
      <c r="R22" s="8"/>
      <c r="S22" s="8"/>
      <c r="T22" s="8"/>
      <c r="U22" s="4"/>
      <c r="V22" s="3"/>
      <c r="W22" s="8"/>
      <c r="X22" s="8"/>
      <c r="Y22" s="22"/>
      <c r="Z22" s="25">
        <f t="shared" si="4"/>
        <v>0.2011878247958426</v>
      </c>
      <c r="AA22" s="25" t="str">
        <f t="shared" si="5"/>
        <v/>
      </c>
      <c r="AB22" s="25" t="str">
        <f t="shared" si="6"/>
        <v/>
      </c>
      <c r="AC22" s="64" t="str">
        <f t="shared" si="0"/>
        <v/>
      </c>
      <c r="AD22" s="65" t="b">
        <f t="shared" si="1"/>
        <v>0</v>
      </c>
      <c r="AE22" s="26" t="str">
        <f t="shared" si="2"/>
        <v/>
      </c>
      <c r="AF22" s="26" t="str">
        <f t="shared" si="3"/>
        <v/>
      </c>
    </row>
    <row r="23" spans="2:32" x14ac:dyDescent="0.25">
      <c r="B23" s="49">
        <f>fichier!I15</f>
        <v>8</v>
      </c>
      <c r="C23" s="67" t="str">
        <f>fichier!R15</f>
        <v>ANDR</v>
      </c>
      <c r="D23" s="9">
        <f>fichier!N15</f>
        <v>65</v>
      </c>
      <c r="E23" s="4">
        <f>fichier!H15</f>
        <v>153987</v>
      </c>
      <c r="F23" s="4" t="str">
        <f>fichier!K15</f>
        <v>VTP PV 18147037 - CH-437-XM - ANDRE CLEMENTINE - MERCEDES BENZ CLASSE A</v>
      </c>
      <c r="G23" s="9">
        <f>fichier!L15</f>
        <v>53.88</v>
      </c>
      <c r="H23" s="9"/>
      <c r="I23" s="9"/>
      <c r="J23" s="9"/>
      <c r="K23" s="9"/>
      <c r="L23" s="9"/>
      <c r="M23" s="9"/>
      <c r="N23" s="9"/>
      <c r="O23" s="9"/>
      <c r="P23" s="9"/>
      <c r="Q23" s="9">
        <f>fichier!M15</f>
        <v>10.84</v>
      </c>
      <c r="R23" s="8"/>
      <c r="S23" s="8"/>
      <c r="T23" s="8"/>
      <c r="U23" s="4"/>
      <c r="V23" s="3"/>
      <c r="W23" s="8"/>
      <c r="X23" s="8"/>
      <c r="Y23" s="22"/>
      <c r="Z23" s="25">
        <f t="shared" si="4"/>
        <v>0.2011878247958426</v>
      </c>
      <c r="AA23" s="25" t="str">
        <f t="shared" si="5"/>
        <v/>
      </c>
      <c r="AB23" s="25" t="str">
        <f t="shared" si="6"/>
        <v/>
      </c>
      <c r="AC23" s="64" t="str">
        <f t="shared" si="0"/>
        <v/>
      </c>
      <c r="AD23" s="65" t="b">
        <f t="shared" si="1"/>
        <v>0</v>
      </c>
      <c r="AE23" s="26" t="str">
        <f t="shared" si="2"/>
        <v/>
      </c>
      <c r="AF23" s="26" t="str">
        <f t="shared" si="3"/>
        <v/>
      </c>
    </row>
    <row r="24" spans="2:32" x14ac:dyDescent="0.25">
      <c r="B24" s="49">
        <f>fichier!I16</f>
        <v>2</v>
      </c>
      <c r="C24" s="67" t="str">
        <f>fichier!R16</f>
        <v>ANGE</v>
      </c>
      <c r="D24" s="9">
        <f>fichier!N16</f>
        <v>55</v>
      </c>
      <c r="E24" s="4">
        <f>fichier!H16</f>
        <v>153836</v>
      </c>
      <c r="F24" s="4" t="str">
        <f>fichier!K16</f>
        <v>VTP PV 18146896 - CM-666-WN - ANGELE GUILDO - RENAULT MASTER</v>
      </c>
      <c r="G24" s="9">
        <f>fichier!L16</f>
        <v>45.55</v>
      </c>
      <c r="H24" s="9"/>
      <c r="I24" s="9"/>
      <c r="J24" s="9"/>
      <c r="K24" s="9"/>
      <c r="L24" s="9"/>
      <c r="M24" s="9"/>
      <c r="N24" s="9"/>
      <c r="O24" s="9"/>
      <c r="P24" s="9"/>
      <c r="Q24" s="9">
        <f>fichier!M16</f>
        <v>9.17</v>
      </c>
      <c r="R24" s="8"/>
      <c r="S24" s="8"/>
      <c r="T24" s="8"/>
      <c r="U24" s="4"/>
      <c r="V24" s="3"/>
      <c r="W24" s="8"/>
      <c r="X24" s="8"/>
      <c r="Y24" s="22"/>
      <c r="Z24" s="25">
        <f t="shared" si="4"/>
        <v>0.2013172338090011</v>
      </c>
      <c r="AA24" s="25" t="str">
        <f t="shared" si="5"/>
        <v/>
      </c>
      <c r="AB24" s="25" t="str">
        <f t="shared" si="6"/>
        <v/>
      </c>
      <c r="AC24" s="64" t="str">
        <f t="shared" si="0"/>
        <v/>
      </c>
      <c r="AD24" s="65" t="b">
        <f t="shared" si="1"/>
        <v>0</v>
      </c>
      <c r="AE24" s="26" t="str">
        <f t="shared" si="2"/>
        <v/>
      </c>
      <c r="AF24" s="26" t="str">
        <f t="shared" si="3"/>
        <v/>
      </c>
    </row>
    <row r="25" spans="2:32" x14ac:dyDescent="0.25">
      <c r="B25" s="49">
        <f>fichier!I17</f>
        <v>22</v>
      </c>
      <c r="C25" s="67" t="str">
        <f>fichier!R17</f>
        <v>ANGO</v>
      </c>
      <c r="D25" s="9">
        <f>fichier!N17</f>
        <v>65</v>
      </c>
      <c r="E25" s="4">
        <f>fichier!H17</f>
        <v>154405</v>
      </c>
      <c r="F25" s="4" t="str">
        <f>fichier!K17</f>
        <v>VTP PV 18147426 - CC-790-YH - ANGOT MARIANNE - RENAULT TWINGO</v>
      </c>
      <c r="G25" s="9">
        <f>fichier!L17</f>
        <v>53.88</v>
      </c>
      <c r="H25" s="9"/>
      <c r="I25" s="9"/>
      <c r="J25" s="9"/>
      <c r="K25" s="9"/>
      <c r="L25" s="9"/>
      <c r="M25" s="9"/>
      <c r="N25" s="9"/>
      <c r="O25" s="9"/>
      <c r="P25" s="9"/>
      <c r="Q25" s="9">
        <f>fichier!M17</f>
        <v>10.84</v>
      </c>
      <c r="R25" s="8"/>
      <c r="S25" s="8"/>
      <c r="T25" s="8"/>
      <c r="U25" s="4"/>
      <c r="V25" s="3"/>
      <c r="W25" s="8"/>
      <c r="X25" s="8"/>
      <c r="Y25" s="22"/>
      <c r="Z25" s="25">
        <f t="shared" si="4"/>
        <v>0.2011878247958426</v>
      </c>
      <c r="AA25" s="25" t="str">
        <f t="shared" si="5"/>
        <v/>
      </c>
      <c r="AB25" s="25" t="str">
        <f t="shared" si="6"/>
        <v/>
      </c>
      <c r="AC25" s="64" t="str">
        <f t="shared" si="0"/>
        <v/>
      </c>
      <c r="AD25" s="65" t="b">
        <f t="shared" si="1"/>
        <v>0</v>
      </c>
      <c r="AE25" s="26" t="str">
        <f t="shared" si="2"/>
        <v/>
      </c>
      <c r="AF25" s="26" t="str">
        <f t="shared" si="3"/>
        <v/>
      </c>
    </row>
    <row r="26" spans="2:32" x14ac:dyDescent="0.25">
      <c r="B26" s="49">
        <f>fichier!I18</f>
        <v>15</v>
      </c>
      <c r="C26" s="67" t="str">
        <f>fichier!R18</f>
        <v>ANNE</v>
      </c>
      <c r="D26" s="9">
        <f>fichier!N18</f>
        <v>65</v>
      </c>
      <c r="E26" s="4">
        <f>fichier!H18</f>
        <v>154222</v>
      </c>
      <c r="F26" s="4" t="str">
        <f>fichier!K18</f>
        <v>VTP PV 18147253 - AE-706-MV - ANNE PASCAL - MINI MINI</v>
      </c>
      <c r="G26" s="9">
        <f>fichier!L18</f>
        <v>53.88</v>
      </c>
      <c r="H26" s="9"/>
      <c r="I26" s="9"/>
      <c r="J26" s="9"/>
      <c r="K26" s="9"/>
      <c r="L26" s="9"/>
      <c r="M26" s="9"/>
      <c r="N26" s="9"/>
      <c r="O26" s="9"/>
      <c r="P26" s="9"/>
      <c r="Q26" s="9">
        <f>fichier!M18</f>
        <v>10.84</v>
      </c>
      <c r="R26" s="8"/>
      <c r="S26" s="8"/>
      <c r="T26" s="8"/>
      <c r="U26" s="4"/>
      <c r="V26" s="3"/>
      <c r="W26" s="8"/>
      <c r="X26" s="8"/>
      <c r="Y26" s="22"/>
      <c r="Z26" s="25">
        <f t="shared" si="4"/>
        <v>0.2011878247958426</v>
      </c>
      <c r="AA26" s="25" t="str">
        <f t="shared" si="5"/>
        <v/>
      </c>
      <c r="AB26" s="25" t="str">
        <f t="shared" si="6"/>
        <v/>
      </c>
      <c r="AC26" s="64" t="str">
        <f t="shared" si="0"/>
        <v/>
      </c>
      <c r="AD26" s="65" t="b">
        <f t="shared" si="1"/>
        <v>0</v>
      </c>
      <c r="AE26" s="26" t="str">
        <f t="shared" si="2"/>
        <v/>
      </c>
      <c r="AF26" s="26" t="str">
        <f t="shared" si="3"/>
        <v/>
      </c>
    </row>
    <row r="27" spans="2:32" x14ac:dyDescent="0.25">
      <c r="B27" s="49">
        <f>fichier!I19</f>
        <v>15</v>
      </c>
      <c r="C27" s="67" t="str">
        <f>fichier!R19</f>
        <v>APAJ</v>
      </c>
      <c r="D27" s="9">
        <f>fichier!N19</f>
        <v>65</v>
      </c>
      <c r="E27" s="4">
        <f>fichier!H19</f>
        <v>154213</v>
      </c>
      <c r="F27" s="4" t="str">
        <f>fichier!K19</f>
        <v>VTP PV 18147247 - CG-855-MN - APAJH - PEUGEOT 208</v>
      </c>
      <c r="G27" s="9">
        <f>fichier!L19</f>
        <v>53.88</v>
      </c>
      <c r="H27" s="9"/>
      <c r="I27" s="9"/>
      <c r="J27" s="9"/>
      <c r="K27" s="9"/>
      <c r="L27" s="9"/>
      <c r="M27" s="9"/>
      <c r="N27" s="9"/>
      <c r="O27" s="9"/>
      <c r="P27" s="9"/>
      <c r="Q27" s="9">
        <f>fichier!M19</f>
        <v>10.84</v>
      </c>
      <c r="R27" s="8"/>
      <c r="S27" s="8"/>
      <c r="T27" s="8"/>
      <c r="U27" s="4"/>
      <c r="V27" s="3"/>
      <c r="W27" s="8"/>
      <c r="X27" s="8"/>
      <c r="Y27" s="22"/>
      <c r="Z27" s="25">
        <f t="shared" si="4"/>
        <v>0.2011878247958426</v>
      </c>
      <c r="AA27" s="25" t="str">
        <f t="shared" si="5"/>
        <v/>
      </c>
      <c r="AB27" s="25" t="str">
        <f t="shared" si="6"/>
        <v/>
      </c>
      <c r="AC27" s="64" t="str">
        <f t="shared" si="0"/>
        <v/>
      </c>
      <c r="AD27" s="65" t="b">
        <f t="shared" si="1"/>
        <v>0</v>
      </c>
      <c r="AE27" s="26" t="str">
        <f t="shared" si="2"/>
        <v/>
      </c>
      <c r="AF27" s="26" t="str">
        <f t="shared" si="3"/>
        <v/>
      </c>
    </row>
    <row r="28" spans="2:32" x14ac:dyDescent="0.25">
      <c r="B28" s="49">
        <f>fichier!I20</f>
        <v>15</v>
      </c>
      <c r="C28" s="67" t="str">
        <f>fichier!R20</f>
        <v>APAJ</v>
      </c>
      <c r="D28" s="9">
        <f>fichier!N20</f>
        <v>-65</v>
      </c>
      <c r="E28" s="4">
        <f>fichier!H20</f>
        <v>154215</v>
      </c>
      <c r="F28" s="4" t="str">
        <f>fichier!K20</f>
        <v>Avoir facture NÂ° 154213 du 15/02/2018</v>
      </c>
      <c r="G28" s="9">
        <f>fichier!L20</f>
        <v>-53.88</v>
      </c>
      <c r="H28" s="9"/>
      <c r="I28" s="9"/>
      <c r="J28" s="9"/>
      <c r="K28" s="9"/>
      <c r="L28" s="9"/>
      <c r="M28" s="9"/>
      <c r="N28" s="9"/>
      <c r="O28" s="9"/>
      <c r="P28" s="9"/>
      <c r="Q28" s="9">
        <f>fichier!M20</f>
        <v>-10.84</v>
      </c>
      <c r="R28" s="8"/>
      <c r="S28" s="8"/>
      <c r="T28" s="8"/>
      <c r="U28" s="4"/>
      <c r="V28" s="3"/>
      <c r="W28" s="8"/>
      <c r="X28" s="8"/>
      <c r="Y28" s="22"/>
      <c r="Z28" s="25">
        <f t="shared" si="4"/>
        <v>0.2011878247958426</v>
      </c>
      <c r="AA28" s="25" t="str">
        <f t="shared" si="5"/>
        <v/>
      </c>
      <c r="AB28" s="25" t="str">
        <f t="shared" si="6"/>
        <v/>
      </c>
      <c r="AC28" s="64" t="str">
        <f t="shared" si="0"/>
        <v/>
      </c>
      <c r="AD28" s="65" t="b">
        <f t="shared" si="1"/>
        <v>0</v>
      </c>
      <c r="AE28" s="26" t="str">
        <f t="shared" si="2"/>
        <v/>
      </c>
      <c r="AF28" s="26" t="str">
        <f t="shared" si="3"/>
        <v/>
      </c>
    </row>
    <row r="29" spans="2:32" x14ac:dyDescent="0.25">
      <c r="B29" s="49">
        <f>fichier!I21</f>
        <v>19</v>
      </c>
      <c r="C29" s="67" t="str">
        <f>fichier!R21</f>
        <v>ARSL</v>
      </c>
      <c r="D29" s="9">
        <f>fichier!N21</f>
        <v>15</v>
      </c>
      <c r="E29" s="4">
        <f>fichier!H21</f>
        <v>154300</v>
      </c>
      <c r="F29" s="4" t="str">
        <f>fichier!K21</f>
        <v>CV PV 18147329 - AW-851-BZ - ARSLAN SEREF - FORD FOCUS</v>
      </c>
      <c r="G29" s="9">
        <f>fichier!L21</f>
        <v>12.5</v>
      </c>
      <c r="H29" s="9"/>
      <c r="I29" s="9"/>
      <c r="J29" s="9"/>
      <c r="K29" s="9"/>
      <c r="L29" s="9"/>
      <c r="M29" s="9"/>
      <c r="N29" s="9"/>
      <c r="O29" s="9"/>
      <c r="P29" s="9"/>
      <c r="Q29" s="9">
        <f>fichier!M21</f>
        <v>2.5</v>
      </c>
      <c r="R29" s="8"/>
      <c r="S29" s="8"/>
      <c r="T29" s="8"/>
      <c r="U29" s="4"/>
      <c r="V29" s="3"/>
      <c r="W29" s="8"/>
      <c r="X29" s="8"/>
      <c r="Y29" s="22"/>
      <c r="Z29" s="25">
        <f t="shared" si="4"/>
        <v>0.2</v>
      </c>
      <c r="AA29" s="25" t="str">
        <f t="shared" si="5"/>
        <v/>
      </c>
      <c r="AB29" s="25" t="str">
        <f t="shared" si="6"/>
        <v/>
      </c>
      <c r="AC29" s="64" t="str">
        <f t="shared" si="0"/>
        <v/>
      </c>
      <c r="AD29" s="65" t="str">
        <f t="shared" si="1"/>
        <v/>
      </c>
      <c r="AE29" s="26" t="str">
        <f t="shared" si="2"/>
        <v/>
      </c>
      <c r="AF29" s="26" t="str">
        <f t="shared" si="3"/>
        <v/>
      </c>
    </row>
    <row r="30" spans="2:32" x14ac:dyDescent="0.25">
      <c r="B30" s="49">
        <f>fichier!I22</f>
        <v>6</v>
      </c>
      <c r="C30" s="67" t="str">
        <f>fichier!R22</f>
        <v>ASSA</v>
      </c>
      <c r="D30" s="9">
        <f>fichier!N22</f>
        <v>65</v>
      </c>
      <c r="E30" s="4">
        <f>fichier!H22</f>
        <v>153923</v>
      </c>
      <c r="F30" s="4" t="str">
        <f>fichier!K22</f>
        <v>VTP PV 18146980 - CA-429-WF - ASSAILLY PATRICK - SKODA ROOMSTER</v>
      </c>
      <c r="G30" s="9">
        <f>fichier!L22</f>
        <v>53.88</v>
      </c>
      <c r="H30" s="9"/>
      <c r="I30" s="9"/>
      <c r="J30" s="9"/>
      <c r="K30" s="9"/>
      <c r="L30" s="9"/>
      <c r="M30" s="9"/>
      <c r="N30" s="9"/>
      <c r="O30" s="9"/>
      <c r="P30" s="9"/>
      <c r="Q30" s="9">
        <f>fichier!M22</f>
        <v>10.84</v>
      </c>
      <c r="R30" s="8"/>
      <c r="S30" s="8"/>
      <c r="T30" s="8"/>
      <c r="U30" s="4"/>
      <c r="V30" s="3"/>
      <c r="W30" s="8"/>
      <c r="X30" s="8"/>
      <c r="Y30" s="22"/>
      <c r="Z30" s="25">
        <f t="shared" si="4"/>
        <v>0.2011878247958426</v>
      </c>
      <c r="AA30" s="25" t="str">
        <f t="shared" si="5"/>
        <v/>
      </c>
      <c r="AB30" s="25" t="str">
        <f t="shared" si="6"/>
        <v/>
      </c>
      <c r="AC30" s="64" t="str">
        <f t="shared" si="0"/>
        <v/>
      </c>
      <c r="AD30" s="65" t="b">
        <f t="shared" si="1"/>
        <v>0</v>
      </c>
      <c r="AE30" s="26" t="str">
        <f t="shared" si="2"/>
        <v/>
      </c>
      <c r="AF30" s="26" t="str">
        <f t="shared" si="3"/>
        <v/>
      </c>
    </row>
    <row r="31" spans="2:32" x14ac:dyDescent="0.25">
      <c r="B31" s="49">
        <f>fichier!I23</f>
        <v>28</v>
      </c>
      <c r="C31" s="67" t="str">
        <f>fichier!R23</f>
        <v>ASSA</v>
      </c>
      <c r="D31" s="9">
        <f>fichier!N23</f>
        <v>15</v>
      </c>
      <c r="E31" s="4">
        <f>fichier!H23</f>
        <v>154582</v>
      </c>
      <c r="F31" s="4" t="str">
        <f>fichier!K23</f>
        <v>CV PV 18147596 - CA-429-WF - ASSAILLY PATRICK - SKODA ROOMSTER</v>
      </c>
      <c r="G31" s="9">
        <f>fichier!L23</f>
        <v>12.5</v>
      </c>
      <c r="H31" s="9"/>
      <c r="I31" s="9"/>
      <c r="J31" s="9"/>
      <c r="K31" s="9"/>
      <c r="L31" s="9"/>
      <c r="M31" s="9"/>
      <c r="N31" s="9"/>
      <c r="O31" s="9"/>
      <c r="P31" s="9"/>
      <c r="Q31" s="9">
        <f>fichier!M23</f>
        <v>2.5</v>
      </c>
      <c r="R31" s="8"/>
      <c r="S31" s="8"/>
      <c r="T31" s="8"/>
      <c r="U31" s="4"/>
      <c r="V31" s="3"/>
      <c r="W31" s="8"/>
      <c r="X31" s="8"/>
      <c r="Y31" s="22"/>
      <c r="Z31" s="25">
        <f t="shared" si="4"/>
        <v>0.2</v>
      </c>
      <c r="AA31" s="25" t="str">
        <f t="shared" si="5"/>
        <v/>
      </c>
      <c r="AB31" s="25" t="str">
        <f t="shared" si="6"/>
        <v/>
      </c>
      <c r="AC31" s="64" t="str">
        <f t="shared" si="0"/>
        <v/>
      </c>
      <c r="AD31" s="65" t="str">
        <f t="shared" si="1"/>
        <v/>
      </c>
      <c r="AE31" s="26" t="str">
        <f t="shared" si="2"/>
        <v/>
      </c>
      <c r="AF31" s="26" t="str">
        <f t="shared" si="3"/>
        <v/>
      </c>
    </row>
    <row r="32" spans="2:32" x14ac:dyDescent="0.25">
      <c r="B32" s="49">
        <f>fichier!I24</f>
        <v>16</v>
      </c>
      <c r="C32" s="67" t="str">
        <f>fichier!R24</f>
        <v>AUBÃ</v>
      </c>
      <c r="D32" s="9">
        <f>fichier!N24</f>
        <v>60</v>
      </c>
      <c r="E32" s="4">
        <f>fichier!H24</f>
        <v>154238</v>
      </c>
      <c r="F32" s="4" t="str">
        <f>fichier!K24</f>
        <v>VTP PV 18147268 - AA-460-WB - COURTAUT YOHANN - TOYOTA YARIS</v>
      </c>
      <c r="G32" s="9">
        <f>fichier!L24</f>
        <v>49.72</v>
      </c>
      <c r="H32" s="9"/>
      <c r="I32" s="9"/>
      <c r="J32" s="9"/>
      <c r="K32" s="9"/>
      <c r="L32" s="9"/>
      <c r="M32" s="9"/>
      <c r="N32" s="9"/>
      <c r="O32" s="9"/>
      <c r="P32" s="9"/>
      <c r="Q32" s="9">
        <f>fichier!M24</f>
        <v>10</v>
      </c>
      <c r="R32" s="8"/>
      <c r="S32" s="8"/>
      <c r="T32" s="8"/>
      <c r="U32" s="4"/>
      <c r="V32" s="3"/>
      <c r="W32" s="8"/>
      <c r="X32" s="8"/>
      <c r="Y32" s="22"/>
      <c r="Z32" s="25">
        <f t="shared" si="4"/>
        <v>0.20112630732099759</v>
      </c>
      <c r="AA32" s="25" t="str">
        <f t="shared" si="5"/>
        <v/>
      </c>
      <c r="AB32" s="25" t="str">
        <f t="shared" si="6"/>
        <v/>
      </c>
      <c r="AC32" s="64" t="str">
        <f t="shared" si="0"/>
        <v/>
      </c>
      <c r="AD32" s="65" t="b">
        <f t="shared" si="1"/>
        <v>0</v>
      </c>
      <c r="AE32" s="26" t="str">
        <f t="shared" si="2"/>
        <v/>
      </c>
      <c r="AF32" s="26" t="str">
        <f t="shared" si="3"/>
        <v/>
      </c>
    </row>
    <row r="33" spans="2:32" x14ac:dyDescent="0.25">
      <c r="B33" s="49">
        <f>fichier!I25</f>
        <v>28</v>
      </c>
      <c r="C33" s="67" t="str">
        <f>fichier!R25</f>
        <v>AUDO</v>
      </c>
      <c r="D33" s="9">
        <f>fichier!N25</f>
        <v>60</v>
      </c>
      <c r="E33" s="4">
        <f>fichier!H25</f>
        <v>154562</v>
      </c>
      <c r="F33" s="4" t="str">
        <f>fichier!K25</f>
        <v>VTP PV 18147576 - AJ-800-ZE - AUDOUARD ERC - NISSAN NAVARA</v>
      </c>
      <c r="G33" s="9">
        <f>fichier!L25</f>
        <v>49.72</v>
      </c>
      <c r="H33" s="9"/>
      <c r="I33" s="9"/>
      <c r="J33" s="9"/>
      <c r="K33" s="9"/>
      <c r="L33" s="9"/>
      <c r="M33" s="9"/>
      <c r="N33" s="9"/>
      <c r="O33" s="9"/>
      <c r="P33" s="9"/>
      <c r="Q33" s="9">
        <f>fichier!M25</f>
        <v>10</v>
      </c>
      <c r="R33" s="8"/>
      <c r="S33" s="8"/>
      <c r="T33" s="8"/>
      <c r="U33" s="4"/>
      <c r="V33" s="3"/>
      <c r="W33" s="8"/>
      <c r="X33" s="8"/>
      <c r="Y33" s="22"/>
      <c r="Z33" s="25">
        <f t="shared" si="4"/>
        <v>0.20112630732099759</v>
      </c>
      <c r="AA33" s="25" t="str">
        <f t="shared" si="5"/>
        <v/>
      </c>
      <c r="AB33" s="25" t="str">
        <f t="shared" si="6"/>
        <v/>
      </c>
      <c r="AC33" s="64" t="str">
        <f t="shared" si="0"/>
        <v/>
      </c>
      <c r="AD33" s="65" t="b">
        <f t="shared" si="1"/>
        <v>0</v>
      </c>
      <c r="AE33" s="26" t="str">
        <f t="shared" si="2"/>
        <v/>
      </c>
      <c r="AF33" s="26" t="str">
        <f t="shared" si="3"/>
        <v/>
      </c>
    </row>
    <row r="34" spans="2:32" x14ac:dyDescent="0.25">
      <c r="B34" s="49">
        <f>fichier!I26</f>
        <v>7</v>
      </c>
      <c r="C34" s="67" t="str">
        <f>fichier!R26</f>
        <v>AVOI</v>
      </c>
      <c r="D34" s="9">
        <f>fichier!N26</f>
        <v>15</v>
      </c>
      <c r="E34" s="4">
        <f>fichier!H26</f>
        <v>153971</v>
      </c>
      <c r="F34" s="4" t="str">
        <f>fichier!K26</f>
        <v>CV PV 18147023 - CZ-719-MH - AVOIR UN CAMION - VOLKSWAGEN TRANSPORTER</v>
      </c>
      <c r="G34" s="9">
        <f>fichier!L26</f>
        <v>12.5</v>
      </c>
      <c r="H34" s="9"/>
      <c r="I34" s="9"/>
      <c r="J34" s="9"/>
      <c r="K34" s="9"/>
      <c r="L34" s="9"/>
      <c r="M34" s="9"/>
      <c r="N34" s="9"/>
      <c r="O34" s="9"/>
      <c r="P34" s="9"/>
      <c r="Q34" s="9">
        <f>fichier!M26</f>
        <v>2.5</v>
      </c>
      <c r="R34" s="8"/>
      <c r="S34" s="8"/>
      <c r="T34" s="8"/>
      <c r="U34" s="4"/>
      <c r="V34" s="3"/>
      <c r="W34" s="8"/>
      <c r="X34" s="8"/>
      <c r="Y34" s="22"/>
      <c r="Z34" s="25">
        <f t="shared" si="4"/>
        <v>0.2</v>
      </c>
      <c r="AA34" s="25" t="str">
        <f t="shared" si="5"/>
        <v/>
      </c>
      <c r="AB34" s="25" t="str">
        <f t="shared" si="6"/>
        <v/>
      </c>
      <c r="AC34" s="64" t="str">
        <f t="shared" si="0"/>
        <v/>
      </c>
      <c r="AD34" s="65" t="str">
        <f t="shared" si="1"/>
        <v/>
      </c>
      <c r="AE34" s="26" t="str">
        <f t="shared" si="2"/>
        <v/>
      </c>
      <c r="AF34" s="26" t="str">
        <f t="shared" si="3"/>
        <v/>
      </c>
    </row>
    <row r="35" spans="2:32" x14ac:dyDescent="0.25">
      <c r="B35" s="49">
        <f>fichier!I27</f>
        <v>6</v>
      </c>
      <c r="C35" s="67" t="str">
        <f>fichier!R27</f>
        <v>BACH</v>
      </c>
      <c r="D35" s="9">
        <f>fichier!N27</f>
        <v>15</v>
      </c>
      <c r="E35" s="4">
        <f>fichier!H27</f>
        <v>153933</v>
      </c>
      <c r="F35" s="4" t="str">
        <f>fichier!K27</f>
        <v>CV PV 18146990 - CX-675-EV - BACHELOT MARTIAL - RENAULT KANGOO</v>
      </c>
      <c r="G35" s="9">
        <f>fichier!L27</f>
        <v>12.5</v>
      </c>
      <c r="H35" s="9"/>
      <c r="I35" s="9"/>
      <c r="J35" s="9"/>
      <c r="K35" s="9"/>
      <c r="L35" s="9"/>
      <c r="M35" s="9"/>
      <c r="N35" s="9"/>
      <c r="O35" s="9"/>
      <c r="P35" s="9"/>
      <c r="Q35" s="9">
        <f>fichier!M27</f>
        <v>2.5</v>
      </c>
      <c r="R35" s="8"/>
      <c r="S35" s="8"/>
      <c r="T35" s="8"/>
      <c r="U35" s="4"/>
      <c r="V35" s="3"/>
      <c r="W35" s="8"/>
      <c r="X35" s="8"/>
      <c r="Y35" s="22"/>
      <c r="Z35" s="25">
        <f t="shared" si="4"/>
        <v>0.2</v>
      </c>
      <c r="AA35" s="25" t="str">
        <f t="shared" si="5"/>
        <v/>
      </c>
      <c r="AB35" s="25" t="str">
        <f t="shared" si="6"/>
        <v/>
      </c>
      <c r="AC35" s="64" t="str">
        <f t="shared" si="0"/>
        <v/>
      </c>
      <c r="AD35" s="65" t="str">
        <f t="shared" si="1"/>
        <v/>
      </c>
      <c r="AE35" s="26" t="str">
        <f t="shared" si="2"/>
        <v/>
      </c>
      <c r="AF35" s="26" t="str">
        <f t="shared" si="3"/>
        <v/>
      </c>
    </row>
    <row r="36" spans="2:32" x14ac:dyDescent="0.25">
      <c r="B36" s="49">
        <f>fichier!I28</f>
        <v>8</v>
      </c>
      <c r="C36" s="67" t="str">
        <f>fichier!R28</f>
        <v>BACO</v>
      </c>
      <c r="D36" s="9">
        <f>fichier!N28</f>
        <v>60</v>
      </c>
      <c r="E36" s="4">
        <f>fichier!H28</f>
        <v>153989</v>
      </c>
      <c r="F36" s="4" t="str">
        <f>fichier!K28</f>
        <v>VTP PV 18147038 - 9124 YZ 14 - DORON MICKAEL - OPEL ASTRA</v>
      </c>
      <c r="G36" s="9">
        <f>fichier!L28</f>
        <v>49.72</v>
      </c>
      <c r="H36" s="9"/>
      <c r="I36" s="9"/>
      <c r="J36" s="9"/>
      <c r="K36" s="9"/>
      <c r="L36" s="9"/>
      <c r="M36" s="9"/>
      <c r="N36" s="9"/>
      <c r="O36" s="9"/>
      <c r="P36" s="9"/>
      <c r="Q36" s="9">
        <f>fichier!M28</f>
        <v>10</v>
      </c>
      <c r="R36" s="8"/>
      <c r="S36" s="8"/>
      <c r="T36" s="8"/>
      <c r="U36" s="4"/>
      <c r="V36" s="3"/>
      <c r="W36" s="8"/>
      <c r="X36" s="8"/>
      <c r="Y36" s="22"/>
      <c r="Z36" s="25">
        <f t="shared" si="4"/>
        <v>0.20112630732099759</v>
      </c>
      <c r="AA36" s="25" t="str">
        <f t="shared" si="5"/>
        <v/>
      </c>
      <c r="AB36" s="25" t="str">
        <f t="shared" si="6"/>
        <v/>
      </c>
      <c r="AC36" s="64" t="str">
        <f t="shared" si="0"/>
        <v/>
      </c>
      <c r="AD36" s="65" t="b">
        <f t="shared" si="1"/>
        <v>0</v>
      </c>
      <c r="AE36" s="26" t="str">
        <f t="shared" si="2"/>
        <v/>
      </c>
      <c r="AF36" s="26" t="str">
        <f t="shared" si="3"/>
        <v/>
      </c>
    </row>
    <row r="37" spans="2:32" x14ac:dyDescent="0.25">
      <c r="B37" s="49">
        <f>fichier!I29</f>
        <v>8</v>
      </c>
      <c r="C37" s="67" t="str">
        <f>fichier!R29</f>
        <v>BACO</v>
      </c>
      <c r="D37" s="9">
        <f>fichier!N29</f>
        <v>60</v>
      </c>
      <c r="E37" s="4">
        <f>fichier!H29</f>
        <v>153996</v>
      </c>
      <c r="F37" s="4" t="str">
        <f>fichier!K29</f>
        <v>VTP PV 18147046 - AG-756-HN - BACON JONATHAN - VOLKSWAGEN TIGUAN</v>
      </c>
      <c r="G37" s="9">
        <f>fichier!L29</f>
        <v>49.72</v>
      </c>
      <c r="H37" s="9"/>
      <c r="I37" s="9"/>
      <c r="J37" s="9"/>
      <c r="K37" s="9"/>
      <c r="L37" s="9"/>
      <c r="M37" s="9"/>
      <c r="N37" s="9"/>
      <c r="O37" s="9"/>
      <c r="P37" s="9"/>
      <c r="Q37" s="9">
        <f>fichier!M29</f>
        <v>10</v>
      </c>
      <c r="R37" s="8"/>
      <c r="S37" s="8"/>
      <c r="T37" s="8"/>
      <c r="U37" s="4"/>
      <c r="V37" s="3"/>
      <c r="W37" s="8"/>
      <c r="X37" s="8"/>
      <c r="Y37" s="22"/>
      <c r="Z37" s="25">
        <f t="shared" si="4"/>
        <v>0.20112630732099759</v>
      </c>
      <c r="AA37" s="25" t="str">
        <f t="shared" si="5"/>
        <v/>
      </c>
      <c r="AB37" s="25" t="str">
        <f t="shared" si="6"/>
        <v/>
      </c>
      <c r="AC37" s="64" t="str">
        <f t="shared" si="0"/>
        <v/>
      </c>
      <c r="AD37" s="65" t="b">
        <f t="shared" si="1"/>
        <v>0</v>
      </c>
      <c r="AE37" s="26" t="str">
        <f t="shared" si="2"/>
        <v/>
      </c>
      <c r="AF37" s="26" t="str">
        <f t="shared" si="3"/>
        <v/>
      </c>
    </row>
    <row r="38" spans="2:32" x14ac:dyDescent="0.25">
      <c r="B38" s="49">
        <f>fichier!I30</f>
        <v>6</v>
      </c>
      <c r="C38" s="67" t="str">
        <f>fichier!R30</f>
        <v>BAGO</v>
      </c>
      <c r="D38" s="9">
        <f>fichier!N30</f>
        <v>65</v>
      </c>
      <c r="E38" s="4">
        <f>fichier!H30</f>
        <v>153929</v>
      </c>
      <c r="F38" s="4" t="str">
        <f>fichier!K30</f>
        <v>VTP PV 18146986 - DE-378-QS - BAGOT LISIANE - RENAULT TWINGO</v>
      </c>
      <c r="G38" s="9">
        <f>fichier!L30</f>
        <v>53.88</v>
      </c>
      <c r="H38" s="9"/>
      <c r="I38" s="9"/>
      <c r="J38" s="9"/>
      <c r="K38" s="9"/>
      <c r="L38" s="9"/>
      <c r="M38" s="9"/>
      <c r="N38" s="9"/>
      <c r="O38" s="9"/>
      <c r="P38" s="9"/>
      <c r="Q38" s="9">
        <f>fichier!M30</f>
        <v>10.84</v>
      </c>
      <c r="R38" s="8"/>
      <c r="S38" s="8"/>
      <c r="T38" s="8"/>
      <c r="U38" s="4"/>
      <c r="V38" s="3"/>
      <c r="W38" s="8"/>
      <c r="X38" s="8"/>
      <c r="Y38" s="22"/>
      <c r="Z38" s="25">
        <f t="shared" si="4"/>
        <v>0.2011878247958426</v>
      </c>
      <c r="AA38" s="25" t="str">
        <f t="shared" si="5"/>
        <v/>
      </c>
      <c r="AB38" s="25" t="str">
        <f t="shared" si="6"/>
        <v/>
      </c>
      <c r="AC38" s="64" t="str">
        <f t="shared" si="0"/>
        <v/>
      </c>
      <c r="AD38" s="65" t="b">
        <f t="shared" si="1"/>
        <v>0</v>
      </c>
      <c r="AE38" s="26" t="str">
        <f t="shared" si="2"/>
        <v/>
      </c>
      <c r="AF38" s="26" t="str">
        <f t="shared" si="3"/>
        <v/>
      </c>
    </row>
    <row r="39" spans="2:32" x14ac:dyDescent="0.25">
      <c r="B39" s="49">
        <f>fichier!I31</f>
        <v>21</v>
      </c>
      <c r="C39" s="67" t="str">
        <f>fichier!R31</f>
        <v>BALL</v>
      </c>
      <c r="D39" s="9">
        <f>fichier!N31</f>
        <v>60</v>
      </c>
      <c r="E39" s="4">
        <f>fichier!H31</f>
        <v>154391</v>
      </c>
      <c r="F39" s="4" t="str">
        <f>fichier!K31</f>
        <v>VTP PV 18147412 - DE-801-BW - BALLARIN FREDERIC - PEUGEOT 405GLD/GRD</v>
      </c>
      <c r="G39" s="9">
        <f>fichier!L31</f>
        <v>49.72</v>
      </c>
      <c r="H39" s="9"/>
      <c r="I39" s="9"/>
      <c r="J39" s="9"/>
      <c r="K39" s="9"/>
      <c r="L39" s="9"/>
      <c r="M39" s="9"/>
      <c r="N39" s="9"/>
      <c r="O39" s="9"/>
      <c r="P39" s="9"/>
      <c r="Q39" s="9">
        <f>fichier!M31</f>
        <v>10</v>
      </c>
      <c r="R39" s="8"/>
      <c r="S39" s="8"/>
      <c r="T39" s="8"/>
      <c r="U39" s="4"/>
      <c r="V39" s="3"/>
      <c r="W39" s="8"/>
      <c r="X39" s="8"/>
      <c r="Y39" s="22"/>
      <c r="Z39" s="25">
        <f t="shared" si="4"/>
        <v>0.20112630732099759</v>
      </c>
      <c r="AA39" s="25" t="str">
        <f t="shared" si="5"/>
        <v/>
      </c>
      <c r="AB39" s="25" t="str">
        <f t="shared" si="6"/>
        <v/>
      </c>
      <c r="AC39" s="64" t="str">
        <f t="shared" si="0"/>
        <v/>
      </c>
      <c r="AD39" s="65" t="b">
        <f t="shared" si="1"/>
        <v>0</v>
      </c>
      <c r="AE39" s="26" t="str">
        <f t="shared" si="2"/>
        <v/>
      </c>
      <c r="AF39" s="26" t="str">
        <f t="shared" si="3"/>
        <v/>
      </c>
    </row>
    <row r="40" spans="2:32" x14ac:dyDescent="0.25">
      <c r="B40" s="49">
        <f>fichier!I32</f>
        <v>3</v>
      </c>
      <c r="C40" s="67" t="str">
        <f>fichier!R32</f>
        <v>BATH</v>
      </c>
      <c r="D40" s="9">
        <f>fichier!N32</f>
        <v>65</v>
      </c>
      <c r="E40" s="4">
        <f>fichier!H32</f>
        <v>153866</v>
      </c>
      <c r="F40" s="4" t="str">
        <f>fichier!K32</f>
        <v>VTP PV 18146926 - AJ-851-FC - BATHO SOIZIC - NISSAN MICRA</v>
      </c>
      <c r="G40" s="9">
        <f>fichier!L32</f>
        <v>53.88</v>
      </c>
      <c r="H40" s="9"/>
      <c r="I40" s="9"/>
      <c r="J40" s="9"/>
      <c r="K40" s="9"/>
      <c r="L40" s="9"/>
      <c r="M40" s="9"/>
      <c r="N40" s="9"/>
      <c r="O40" s="9"/>
      <c r="P40" s="9"/>
      <c r="Q40" s="9">
        <f>fichier!M32</f>
        <v>10.84</v>
      </c>
      <c r="R40" s="8"/>
      <c r="S40" s="8"/>
      <c r="T40" s="8"/>
      <c r="U40" s="4"/>
      <c r="V40" s="3"/>
      <c r="W40" s="8"/>
      <c r="X40" s="8"/>
      <c r="Y40" s="22"/>
      <c r="Z40" s="25">
        <f t="shared" si="4"/>
        <v>0.2011878247958426</v>
      </c>
      <c r="AA40" s="25" t="str">
        <f t="shared" si="5"/>
        <v/>
      </c>
      <c r="AB40" s="25" t="str">
        <f t="shared" si="6"/>
        <v/>
      </c>
      <c r="AC40" s="64" t="str">
        <f t="shared" si="0"/>
        <v/>
      </c>
      <c r="AD40" s="65" t="b">
        <f t="shared" si="1"/>
        <v>0</v>
      </c>
      <c r="AE40" s="26" t="str">
        <f t="shared" si="2"/>
        <v/>
      </c>
      <c r="AF40" s="26" t="str">
        <f t="shared" si="3"/>
        <v/>
      </c>
    </row>
    <row r="41" spans="2:32" x14ac:dyDescent="0.25">
      <c r="B41" s="49">
        <f>fichier!I33</f>
        <v>16</v>
      </c>
      <c r="C41" s="67" t="str">
        <f>fichier!R33</f>
        <v>BAUD</v>
      </c>
      <c r="D41" s="9">
        <f>fichier!N33</f>
        <v>65</v>
      </c>
      <c r="E41" s="4">
        <f>fichier!H33</f>
        <v>154237</v>
      </c>
      <c r="F41" s="4" t="str">
        <f>fichier!K33</f>
        <v>VTP PV 18147267 - 6676 RE 11 - BAUDLET MAURICE - PEUGEOT EXPERT</v>
      </c>
      <c r="G41" s="9">
        <f>fichier!L33</f>
        <v>53.88</v>
      </c>
      <c r="H41" s="9"/>
      <c r="I41" s="9"/>
      <c r="J41" s="9"/>
      <c r="K41" s="9"/>
      <c r="L41" s="9"/>
      <c r="M41" s="9"/>
      <c r="N41" s="9"/>
      <c r="O41" s="9"/>
      <c r="P41" s="9"/>
      <c r="Q41" s="9">
        <f>fichier!M33</f>
        <v>10.84</v>
      </c>
      <c r="R41" s="8"/>
      <c r="S41" s="8"/>
      <c r="T41" s="8"/>
      <c r="U41" s="4"/>
      <c r="V41" s="3"/>
      <c r="W41" s="8"/>
      <c r="X41" s="8"/>
      <c r="Y41" s="22"/>
      <c r="Z41" s="25">
        <f t="shared" si="4"/>
        <v>0.2011878247958426</v>
      </c>
      <c r="AA41" s="25" t="str">
        <f t="shared" si="5"/>
        <v/>
      </c>
      <c r="AB41" s="25" t="str">
        <f t="shared" si="6"/>
        <v/>
      </c>
      <c r="AC41" s="64" t="str">
        <f t="shared" si="0"/>
        <v/>
      </c>
      <c r="AD41" s="65" t="b">
        <f t="shared" si="1"/>
        <v>0</v>
      </c>
      <c r="AE41" s="26" t="str">
        <f t="shared" si="2"/>
        <v/>
      </c>
      <c r="AF41" s="26" t="str">
        <f t="shared" si="3"/>
        <v/>
      </c>
    </row>
    <row r="42" spans="2:32" x14ac:dyDescent="0.25">
      <c r="B42" s="49">
        <f>fichier!I34</f>
        <v>6</v>
      </c>
      <c r="C42" s="67" t="str">
        <f>fichier!R34</f>
        <v>BAYE</v>
      </c>
      <c r="D42" s="9">
        <f>fichier!N34</f>
        <v>15</v>
      </c>
      <c r="E42" s="4">
        <f>fichier!H34</f>
        <v>153913</v>
      </c>
      <c r="F42" s="4" t="str">
        <f>fichier!K34</f>
        <v>CV PV 18146970 - 8947 XB 14 - BAYET XAVIER &amp; GESLIN ANDREE - RENAULT CLIO</v>
      </c>
      <c r="G42" s="9">
        <f>fichier!L34</f>
        <v>12.5</v>
      </c>
      <c r="H42" s="9"/>
      <c r="I42" s="9"/>
      <c r="J42" s="9"/>
      <c r="K42" s="9"/>
      <c r="L42" s="9"/>
      <c r="M42" s="9"/>
      <c r="N42" s="9"/>
      <c r="O42" s="9"/>
      <c r="P42" s="9"/>
      <c r="Q42" s="9">
        <f>fichier!M34</f>
        <v>2.5</v>
      </c>
      <c r="R42" s="8"/>
      <c r="S42" s="8"/>
      <c r="T42" s="8"/>
      <c r="U42" s="4"/>
      <c r="V42" s="3"/>
      <c r="W42" s="8"/>
      <c r="X42" s="8"/>
      <c r="Y42" s="22"/>
      <c r="Z42" s="25">
        <f t="shared" si="4"/>
        <v>0.2</v>
      </c>
      <c r="AA42" s="25" t="str">
        <f t="shared" si="5"/>
        <v/>
      </c>
      <c r="AB42" s="25" t="str">
        <f t="shared" si="6"/>
        <v/>
      </c>
      <c r="AC42" s="64" t="str">
        <f t="shared" si="0"/>
        <v/>
      </c>
      <c r="AD42" s="65" t="str">
        <f t="shared" si="1"/>
        <v/>
      </c>
      <c r="AE42" s="26" t="str">
        <f t="shared" si="2"/>
        <v/>
      </c>
      <c r="AF42" s="26" t="str">
        <f t="shared" si="3"/>
        <v/>
      </c>
    </row>
    <row r="43" spans="2:32" x14ac:dyDescent="0.25">
      <c r="B43" s="49">
        <f>fichier!I35</f>
        <v>16</v>
      </c>
      <c r="C43" s="67" t="str">
        <f>fichier!R35</f>
        <v>BEAU</v>
      </c>
      <c r="D43" s="9">
        <f>fichier!N35</f>
        <v>65</v>
      </c>
      <c r="E43" s="4">
        <f>fichier!H35</f>
        <v>154232</v>
      </c>
      <c r="F43" s="4" t="str">
        <f>fichier!K35</f>
        <v>VTP PV 18147262 - BX-794-EC - BEAULIEU JEAN LUC - VOLKSWAGEN T5</v>
      </c>
      <c r="G43" s="9">
        <f>fichier!L35</f>
        <v>53.88</v>
      </c>
      <c r="H43" s="9"/>
      <c r="I43" s="9"/>
      <c r="J43" s="9"/>
      <c r="K43" s="9"/>
      <c r="L43" s="9"/>
      <c r="M43" s="9"/>
      <c r="N43" s="9"/>
      <c r="O43" s="9"/>
      <c r="P43" s="9"/>
      <c r="Q43" s="9">
        <f>fichier!M35</f>
        <v>10.84</v>
      </c>
      <c r="R43" s="8"/>
      <c r="S43" s="8"/>
      <c r="T43" s="8"/>
      <c r="U43" s="4"/>
      <c r="V43" s="3"/>
      <c r="W43" s="8"/>
      <c r="X43" s="8"/>
      <c r="Y43" s="22"/>
      <c r="Z43" s="25">
        <f t="shared" si="4"/>
        <v>0.2011878247958426</v>
      </c>
      <c r="AA43" s="25" t="str">
        <f t="shared" si="5"/>
        <v/>
      </c>
      <c r="AB43" s="25" t="str">
        <f t="shared" si="6"/>
        <v/>
      </c>
      <c r="AC43" s="64" t="str">
        <f t="shared" si="0"/>
        <v/>
      </c>
      <c r="AD43" s="65" t="b">
        <f t="shared" si="1"/>
        <v>0</v>
      </c>
      <c r="AE43" s="26" t="str">
        <f t="shared" si="2"/>
        <v/>
      </c>
      <c r="AF43" s="26" t="str">
        <f t="shared" si="3"/>
        <v/>
      </c>
    </row>
    <row r="44" spans="2:32" x14ac:dyDescent="0.25">
      <c r="B44" s="49">
        <f>fichier!I36</f>
        <v>7</v>
      </c>
      <c r="C44" s="67" t="str">
        <f>fichier!R36</f>
        <v>BEAU</v>
      </c>
      <c r="D44" s="9">
        <f>fichier!N36</f>
        <v>65</v>
      </c>
      <c r="E44" s="4">
        <f>fichier!H36</f>
        <v>153972</v>
      </c>
      <c r="F44" s="4" t="str">
        <f>fichier!K36</f>
        <v>VTP PV 18147024 - AD-393-BD - BEAURIN CLEMENT - TOYOTA PRIUS</v>
      </c>
      <c r="G44" s="9">
        <f>fichier!L36</f>
        <v>53.88</v>
      </c>
      <c r="H44" s="9"/>
      <c r="I44" s="9"/>
      <c r="J44" s="9"/>
      <c r="K44" s="9"/>
      <c r="L44" s="9"/>
      <c r="M44" s="9"/>
      <c r="N44" s="9"/>
      <c r="O44" s="9"/>
      <c r="P44" s="9"/>
      <c r="Q44" s="9">
        <f>fichier!M36</f>
        <v>10.84</v>
      </c>
      <c r="R44" s="8"/>
      <c r="S44" s="8"/>
      <c r="T44" s="8"/>
      <c r="U44" s="4"/>
      <c r="V44" s="3"/>
      <c r="W44" s="8"/>
      <c r="X44" s="8"/>
      <c r="Y44" s="22"/>
      <c r="Z44" s="25">
        <f t="shared" si="4"/>
        <v>0.2011878247958426</v>
      </c>
      <c r="AA44" s="25" t="str">
        <f t="shared" si="5"/>
        <v/>
      </c>
      <c r="AB44" s="25" t="str">
        <f t="shared" si="6"/>
        <v/>
      </c>
      <c r="AC44" s="64" t="str">
        <f t="shared" si="0"/>
        <v/>
      </c>
      <c r="AD44" s="65" t="b">
        <f t="shared" si="1"/>
        <v>0</v>
      </c>
      <c r="AE44" s="26" t="str">
        <f t="shared" si="2"/>
        <v/>
      </c>
      <c r="AF44" s="26" t="str">
        <f t="shared" si="3"/>
        <v/>
      </c>
    </row>
    <row r="45" spans="2:32" x14ac:dyDescent="0.25">
      <c r="B45" s="49">
        <f>fichier!I37</f>
        <v>14</v>
      </c>
      <c r="C45" s="67" t="str">
        <f>fichier!R37</f>
        <v>BEAU</v>
      </c>
      <c r="D45" s="9">
        <f>fichier!N37</f>
        <v>15</v>
      </c>
      <c r="E45" s="4">
        <f>fichier!H37</f>
        <v>154146</v>
      </c>
      <c r="F45" s="4" t="str">
        <f>fichier!K37</f>
        <v>CV PV 18147186 - AD-393-BD - BEAURIN CLEMENT - TOYOTA PRIUS</v>
      </c>
      <c r="G45" s="9">
        <f>fichier!L37</f>
        <v>12.5</v>
      </c>
      <c r="H45" s="9"/>
      <c r="I45" s="9"/>
      <c r="J45" s="9"/>
      <c r="K45" s="9"/>
      <c r="L45" s="9"/>
      <c r="M45" s="9"/>
      <c r="N45" s="9"/>
      <c r="O45" s="9"/>
      <c r="P45" s="9"/>
      <c r="Q45" s="9">
        <f>fichier!M37</f>
        <v>2.5</v>
      </c>
      <c r="R45" s="8"/>
      <c r="S45" s="8"/>
      <c r="T45" s="8"/>
      <c r="U45" s="4"/>
      <c r="V45" s="3"/>
      <c r="W45" s="8"/>
      <c r="X45" s="8"/>
      <c r="Y45" s="22"/>
      <c r="Z45" s="25">
        <f t="shared" si="4"/>
        <v>0.2</v>
      </c>
      <c r="AA45" s="25" t="str">
        <f t="shared" si="5"/>
        <v/>
      </c>
      <c r="AB45" s="25" t="str">
        <f t="shared" si="6"/>
        <v/>
      </c>
      <c r="AC45" s="64" t="str">
        <f t="shared" si="0"/>
        <v/>
      </c>
      <c r="AD45" s="65" t="str">
        <f t="shared" si="1"/>
        <v/>
      </c>
      <c r="AE45" s="26" t="str">
        <f t="shared" si="2"/>
        <v/>
      </c>
      <c r="AF45" s="26" t="str">
        <f t="shared" si="3"/>
        <v/>
      </c>
    </row>
    <row r="46" spans="2:32" x14ac:dyDescent="0.25">
      <c r="B46" s="49">
        <f>fichier!I38</f>
        <v>21</v>
      </c>
      <c r="C46" s="67" t="str">
        <f>fichier!R38</f>
        <v>BEDE</v>
      </c>
      <c r="D46" s="9">
        <f>fichier!N38</f>
        <v>60</v>
      </c>
      <c r="E46" s="4">
        <f>fichier!H38</f>
        <v>154352</v>
      </c>
      <c r="F46" s="4" t="str">
        <f>fichier!K38</f>
        <v>VTP PV 18147377 - AY-325-XX - BEDEL MARIE-THERESE - PEUGEOT PARTNER</v>
      </c>
      <c r="G46" s="9">
        <f>fichier!L38</f>
        <v>49.72</v>
      </c>
      <c r="H46" s="9"/>
      <c r="I46" s="9"/>
      <c r="J46" s="9"/>
      <c r="K46" s="9"/>
      <c r="L46" s="9"/>
      <c r="M46" s="9"/>
      <c r="N46" s="9"/>
      <c r="O46" s="9"/>
      <c r="P46" s="9"/>
      <c r="Q46" s="9">
        <f>fichier!M38</f>
        <v>10</v>
      </c>
      <c r="R46" s="8"/>
      <c r="S46" s="8"/>
      <c r="T46" s="8"/>
      <c r="U46" s="4"/>
      <c r="V46" s="3"/>
      <c r="W46" s="8"/>
      <c r="X46" s="8"/>
      <c r="Y46" s="22"/>
      <c r="Z46" s="25">
        <f t="shared" si="4"/>
        <v>0.20112630732099759</v>
      </c>
      <c r="AA46" s="25" t="str">
        <f t="shared" si="5"/>
        <v/>
      </c>
      <c r="AB46" s="25" t="str">
        <f t="shared" si="6"/>
        <v/>
      </c>
      <c r="AC46" s="64" t="str">
        <f t="shared" si="0"/>
        <v/>
      </c>
      <c r="AD46" s="65" t="b">
        <f t="shared" si="1"/>
        <v>0</v>
      </c>
      <c r="AE46" s="26" t="str">
        <f t="shared" si="2"/>
        <v/>
      </c>
      <c r="AF46" s="26" t="str">
        <f t="shared" si="3"/>
        <v/>
      </c>
    </row>
    <row r="47" spans="2:32" x14ac:dyDescent="0.25">
      <c r="B47" s="49">
        <f>fichier!I39</f>
        <v>28</v>
      </c>
      <c r="C47" s="67" t="str">
        <f>fichier!R39</f>
        <v>BEGU</v>
      </c>
      <c r="D47" s="9">
        <f>fichier!N39</f>
        <v>60</v>
      </c>
      <c r="E47" s="4">
        <f>fichier!H39</f>
        <v>154587</v>
      </c>
      <c r="F47" s="4" t="str">
        <f>fichier!K39</f>
        <v>VTP PV 18147601 - CX-097-KS - BEGUIN JACQUELINE - PEUGEOT 208</v>
      </c>
      <c r="G47" s="9">
        <f>fichier!L39</f>
        <v>49.72</v>
      </c>
      <c r="H47" s="9"/>
      <c r="I47" s="9"/>
      <c r="J47" s="9"/>
      <c r="K47" s="9"/>
      <c r="L47" s="9"/>
      <c r="M47" s="9"/>
      <c r="N47" s="9"/>
      <c r="O47" s="9"/>
      <c r="P47" s="9"/>
      <c r="Q47" s="9">
        <f>fichier!M39</f>
        <v>10</v>
      </c>
      <c r="R47" s="8"/>
      <c r="S47" s="8"/>
      <c r="T47" s="8"/>
      <c r="U47" s="4"/>
      <c r="V47" s="3"/>
      <c r="W47" s="8"/>
      <c r="X47" s="8"/>
      <c r="Y47" s="22"/>
      <c r="Z47" s="25">
        <f t="shared" si="4"/>
        <v>0.20112630732099759</v>
      </c>
      <c r="AA47" s="25" t="str">
        <f t="shared" si="5"/>
        <v/>
      </c>
      <c r="AB47" s="25" t="str">
        <f t="shared" si="6"/>
        <v/>
      </c>
      <c r="AC47" s="64" t="str">
        <f t="shared" si="0"/>
        <v/>
      </c>
      <c r="AD47" s="65" t="b">
        <f t="shared" si="1"/>
        <v>0</v>
      </c>
      <c r="AE47" s="26" t="str">
        <f t="shared" si="2"/>
        <v/>
      </c>
      <c r="AF47" s="26" t="str">
        <f t="shared" si="3"/>
        <v/>
      </c>
    </row>
    <row r="48" spans="2:32" x14ac:dyDescent="0.25">
      <c r="B48" s="49">
        <f>fichier!I40</f>
        <v>28</v>
      </c>
      <c r="C48" s="67" t="str">
        <f>fichier!R40</f>
        <v>BELL</v>
      </c>
      <c r="D48" s="9">
        <f>fichier!N40</f>
        <v>65</v>
      </c>
      <c r="E48" s="4">
        <f>fichier!H40</f>
        <v>154592</v>
      </c>
      <c r="F48" s="4" t="str">
        <f>fichier!K40</f>
        <v>VTP PV 18147604 - 6277 YV 14 - BELLARGENT ANITA - RENAULT CLIO</v>
      </c>
      <c r="G48" s="9">
        <f>fichier!L40</f>
        <v>53.88</v>
      </c>
      <c r="H48" s="9"/>
      <c r="I48" s="9"/>
      <c r="J48" s="9"/>
      <c r="K48" s="9"/>
      <c r="L48" s="9"/>
      <c r="M48" s="9"/>
      <c r="N48" s="9"/>
      <c r="O48" s="9"/>
      <c r="P48" s="9"/>
      <c r="Q48" s="9">
        <f>fichier!M40</f>
        <v>10.84</v>
      </c>
      <c r="R48" s="8"/>
      <c r="S48" s="8"/>
      <c r="T48" s="8"/>
      <c r="U48" s="4"/>
      <c r="V48" s="3"/>
      <c r="W48" s="8"/>
      <c r="X48" s="8"/>
      <c r="Y48" s="22"/>
      <c r="Z48" s="25">
        <f t="shared" si="4"/>
        <v>0.2011878247958426</v>
      </c>
      <c r="AA48" s="25" t="str">
        <f t="shared" si="5"/>
        <v/>
      </c>
      <c r="AB48" s="25" t="str">
        <f t="shared" si="6"/>
        <v/>
      </c>
      <c r="AC48" s="64" t="str">
        <f t="shared" si="0"/>
        <v/>
      </c>
      <c r="AD48" s="65" t="b">
        <f t="shared" si="1"/>
        <v>0</v>
      </c>
      <c r="AE48" s="26" t="str">
        <f t="shared" si="2"/>
        <v/>
      </c>
      <c r="AF48" s="26" t="str">
        <f t="shared" si="3"/>
        <v/>
      </c>
    </row>
    <row r="49" spans="2:32" x14ac:dyDescent="0.25">
      <c r="B49" s="49">
        <f>fichier!I41</f>
        <v>12</v>
      </c>
      <c r="C49" s="67" t="str">
        <f>fichier!R41</f>
        <v>BELL</v>
      </c>
      <c r="D49" s="9">
        <f>fichier!N41</f>
        <v>65</v>
      </c>
      <c r="E49" s="4">
        <f>fichier!H41</f>
        <v>154094</v>
      </c>
      <c r="F49" s="4" t="str">
        <f>fichier!K41</f>
        <v>VTP PV 18147139 - AC-019-GB - BELLOMO JOSIANE - HONDA JAZZ</v>
      </c>
      <c r="G49" s="9">
        <f>fichier!L41</f>
        <v>53.88</v>
      </c>
      <c r="H49" s="9"/>
      <c r="I49" s="9"/>
      <c r="J49" s="9"/>
      <c r="K49" s="9"/>
      <c r="L49" s="9"/>
      <c r="M49" s="9"/>
      <c r="N49" s="9"/>
      <c r="O49" s="9"/>
      <c r="P49" s="9"/>
      <c r="Q49" s="9">
        <f>fichier!M41</f>
        <v>10.84</v>
      </c>
      <c r="R49" s="8"/>
      <c r="S49" s="8"/>
      <c r="T49" s="8"/>
      <c r="U49" s="4"/>
      <c r="V49" s="3"/>
      <c r="W49" s="8"/>
      <c r="X49" s="8"/>
      <c r="Y49" s="22"/>
      <c r="Z49" s="25">
        <f t="shared" si="4"/>
        <v>0.2011878247958426</v>
      </c>
      <c r="AA49" s="25" t="str">
        <f t="shared" si="5"/>
        <v/>
      </c>
      <c r="AB49" s="25" t="str">
        <f t="shared" si="6"/>
        <v/>
      </c>
      <c r="AC49" s="64" t="str">
        <f t="shared" si="0"/>
        <v/>
      </c>
      <c r="AD49" s="65" t="b">
        <f t="shared" si="1"/>
        <v>0</v>
      </c>
      <c r="AE49" s="26" t="str">
        <f t="shared" si="2"/>
        <v/>
      </c>
      <c r="AF49" s="26" t="str">
        <f t="shared" si="3"/>
        <v/>
      </c>
    </row>
    <row r="50" spans="2:32" x14ac:dyDescent="0.25">
      <c r="B50" s="49">
        <f>fichier!I42</f>
        <v>21</v>
      </c>
      <c r="C50" s="67" t="str">
        <f>fichier!R42</f>
        <v xml:space="preserve">BEN </v>
      </c>
      <c r="D50" s="9">
        <f>fichier!N42</f>
        <v>15</v>
      </c>
      <c r="E50" s="4">
        <f>fichier!H42</f>
        <v>154367</v>
      </c>
      <c r="F50" s="4" t="str">
        <f>fichier!K42</f>
        <v>RF CV PV 18147390 - AM-932-AA - SAJRI RAFIK - MERCEDES CLASSE A</v>
      </c>
      <c r="G50" s="9">
        <f>fichier!L42</f>
        <v>12.5</v>
      </c>
      <c r="H50" s="9"/>
      <c r="I50" s="9"/>
      <c r="J50" s="9"/>
      <c r="K50" s="9"/>
      <c r="L50" s="9"/>
      <c r="M50" s="9"/>
      <c r="N50" s="9"/>
      <c r="O50" s="9"/>
      <c r="P50" s="9"/>
      <c r="Q50" s="9">
        <f>fichier!M42</f>
        <v>2.5</v>
      </c>
      <c r="R50" s="8"/>
      <c r="S50" s="8"/>
      <c r="T50" s="8"/>
      <c r="U50" s="4"/>
      <c r="V50" s="3"/>
      <c r="W50" s="8"/>
      <c r="X50" s="8"/>
      <c r="Y50" s="22"/>
      <c r="Z50" s="25">
        <f t="shared" si="4"/>
        <v>0.2</v>
      </c>
      <c r="AA50" s="25" t="str">
        <f t="shared" si="5"/>
        <v/>
      </c>
      <c r="AB50" s="25" t="str">
        <f t="shared" si="6"/>
        <v/>
      </c>
      <c r="AC50" s="64" t="str">
        <f t="shared" si="0"/>
        <v/>
      </c>
      <c r="AD50" s="65" t="str">
        <f t="shared" si="1"/>
        <v/>
      </c>
      <c r="AE50" s="26" t="str">
        <f t="shared" si="2"/>
        <v/>
      </c>
      <c r="AF50" s="26" t="str">
        <f t="shared" si="3"/>
        <v/>
      </c>
    </row>
    <row r="51" spans="2:32" x14ac:dyDescent="0.25">
      <c r="B51" s="49">
        <f>fichier!I43</f>
        <v>26</v>
      </c>
      <c r="C51" s="67" t="str">
        <f>fichier!R43</f>
        <v>BENA</v>
      </c>
      <c r="D51" s="9">
        <f>fichier!N43</f>
        <v>65</v>
      </c>
      <c r="E51" s="4">
        <f>fichier!H43</f>
        <v>154498</v>
      </c>
      <c r="F51" s="4" t="str">
        <f>fichier!K43</f>
        <v>VTP PV 18147516 - AM-773-JQ - BENABBAS SORAYA - NISSAN MICRA</v>
      </c>
      <c r="G51" s="9">
        <f>fichier!L43</f>
        <v>53.88</v>
      </c>
      <c r="H51" s="9"/>
      <c r="I51" s="9"/>
      <c r="J51" s="9"/>
      <c r="K51" s="9"/>
      <c r="L51" s="9"/>
      <c r="M51" s="9"/>
      <c r="N51" s="9"/>
      <c r="O51" s="9"/>
      <c r="P51" s="9"/>
      <c r="Q51" s="9">
        <f>fichier!M43</f>
        <v>10.84</v>
      </c>
      <c r="R51" s="8"/>
      <c r="S51" s="8"/>
      <c r="T51" s="8"/>
      <c r="U51" s="4"/>
      <c r="V51" s="3"/>
      <c r="W51" s="8"/>
      <c r="X51" s="8"/>
      <c r="Y51" s="22"/>
      <c r="Z51" s="25">
        <f t="shared" si="4"/>
        <v>0.2011878247958426</v>
      </c>
      <c r="AA51" s="25" t="str">
        <f t="shared" si="5"/>
        <v/>
      </c>
      <c r="AB51" s="25" t="str">
        <f t="shared" si="6"/>
        <v/>
      </c>
      <c r="AC51" s="64" t="str">
        <f t="shared" si="0"/>
        <v/>
      </c>
      <c r="AD51" s="65" t="b">
        <f t="shared" si="1"/>
        <v>0</v>
      </c>
      <c r="AE51" s="26" t="str">
        <f t="shared" si="2"/>
        <v/>
      </c>
      <c r="AF51" s="26" t="str">
        <f t="shared" si="3"/>
        <v/>
      </c>
    </row>
    <row r="52" spans="2:32" x14ac:dyDescent="0.25">
      <c r="B52" s="49">
        <f>fichier!I44</f>
        <v>20</v>
      </c>
      <c r="C52" s="67" t="str">
        <f>fichier!R44</f>
        <v>BERG</v>
      </c>
      <c r="D52" s="9">
        <f>fichier!N44</f>
        <v>15</v>
      </c>
      <c r="E52" s="4">
        <f>fichier!H44</f>
        <v>154328</v>
      </c>
      <c r="F52" s="4" t="str">
        <f>fichier!K44</f>
        <v>CV PV 18147353 - DC-122-LQ - BERGER LAURENCE - CITROEN BERLINGO</v>
      </c>
      <c r="G52" s="9">
        <f>fichier!L44</f>
        <v>12.5</v>
      </c>
      <c r="H52" s="9"/>
      <c r="I52" s="9"/>
      <c r="J52" s="9"/>
      <c r="K52" s="9"/>
      <c r="L52" s="9"/>
      <c r="M52" s="9"/>
      <c r="N52" s="9"/>
      <c r="O52" s="9"/>
      <c r="P52" s="9"/>
      <c r="Q52" s="9">
        <f>fichier!M44</f>
        <v>2.5</v>
      </c>
      <c r="R52" s="8"/>
      <c r="S52" s="8"/>
      <c r="T52" s="8"/>
      <c r="U52" s="4"/>
      <c r="V52" s="3"/>
      <c r="W52" s="8"/>
      <c r="X52" s="8"/>
      <c r="Y52" s="22"/>
      <c r="Z52" s="25">
        <f t="shared" si="4"/>
        <v>0.2</v>
      </c>
      <c r="AA52" s="25" t="str">
        <f t="shared" si="5"/>
        <v/>
      </c>
      <c r="AB52" s="25" t="str">
        <f t="shared" si="6"/>
        <v/>
      </c>
      <c r="AC52" s="64" t="str">
        <f t="shared" si="0"/>
        <v/>
      </c>
      <c r="AD52" s="65" t="str">
        <f t="shared" si="1"/>
        <v/>
      </c>
      <c r="AE52" s="26" t="str">
        <f t="shared" si="2"/>
        <v/>
      </c>
      <c r="AF52" s="26" t="str">
        <f t="shared" si="3"/>
        <v/>
      </c>
    </row>
    <row r="53" spans="2:32" x14ac:dyDescent="0.25">
      <c r="B53" s="49">
        <f>fichier!I45</f>
        <v>20</v>
      </c>
      <c r="C53" s="67" t="str">
        <f>fichier!R45</f>
        <v>BERN</v>
      </c>
      <c r="D53" s="9">
        <f>fichier!N45</f>
        <v>25</v>
      </c>
      <c r="E53" s="4">
        <f>fichier!H45</f>
        <v>154340</v>
      </c>
      <c r="F53" s="4" t="str">
        <f>fichier!K45</f>
        <v>VTC PV 18147365 - AJ-447-NR - BERNARD ALEXANDRE - RENAULT KANGOO</v>
      </c>
      <c r="G53" s="9">
        <f>fichier!L45</f>
        <v>20.83</v>
      </c>
      <c r="H53" s="9"/>
      <c r="I53" s="9"/>
      <c r="J53" s="9"/>
      <c r="K53" s="9"/>
      <c r="L53" s="9"/>
      <c r="M53" s="9"/>
      <c r="N53" s="9"/>
      <c r="O53" s="9"/>
      <c r="P53" s="9"/>
      <c r="Q53" s="9">
        <f>fichier!M45</f>
        <v>4.17</v>
      </c>
      <c r="R53" s="8"/>
      <c r="S53" s="8"/>
      <c r="T53" s="8"/>
      <c r="U53" s="4"/>
      <c r="V53" s="3"/>
      <c r="W53" s="8"/>
      <c r="X53" s="8"/>
      <c r="Y53" s="22"/>
      <c r="Z53" s="25">
        <f t="shared" si="4"/>
        <v>0.20019203072491601</v>
      </c>
      <c r="AA53" s="25" t="str">
        <f t="shared" si="5"/>
        <v/>
      </c>
      <c r="AB53" s="25" t="str">
        <f t="shared" si="6"/>
        <v/>
      </c>
      <c r="AC53" s="64" t="str">
        <f t="shared" si="0"/>
        <v/>
      </c>
      <c r="AD53" s="65" t="str">
        <f t="shared" si="1"/>
        <v/>
      </c>
      <c r="AE53" s="26" t="str">
        <f t="shared" si="2"/>
        <v/>
      </c>
      <c r="AF53" s="26" t="str">
        <f t="shared" si="3"/>
        <v/>
      </c>
    </row>
    <row r="54" spans="2:32" x14ac:dyDescent="0.25">
      <c r="B54" s="49">
        <f>fichier!I46</f>
        <v>21</v>
      </c>
      <c r="C54" s="67" t="str">
        <f>fichier!R46</f>
        <v>BERR</v>
      </c>
      <c r="D54" s="9">
        <f>fichier!N46</f>
        <v>65</v>
      </c>
      <c r="E54" s="4">
        <f>fichier!H46</f>
        <v>154359</v>
      </c>
      <c r="F54" s="4" t="str">
        <f>fichier!K46</f>
        <v>VTP PV 18147384 - 334 DDT 78 - BERRE MAX - CITROEN C3</v>
      </c>
      <c r="G54" s="9">
        <f>fichier!L46</f>
        <v>53.88</v>
      </c>
      <c r="H54" s="9"/>
      <c r="I54" s="9"/>
      <c r="J54" s="9"/>
      <c r="K54" s="9"/>
      <c r="L54" s="9"/>
      <c r="M54" s="9"/>
      <c r="N54" s="9"/>
      <c r="O54" s="9"/>
      <c r="P54" s="9"/>
      <c r="Q54" s="9">
        <f>fichier!M46</f>
        <v>10.84</v>
      </c>
      <c r="R54" s="8"/>
      <c r="S54" s="8"/>
      <c r="T54" s="8"/>
      <c r="U54" s="4"/>
      <c r="V54" s="3"/>
      <c r="W54" s="8"/>
      <c r="X54" s="8"/>
      <c r="Y54" s="22"/>
      <c r="Z54" s="25">
        <f t="shared" si="4"/>
        <v>0.2011878247958426</v>
      </c>
      <c r="AA54" s="25" t="str">
        <f t="shared" si="5"/>
        <v/>
      </c>
      <c r="AB54" s="25" t="str">
        <f t="shared" si="6"/>
        <v/>
      </c>
      <c r="AC54" s="64" t="str">
        <f t="shared" si="0"/>
        <v/>
      </c>
      <c r="AD54" s="65" t="b">
        <f t="shared" si="1"/>
        <v>0</v>
      </c>
      <c r="AE54" s="26" t="str">
        <f t="shared" si="2"/>
        <v/>
      </c>
      <c r="AF54" s="26" t="str">
        <f t="shared" si="3"/>
        <v/>
      </c>
    </row>
    <row r="55" spans="2:32" x14ac:dyDescent="0.25">
      <c r="B55" s="49">
        <f>fichier!I47</f>
        <v>1</v>
      </c>
      <c r="C55" s="67" t="str">
        <f>fichier!R47</f>
        <v>BERT</v>
      </c>
      <c r="D55" s="9">
        <f>fichier!N47</f>
        <v>60</v>
      </c>
      <c r="E55" s="4">
        <f>fichier!H47</f>
        <v>153806</v>
      </c>
      <c r="F55" s="4" t="str">
        <f>fichier!K47</f>
        <v>VTP PV 18146866 - CP-878-AJ - BERTHELOT SEBASTIEN - BMW SERIE X</v>
      </c>
      <c r="G55" s="9">
        <f>fichier!L47</f>
        <v>49.72</v>
      </c>
      <c r="H55" s="9"/>
      <c r="I55" s="9"/>
      <c r="J55" s="9"/>
      <c r="K55" s="9"/>
      <c r="L55" s="9"/>
      <c r="M55" s="9"/>
      <c r="N55" s="9"/>
      <c r="O55" s="9"/>
      <c r="P55" s="9"/>
      <c r="Q55" s="9">
        <f>fichier!M47</f>
        <v>10</v>
      </c>
      <c r="R55" s="8"/>
      <c r="S55" s="8"/>
      <c r="T55" s="8"/>
      <c r="U55" s="4"/>
      <c r="V55" s="3"/>
      <c r="W55" s="8"/>
      <c r="X55" s="8"/>
      <c r="Y55" s="22"/>
      <c r="Z55" s="25">
        <f t="shared" si="4"/>
        <v>0.20112630732099759</v>
      </c>
      <c r="AA55" s="25" t="str">
        <f t="shared" si="5"/>
        <v/>
      </c>
      <c r="AB55" s="25" t="str">
        <f t="shared" si="6"/>
        <v/>
      </c>
      <c r="AC55" s="64" t="str">
        <f t="shared" si="0"/>
        <v/>
      </c>
      <c r="AD55" s="65" t="b">
        <f t="shared" si="1"/>
        <v>0</v>
      </c>
      <c r="AE55" s="26" t="str">
        <f t="shared" si="2"/>
        <v/>
      </c>
      <c r="AF55" s="26" t="str">
        <f t="shared" si="3"/>
        <v/>
      </c>
    </row>
    <row r="56" spans="2:32" x14ac:dyDescent="0.25">
      <c r="B56" s="49">
        <f>fichier!I48</f>
        <v>7</v>
      </c>
      <c r="C56" s="67" t="str">
        <f>fichier!R48</f>
        <v>BIDA</v>
      </c>
      <c r="D56" s="9">
        <f>fichier!N48</f>
        <v>15</v>
      </c>
      <c r="E56" s="4">
        <f>fichier!H48</f>
        <v>153966</v>
      </c>
      <c r="F56" s="4" t="str">
        <f>fichier!K48</f>
        <v>CV PV 18147018 - 5359 ZN 14 - BIDAUD YVES OU PATRICIA - NISSAN X-TRAIL</v>
      </c>
      <c r="G56" s="9">
        <f>fichier!L48</f>
        <v>12.5</v>
      </c>
      <c r="H56" s="9"/>
      <c r="I56" s="9"/>
      <c r="J56" s="9"/>
      <c r="K56" s="9"/>
      <c r="L56" s="9"/>
      <c r="M56" s="9"/>
      <c r="N56" s="9"/>
      <c r="O56" s="9"/>
      <c r="P56" s="9"/>
      <c r="Q56" s="9">
        <f>fichier!M48</f>
        <v>2.5</v>
      </c>
      <c r="R56" s="8"/>
      <c r="S56" s="8"/>
      <c r="T56" s="8"/>
      <c r="U56" s="4"/>
      <c r="V56" s="3"/>
      <c r="W56" s="8"/>
      <c r="X56" s="8"/>
      <c r="Y56" s="22"/>
      <c r="Z56" s="25">
        <f t="shared" si="4"/>
        <v>0.2</v>
      </c>
      <c r="AA56" s="25" t="str">
        <f t="shared" si="5"/>
        <v/>
      </c>
      <c r="AB56" s="25" t="str">
        <f t="shared" si="6"/>
        <v/>
      </c>
      <c r="AC56" s="64" t="str">
        <f t="shared" si="0"/>
        <v/>
      </c>
      <c r="AD56" s="65" t="str">
        <f t="shared" si="1"/>
        <v/>
      </c>
      <c r="AE56" s="26" t="str">
        <f t="shared" si="2"/>
        <v/>
      </c>
      <c r="AF56" s="26" t="str">
        <f t="shared" si="3"/>
        <v/>
      </c>
    </row>
    <row r="57" spans="2:32" x14ac:dyDescent="0.25">
      <c r="B57" s="49">
        <f>fichier!I49</f>
        <v>20</v>
      </c>
      <c r="C57" s="67" t="str">
        <f>fichier!R49</f>
        <v>BINE</v>
      </c>
      <c r="D57" s="9">
        <f>fichier!N49</f>
        <v>15</v>
      </c>
      <c r="E57" s="4">
        <f>fichier!H49</f>
        <v>154331</v>
      </c>
      <c r="F57" s="4" t="str">
        <f>fichier!K49</f>
        <v>CV PV 18147356 - AX-350-QP - BINET GILLES - RENAULT CLIO</v>
      </c>
      <c r="G57" s="9">
        <f>fichier!L49</f>
        <v>12.5</v>
      </c>
      <c r="H57" s="9"/>
      <c r="I57" s="9"/>
      <c r="J57" s="9"/>
      <c r="K57" s="9"/>
      <c r="L57" s="9"/>
      <c r="M57" s="9"/>
      <c r="N57" s="9"/>
      <c r="O57" s="9"/>
      <c r="P57" s="9"/>
      <c r="Q57" s="9">
        <f>fichier!M49</f>
        <v>2.5</v>
      </c>
      <c r="R57" s="8"/>
      <c r="S57" s="8"/>
      <c r="T57" s="8"/>
      <c r="U57" s="4"/>
      <c r="V57" s="3"/>
      <c r="W57" s="8"/>
      <c r="X57" s="8"/>
      <c r="Y57" s="22"/>
      <c r="Z57" s="25">
        <f t="shared" si="4"/>
        <v>0.2</v>
      </c>
      <c r="AA57" s="25" t="str">
        <f t="shared" si="5"/>
        <v/>
      </c>
      <c r="AB57" s="25" t="str">
        <f t="shared" si="6"/>
        <v/>
      </c>
      <c r="AC57" s="64" t="str">
        <f t="shared" si="0"/>
        <v/>
      </c>
      <c r="AD57" s="65" t="str">
        <f t="shared" si="1"/>
        <v/>
      </c>
      <c r="AE57" s="26" t="str">
        <f t="shared" si="2"/>
        <v/>
      </c>
      <c r="AF57" s="26" t="str">
        <f t="shared" si="3"/>
        <v/>
      </c>
    </row>
    <row r="58" spans="2:32" x14ac:dyDescent="0.25">
      <c r="B58" s="49">
        <f>fichier!I50</f>
        <v>22</v>
      </c>
      <c r="C58" s="67" t="str">
        <f>fichier!R50</f>
        <v>B'IN</v>
      </c>
      <c r="D58" s="9">
        <f>fichier!N50</f>
        <v>25</v>
      </c>
      <c r="E58" s="4">
        <f>fichier!H50</f>
        <v>154426</v>
      </c>
      <c r="F58" s="4" t="str">
        <f>fichier!K50</f>
        <v>VTC PV 18147447 - CS-297-HY - B'INGENIERIE - RENAULT MEGANE</v>
      </c>
      <c r="G58" s="9">
        <f>fichier!L50</f>
        <v>20.83</v>
      </c>
      <c r="H58" s="9"/>
      <c r="I58" s="9"/>
      <c r="J58" s="9"/>
      <c r="K58" s="9"/>
      <c r="L58" s="9"/>
      <c r="M58" s="9"/>
      <c r="N58" s="9"/>
      <c r="O58" s="9"/>
      <c r="P58" s="9"/>
      <c r="Q58" s="9">
        <f>fichier!M50</f>
        <v>4.17</v>
      </c>
      <c r="R58" s="8"/>
      <c r="S58" s="8"/>
      <c r="T58" s="8"/>
      <c r="U58" s="4"/>
      <c r="V58" s="3"/>
      <c r="W58" s="8"/>
      <c r="X58" s="8"/>
      <c r="Y58" s="22"/>
      <c r="Z58" s="25">
        <f t="shared" si="4"/>
        <v>0.20019203072491601</v>
      </c>
      <c r="AA58" s="25" t="str">
        <f t="shared" si="5"/>
        <v/>
      </c>
      <c r="AB58" s="25" t="str">
        <f t="shared" si="6"/>
        <v/>
      </c>
      <c r="AC58" s="64" t="str">
        <f t="shared" si="0"/>
        <v/>
      </c>
      <c r="AD58" s="65" t="str">
        <f t="shared" si="1"/>
        <v/>
      </c>
      <c r="AE58" s="26" t="str">
        <f t="shared" si="2"/>
        <v/>
      </c>
      <c r="AF58" s="26" t="str">
        <f t="shared" si="3"/>
        <v/>
      </c>
    </row>
    <row r="59" spans="2:32" x14ac:dyDescent="0.25">
      <c r="B59" s="49">
        <f>fichier!I51</f>
        <v>17</v>
      </c>
      <c r="C59" s="67" t="str">
        <f>fichier!R51</f>
        <v>BLAI</v>
      </c>
      <c r="D59" s="9">
        <f>fichier!N51</f>
        <v>60</v>
      </c>
      <c r="E59" s="4">
        <f>fichier!H51</f>
        <v>154265</v>
      </c>
      <c r="F59" s="4" t="str">
        <f>fichier!K51</f>
        <v>VTP PV 18147295 - AN-336-CQ - BLAIRE GUILLAUME - VOLKSWAGEN SHARAN</v>
      </c>
      <c r="G59" s="9">
        <f>fichier!L51</f>
        <v>49.72</v>
      </c>
      <c r="H59" s="9"/>
      <c r="I59" s="9"/>
      <c r="J59" s="9"/>
      <c r="K59" s="9"/>
      <c r="L59" s="9"/>
      <c r="M59" s="9"/>
      <c r="N59" s="9"/>
      <c r="O59" s="9"/>
      <c r="P59" s="9"/>
      <c r="Q59" s="9">
        <f>fichier!M51</f>
        <v>10</v>
      </c>
      <c r="R59" s="8"/>
      <c r="S59" s="8"/>
      <c r="T59" s="8"/>
      <c r="U59" s="4"/>
      <c r="V59" s="3"/>
      <c r="W59" s="8"/>
      <c r="X59" s="8"/>
      <c r="Y59" s="22"/>
      <c r="Z59" s="25">
        <f t="shared" si="4"/>
        <v>0.20112630732099759</v>
      </c>
      <c r="AA59" s="25" t="str">
        <f t="shared" si="5"/>
        <v/>
      </c>
      <c r="AB59" s="25" t="str">
        <f t="shared" si="6"/>
        <v/>
      </c>
      <c r="AC59" s="64" t="str">
        <f t="shared" si="0"/>
        <v/>
      </c>
      <c r="AD59" s="65" t="b">
        <f t="shared" si="1"/>
        <v>0</v>
      </c>
      <c r="AE59" s="26" t="str">
        <f t="shared" si="2"/>
        <v/>
      </c>
      <c r="AF59" s="26" t="str">
        <f t="shared" si="3"/>
        <v/>
      </c>
    </row>
    <row r="60" spans="2:32" x14ac:dyDescent="0.25">
      <c r="B60" s="49">
        <f>fichier!I52</f>
        <v>13</v>
      </c>
      <c r="C60" s="67" t="str">
        <f>fichier!R52</f>
        <v>BODM</v>
      </c>
      <c r="D60" s="9">
        <f>fichier!N52</f>
        <v>50</v>
      </c>
      <c r="E60" s="4">
        <f>fichier!H52</f>
        <v>154137</v>
      </c>
      <c r="F60" s="4" t="str">
        <f>fichier!K52</f>
        <v>VTP PV 18147177 - 7497 ZQ 14 - BODMER MATHIEU - B.M.W. SERIE X</v>
      </c>
      <c r="G60" s="9">
        <f>fichier!L52</f>
        <v>41.38</v>
      </c>
      <c r="H60" s="9"/>
      <c r="I60" s="9"/>
      <c r="J60" s="9"/>
      <c r="K60" s="9"/>
      <c r="L60" s="9"/>
      <c r="M60" s="9"/>
      <c r="N60" s="9"/>
      <c r="O60" s="9"/>
      <c r="P60" s="9"/>
      <c r="Q60" s="9">
        <f>fichier!M52</f>
        <v>8.34</v>
      </c>
      <c r="R60" s="8"/>
      <c r="S60" s="8"/>
      <c r="T60" s="8"/>
      <c r="U60" s="4"/>
      <c r="V60" s="3"/>
      <c r="W60" s="8"/>
      <c r="X60" s="8"/>
      <c r="Y60" s="22"/>
      <c r="Z60" s="25">
        <f t="shared" si="4"/>
        <v>0.20154664088931851</v>
      </c>
      <c r="AA60" s="25" t="str">
        <f t="shared" si="5"/>
        <v/>
      </c>
      <c r="AB60" s="25" t="str">
        <f t="shared" si="6"/>
        <v/>
      </c>
      <c r="AC60" s="64" t="str">
        <f t="shared" si="0"/>
        <v/>
      </c>
      <c r="AD60" s="65" t="b">
        <f t="shared" si="1"/>
        <v>0</v>
      </c>
      <c r="AE60" s="26" t="str">
        <f t="shared" si="2"/>
        <v/>
      </c>
      <c r="AF60" s="26" t="str">
        <f t="shared" si="3"/>
        <v/>
      </c>
    </row>
    <row r="61" spans="2:32" x14ac:dyDescent="0.25">
      <c r="B61" s="49">
        <f>fichier!I53</f>
        <v>1</v>
      </c>
      <c r="C61" s="67" t="str">
        <f>fichier!R53</f>
        <v>BOMM</v>
      </c>
      <c r="D61" s="9">
        <f>fichier!N53</f>
        <v>15</v>
      </c>
      <c r="E61" s="4">
        <f>fichier!H53</f>
        <v>153816</v>
      </c>
      <c r="F61" s="4" t="str">
        <f>fichier!K53</f>
        <v>CV PV 18146876 - DX-559-KC - BOMMET SEBASTIEN &amp; NADEGE - VOLKSWAGEN NEW BEETLE</v>
      </c>
      <c r="G61" s="9">
        <f>fichier!L53</f>
        <v>12.5</v>
      </c>
      <c r="H61" s="9"/>
      <c r="I61" s="9"/>
      <c r="J61" s="9"/>
      <c r="K61" s="9"/>
      <c r="L61" s="9"/>
      <c r="M61" s="9"/>
      <c r="N61" s="9"/>
      <c r="O61" s="9"/>
      <c r="P61" s="9"/>
      <c r="Q61" s="9">
        <f>fichier!M53</f>
        <v>2.5</v>
      </c>
      <c r="R61" s="8"/>
      <c r="S61" s="8"/>
      <c r="T61" s="8"/>
      <c r="U61" s="4"/>
      <c r="V61" s="3"/>
      <c r="W61" s="8"/>
      <c r="X61" s="8"/>
      <c r="Y61" s="22"/>
      <c r="Z61" s="25">
        <f t="shared" si="4"/>
        <v>0.2</v>
      </c>
      <c r="AA61" s="25" t="str">
        <f t="shared" si="5"/>
        <v/>
      </c>
      <c r="AB61" s="25" t="str">
        <f t="shared" si="6"/>
        <v/>
      </c>
      <c r="AC61" s="64" t="str">
        <f t="shared" si="0"/>
        <v/>
      </c>
      <c r="AD61" s="65" t="str">
        <f t="shared" si="1"/>
        <v/>
      </c>
      <c r="AE61" s="26" t="str">
        <f t="shared" si="2"/>
        <v/>
      </c>
      <c r="AF61" s="26" t="str">
        <f t="shared" si="3"/>
        <v/>
      </c>
    </row>
    <row r="62" spans="2:32" x14ac:dyDescent="0.25">
      <c r="B62" s="49">
        <f>fichier!I54</f>
        <v>14</v>
      </c>
      <c r="C62" s="67" t="str">
        <f>fichier!R54</f>
        <v xml:space="preserve">BON </v>
      </c>
      <c r="D62" s="9">
        <f>fichier!N54</f>
        <v>60</v>
      </c>
      <c r="E62" s="4">
        <f>fichier!H54</f>
        <v>154169</v>
      </c>
      <c r="F62" s="4" t="str">
        <f>fichier!K54</f>
        <v>VTP PV 18147205 - AC-002-GC - BON FANNY &amp; BARBAUD SEBASTIEN - PEUGEOT 207</v>
      </c>
      <c r="G62" s="9">
        <f>fichier!L54</f>
        <v>49.72</v>
      </c>
      <c r="H62" s="9"/>
      <c r="I62" s="9"/>
      <c r="J62" s="9"/>
      <c r="K62" s="9"/>
      <c r="L62" s="9"/>
      <c r="M62" s="9"/>
      <c r="N62" s="9"/>
      <c r="O62" s="9"/>
      <c r="P62" s="9"/>
      <c r="Q62" s="9">
        <f>fichier!M54</f>
        <v>10</v>
      </c>
      <c r="R62" s="8"/>
      <c r="S62" s="8"/>
      <c r="T62" s="8"/>
      <c r="U62" s="4"/>
      <c r="V62" s="3"/>
      <c r="W62" s="8"/>
      <c r="X62" s="8"/>
      <c r="Y62" s="22"/>
      <c r="Z62" s="25">
        <f t="shared" si="4"/>
        <v>0.20112630732099759</v>
      </c>
      <c r="AA62" s="25" t="str">
        <f t="shared" si="5"/>
        <v/>
      </c>
      <c r="AB62" s="25" t="str">
        <f t="shared" si="6"/>
        <v/>
      </c>
      <c r="AC62" s="64" t="str">
        <f t="shared" si="0"/>
        <v/>
      </c>
      <c r="AD62" s="65" t="b">
        <f t="shared" si="1"/>
        <v>0</v>
      </c>
      <c r="AE62" s="26" t="str">
        <f t="shared" si="2"/>
        <v/>
      </c>
      <c r="AF62" s="26" t="str">
        <f t="shared" si="3"/>
        <v/>
      </c>
    </row>
    <row r="63" spans="2:32" x14ac:dyDescent="0.25">
      <c r="B63" s="49">
        <f>fichier!I55</f>
        <v>21</v>
      </c>
      <c r="C63" s="67" t="str">
        <f>fichier!R55</f>
        <v>BORI</v>
      </c>
      <c r="D63" s="9">
        <f>fichier!N55</f>
        <v>25</v>
      </c>
      <c r="E63" s="4">
        <f>fichier!H55</f>
        <v>154369</v>
      </c>
      <c r="F63" s="4" t="str">
        <f>fichier!K55</f>
        <v>VTC PV 18147392 - DM-367-FC - BORIS NICOLAS - RENAULT KANGOO</v>
      </c>
      <c r="G63" s="9">
        <f>fichier!L55</f>
        <v>20.83</v>
      </c>
      <c r="H63" s="9"/>
      <c r="I63" s="9"/>
      <c r="J63" s="9"/>
      <c r="K63" s="9"/>
      <c r="L63" s="9"/>
      <c r="M63" s="9"/>
      <c r="N63" s="9"/>
      <c r="O63" s="9"/>
      <c r="P63" s="9"/>
      <c r="Q63" s="9">
        <f>fichier!M55</f>
        <v>4.17</v>
      </c>
      <c r="R63" s="8"/>
      <c r="S63" s="8"/>
      <c r="T63" s="8"/>
      <c r="U63" s="4"/>
      <c r="V63" s="3"/>
      <c r="W63" s="8"/>
      <c r="X63" s="8"/>
      <c r="Y63" s="22"/>
      <c r="Z63" s="25">
        <f t="shared" si="4"/>
        <v>0.20019203072491601</v>
      </c>
      <c r="AA63" s="25" t="str">
        <f t="shared" si="5"/>
        <v/>
      </c>
      <c r="AB63" s="25" t="str">
        <f t="shared" si="6"/>
        <v/>
      </c>
      <c r="AC63" s="64" t="str">
        <f t="shared" si="0"/>
        <v/>
      </c>
      <c r="AD63" s="65" t="str">
        <f t="shared" si="1"/>
        <v/>
      </c>
      <c r="AE63" s="26" t="str">
        <f t="shared" si="2"/>
        <v/>
      </c>
      <c r="AF63" s="26" t="str">
        <f t="shared" si="3"/>
        <v/>
      </c>
    </row>
    <row r="64" spans="2:32" x14ac:dyDescent="0.25">
      <c r="B64" s="49">
        <f>fichier!I56</f>
        <v>9</v>
      </c>
      <c r="C64" s="67" t="str">
        <f>fichier!R56</f>
        <v>BORO</v>
      </c>
      <c r="D64" s="9">
        <f>fichier!N56</f>
        <v>65</v>
      </c>
      <c r="E64" s="4">
        <f>fichier!H56</f>
        <v>154032</v>
      </c>
      <c r="F64" s="4" t="str">
        <f>fichier!K56</f>
        <v>VTP PV 18147081 - CC-190-VT - BOROWY SOPHIE - SUZUKI ALTO</v>
      </c>
      <c r="G64" s="9">
        <f>fichier!L56</f>
        <v>53.88</v>
      </c>
      <c r="H64" s="9"/>
      <c r="I64" s="9"/>
      <c r="J64" s="9"/>
      <c r="K64" s="9"/>
      <c r="L64" s="9"/>
      <c r="M64" s="9"/>
      <c r="N64" s="9"/>
      <c r="O64" s="9"/>
      <c r="P64" s="9"/>
      <c r="Q64" s="9">
        <f>fichier!M56</f>
        <v>10.84</v>
      </c>
      <c r="R64" s="8"/>
      <c r="S64" s="8"/>
      <c r="T64" s="8"/>
      <c r="U64" s="4"/>
      <c r="V64" s="3"/>
      <c r="W64" s="8"/>
      <c r="X64" s="8"/>
      <c r="Y64" s="22"/>
      <c r="Z64" s="25">
        <f t="shared" si="4"/>
        <v>0.2011878247958426</v>
      </c>
      <c r="AA64" s="25" t="str">
        <f t="shared" si="5"/>
        <v/>
      </c>
      <c r="AB64" s="25" t="str">
        <f t="shared" si="6"/>
        <v/>
      </c>
      <c r="AC64" s="64" t="str">
        <f t="shared" si="0"/>
        <v/>
      </c>
      <c r="AD64" s="65" t="b">
        <f t="shared" si="1"/>
        <v>0</v>
      </c>
      <c r="AE64" s="26" t="str">
        <f t="shared" si="2"/>
        <v/>
      </c>
      <c r="AF64" s="26" t="str">
        <f t="shared" si="3"/>
        <v/>
      </c>
    </row>
    <row r="65" spans="2:32" x14ac:dyDescent="0.25">
      <c r="B65" s="49">
        <f>fichier!I57</f>
        <v>6</v>
      </c>
      <c r="C65" s="67" t="str">
        <f>fichier!R57</f>
        <v>BOSS</v>
      </c>
      <c r="D65" s="9">
        <f>fichier!N57</f>
        <v>25</v>
      </c>
      <c r="E65" s="4">
        <f>fichier!H57</f>
        <v>153925</v>
      </c>
      <c r="F65" s="4" t="str">
        <f>fichier!K57</f>
        <v>VTC PV 18146982 - EK-097-ZJ - BOSSEMAN SYLVIE - PEUGEOT EXPERT</v>
      </c>
      <c r="G65" s="9">
        <f>fichier!L57</f>
        <v>20.83</v>
      </c>
      <c r="H65" s="9"/>
      <c r="I65" s="9"/>
      <c r="J65" s="9"/>
      <c r="K65" s="9"/>
      <c r="L65" s="9"/>
      <c r="M65" s="9"/>
      <c r="N65" s="9"/>
      <c r="O65" s="9"/>
      <c r="P65" s="9"/>
      <c r="Q65" s="9">
        <f>fichier!M57</f>
        <v>4.17</v>
      </c>
      <c r="R65" s="8"/>
      <c r="S65" s="8"/>
      <c r="T65" s="8"/>
      <c r="U65" s="4"/>
      <c r="V65" s="3"/>
      <c r="W65" s="8"/>
      <c r="X65" s="8"/>
      <c r="Y65" s="22"/>
      <c r="Z65" s="25">
        <f t="shared" si="4"/>
        <v>0.20019203072491601</v>
      </c>
      <c r="AA65" s="25" t="str">
        <f t="shared" si="5"/>
        <v/>
      </c>
      <c r="AB65" s="25" t="str">
        <f t="shared" si="6"/>
        <v/>
      </c>
      <c r="AC65" s="64" t="str">
        <f t="shared" si="0"/>
        <v/>
      </c>
      <c r="AD65" s="65" t="str">
        <f t="shared" si="1"/>
        <v/>
      </c>
      <c r="AE65" s="26" t="str">
        <f t="shared" si="2"/>
        <v/>
      </c>
      <c r="AF65" s="26" t="str">
        <f t="shared" si="3"/>
        <v/>
      </c>
    </row>
    <row r="66" spans="2:32" x14ac:dyDescent="0.25">
      <c r="B66" s="49">
        <f>fichier!I58</f>
        <v>5</v>
      </c>
      <c r="C66" s="67" t="str">
        <f>fichier!R58</f>
        <v>BOUG</v>
      </c>
      <c r="D66" s="9">
        <f>fichier!N58</f>
        <v>15</v>
      </c>
      <c r="E66" s="4">
        <f>fichier!H58</f>
        <v>153870</v>
      </c>
      <c r="F66" s="4" t="str">
        <f>fichier!K58</f>
        <v>CV PV 18146930 - AY-702-PF - BOUGUELERET THIERRY - PEUGEOT 307</v>
      </c>
      <c r="G66" s="9">
        <f>fichier!L58</f>
        <v>12.5</v>
      </c>
      <c r="H66" s="9"/>
      <c r="I66" s="9"/>
      <c r="J66" s="9"/>
      <c r="K66" s="9"/>
      <c r="L66" s="9"/>
      <c r="M66" s="9"/>
      <c r="N66" s="9"/>
      <c r="O66" s="9"/>
      <c r="P66" s="9"/>
      <c r="Q66" s="9">
        <f>fichier!M58</f>
        <v>2.5</v>
      </c>
      <c r="R66" s="8"/>
      <c r="S66" s="8"/>
      <c r="T66" s="8"/>
      <c r="U66" s="4"/>
      <c r="V66" s="3"/>
      <c r="W66" s="8"/>
      <c r="X66" s="8"/>
      <c r="Y66" s="22"/>
      <c r="Z66" s="25">
        <f t="shared" si="4"/>
        <v>0.2</v>
      </c>
      <c r="AA66" s="25" t="str">
        <f t="shared" si="5"/>
        <v/>
      </c>
      <c r="AB66" s="25" t="str">
        <f t="shared" si="6"/>
        <v/>
      </c>
      <c r="AC66" s="64" t="str">
        <f t="shared" si="0"/>
        <v/>
      </c>
      <c r="AD66" s="65" t="str">
        <f t="shared" si="1"/>
        <v/>
      </c>
      <c r="AE66" s="26" t="str">
        <f t="shared" si="2"/>
        <v/>
      </c>
      <c r="AF66" s="26" t="str">
        <f t="shared" si="3"/>
        <v/>
      </c>
    </row>
    <row r="67" spans="2:32" x14ac:dyDescent="0.25">
      <c r="B67" s="49">
        <f>fichier!I59</f>
        <v>26</v>
      </c>
      <c r="C67" s="67" t="str">
        <f>fichier!R59</f>
        <v>BOUQ</v>
      </c>
      <c r="D67" s="9">
        <f>fichier!N59</f>
        <v>60</v>
      </c>
      <c r="E67" s="4">
        <f>fichier!H59</f>
        <v>154518</v>
      </c>
      <c r="F67" s="4" t="str">
        <f>fichier!K59</f>
        <v>VTP PV 18147534 - EM-738-PK - BOUQUET KARINE - OPEL ASTRA</v>
      </c>
      <c r="G67" s="9">
        <f>fichier!L59</f>
        <v>49.72</v>
      </c>
      <c r="H67" s="9"/>
      <c r="I67" s="9"/>
      <c r="J67" s="9"/>
      <c r="K67" s="9"/>
      <c r="L67" s="9"/>
      <c r="M67" s="9"/>
      <c r="N67" s="9"/>
      <c r="O67" s="9"/>
      <c r="P67" s="9"/>
      <c r="Q67" s="9">
        <f>fichier!M59</f>
        <v>10</v>
      </c>
      <c r="R67" s="8"/>
      <c r="S67" s="8"/>
      <c r="T67" s="8"/>
      <c r="U67" s="4"/>
      <c r="V67" s="3"/>
      <c r="W67" s="8"/>
      <c r="X67" s="8"/>
      <c r="Y67" s="22"/>
      <c r="Z67" s="25">
        <f t="shared" si="4"/>
        <v>0.20112630732099759</v>
      </c>
      <c r="AA67" s="25" t="str">
        <f t="shared" si="5"/>
        <v/>
      </c>
      <c r="AB67" s="25" t="str">
        <f t="shared" si="6"/>
        <v/>
      </c>
      <c r="AC67" s="64" t="str">
        <f t="shared" si="0"/>
        <v/>
      </c>
      <c r="AD67" s="65" t="b">
        <f t="shared" si="1"/>
        <v>0</v>
      </c>
      <c r="AE67" s="26" t="str">
        <f t="shared" si="2"/>
        <v/>
      </c>
      <c r="AF67" s="26" t="str">
        <f t="shared" si="3"/>
        <v/>
      </c>
    </row>
    <row r="68" spans="2:32" x14ac:dyDescent="0.25">
      <c r="B68" s="49">
        <f>fichier!I60</f>
        <v>6</v>
      </c>
      <c r="C68" s="67" t="str">
        <f>fichier!R60</f>
        <v>BOUR</v>
      </c>
      <c r="D68" s="9">
        <f>fichier!N60</f>
        <v>60</v>
      </c>
      <c r="E68" s="4">
        <f>fichier!H60</f>
        <v>153906</v>
      </c>
      <c r="F68" s="4" t="str">
        <f>fichier!K60</f>
        <v>VTP PV 18146963 - 5188 YT 14 - BOURGE ALBERT - RENAULT MEGANE SCENIC</v>
      </c>
      <c r="G68" s="9">
        <f>fichier!L60</f>
        <v>49.72</v>
      </c>
      <c r="H68" s="9"/>
      <c r="I68" s="9"/>
      <c r="J68" s="9"/>
      <c r="K68" s="9"/>
      <c r="L68" s="9"/>
      <c r="M68" s="9"/>
      <c r="N68" s="9"/>
      <c r="O68" s="9"/>
      <c r="P68" s="9"/>
      <c r="Q68" s="9">
        <f>fichier!M60</f>
        <v>10</v>
      </c>
      <c r="R68" s="8"/>
      <c r="S68" s="8"/>
      <c r="T68" s="8"/>
      <c r="U68" s="4"/>
      <c r="V68" s="3"/>
      <c r="W68" s="8"/>
      <c r="X68" s="8"/>
      <c r="Y68" s="22"/>
      <c r="Z68" s="25">
        <f t="shared" si="4"/>
        <v>0.20112630732099759</v>
      </c>
      <c r="AA68" s="25" t="str">
        <f t="shared" si="5"/>
        <v/>
      </c>
      <c r="AB68" s="25" t="str">
        <f t="shared" si="6"/>
        <v/>
      </c>
      <c r="AC68" s="64" t="str">
        <f t="shared" si="0"/>
        <v/>
      </c>
      <c r="AD68" s="65" t="b">
        <f t="shared" si="1"/>
        <v>0</v>
      </c>
      <c r="AE68" s="26" t="str">
        <f t="shared" si="2"/>
        <v/>
      </c>
      <c r="AF68" s="26" t="str">
        <f t="shared" si="3"/>
        <v/>
      </c>
    </row>
    <row r="69" spans="2:32" x14ac:dyDescent="0.25">
      <c r="B69" s="49">
        <f>fichier!I61</f>
        <v>5</v>
      </c>
      <c r="C69" s="67" t="str">
        <f>fichier!R61</f>
        <v>BOUS</v>
      </c>
      <c r="D69" s="9">
        <f>fichier!N61</f>
        <v>60</v>
      </c>
      <c r="E69" s="4">
        <f>fichier!H61</f>
        <v>153871</v>
      </c>
      <c r="F69" s="4" t="str">
        <f>fichier!K61</f>
        <v>VTP PV 18146931 - CR-459-TN - BOUSQUET ANNE LISE - RENAULT R19</v>
      </c>
      <c r="G69" s="9">
        <f>fichier!L61</f>
        <v>49.72</v>
      </c>
      <c r="H69" s="9"/>
      <c r="I69" s="9"/>
      <c r="J69" s="9"/>
      <c r="K69" s="9"/>
      <c r="L69" s="9"/>
      <c r="M69" s="9"/>
      <c r="N69" s="9"/>
      <c r="O69" s="9"/>
      <c r="P69" s="9"/>
      <c r="Q69" s="9">
        <f>fichier!M61</f>
        <v>10</v>
      </c>
      <c r="R69" s="8"/>
      <c r="S69" s="8"/>
      <c r="T69" s="8"/>
      <c r="U69" s="4"/>
      <c r="V69" s="3"/>
      <c r="W69" s="8"/>
      <c r="X69" s="8"/>
      <c r="Y69" s="22"/>
      <c r="Z69" s="25">
        <f t="shared" si="4"/>
        <v>0.20112630732099759</v>
      </c>
      <c r="AA69" s="25" t="str">
        <f t="shared" si="5"/>
        <v/>
      </c>
      <c r="AB69" s="25" t="str">
        <f t="shared" si="6"/>
        <v/>
      </c>
      <c r="AC69" s="64" t="str">
        <f t="shared" si="0"/>
        <v/>
      </c>
      <c r="AD69" s="65" t="b">
        <f t="shared" si="1"/>
        <v>0</v>
      </c>
      <c r="AE69" s="26" t="str">
        <f t="shared" si="2"/>
        <v/>
      </c>
      <c r="AF69" s="26" t="str">
        <f t="shared" si="3"/>
        <v/>
      </c>
    </row>
    <row r="70" spans="2:32" x14ac:dyDescent="0.25">
      <c r="B70" s="49">
        <f>fichier!I62</f>
        <v>27</v>
      </c>
      <c r="C70" s="67" t="str">
        <f>fichier!R62</f>
        <v>BOUT</v>
      </c>
      <c r="D70" s="9">
        <f>fichier!N62</f>
        <v>50</v>
      </c>
      <c r="E70" s="4">
        <f>fichier!H62</f>
        <v>154541</v>
      </c>
      <c r="F70" s="4" t="str">
        <f>fichier!K62</f>
        <v>VTP PV 18147555 - 6870 YS 14 - BOUTEILLER JOSETTE - RENAULT LAGUNAESTA</v>
      </c>
      <c r="G70" s="9">
        <f>fichier!L62</f>
        <v>41.38</v>
      </c>
      <c r="H70" s="9"/>
      <c r="I70" s="9"/>
      <c r="J70" s="9"/>
      <c r="K70" s="9"/>
      <c r="L70" s="9"/>
      <c r="M70" s="9"/>
      <c r="N70" s="9"/>
      <c r="O70" s="9"/>
      <c r="P70" s="9"/>
      <c r="Q70" s="9">
        <f>fichier!M62</f>
        <v>8.34</v>
      </c>
      <c r="R70" s="8"/>
      <c r="S70" s="8"/>
      <c r="T70" s="8"/>
      <c r="U70" s="4"/>
      <c r="V70" s="3"/>
      <c r="W70" s="8"/>
      <c r="X70" s="8"/>
      <c r="Y70" s="22"/>
      <c r="Z70" s="25">
        <f t="shared" si="4"/>
        <v>0.20154664088931851</v>
      </c>
      <c r="AA70" s="25" t="str">
        <f t="shared" si="5"/>
        <v/>
      </c>
      <c r="AB70" s="25" t="str">
        <f t="shared" si="6"/>
        <v/>
      </c>
      <c r="AC70" s="64" t="str">
        <f t="shared" si="0"/>
        <v/>
      </c>
      <c r="AD70" s="65" t="b">
        <f t="shared" si="1"/>
        <v>0</v>
      </c>
      <c r="AE70" s="26" t="str">
        <f t="shared" si="2"/>
        <v/>
      </c>
      <c r="AF70" s="26" t="str">
        <f t="shared" si="3"/>
        <v/>
      </c>
    </row>
    <row r="71" spans="2:32" x14ac:dyDescent="0.25">
      <c r="B71" s="49">
        <f>fichier!I63</f>
        <v>7</v>
      </c>
      <c r="C71" s="67" t="str">
        <f>fichier!R63</f>
        <v xml:space="preserve">BOY </v>
      </c>
      <c r="D71" s="9">
        <f>fichier!N63</f>
        <v>65</v>
      </c>
      <c r="E71" s="4">
        <f>fichier!H63</f>
        <v>153979</v>
      </c>
      <c r="F71" s="4" t="str">
        <f>fichier!K63</f>
        <v>VTP PV 18147031 - BM-422-GR - BOY MOKE KEFI - OPEL ASTRA</v>
      </c>
      <c r="G71" s="9">
        <f>fichier!L63</f>
        <v>53.88</v>
      </c>
      <c r="H71" s="9"/>
      <c r="I71" s="9"/>
      <c r="J71" s="9"/>
      <c r="K71" s="9"/>
      <c r="L71" s="9"/>
      <c r="M71" s="9"/>
      <c r="N71" s="9"/>
      <c r="O71" s="9"/>
      <c r="P71" s="9"/>
      <c r="Q71" s="9">
        <f>fichier!M63</f>
        <v>10.84</v>
      </c>
      <c r="R71" s="8"/>
      <c r="S71" s="8"/>
      <c r="T71" s="8"/>
      <c r="U71" s="4"/>
      <c r="V71" s="3"/>
      <c r="W71" s="8"/>
      <c r="X71" s="8"/>
      <c r="Y71" s="22"/>
      <c r="Z71" s="25">
        <f t="shared" si="4"/>
        <v>0.2011878247958426</v>
      </c>
      <c r="AA71" s="25" t="str">
        <f t="shared" si="5"/>
        <v/>
      </c>
      <c r="AB71" s="25" t="str">
        <f t="shared" si="6"/>
        <v/>
      </c>
      <c r="AC71" s="64" t="str">
        <f t="shared" si="0"/>
        <v/>
      </c>
      <c r="AD71" s="65" t="b">
        <f t="shared" si="1"/>
        <v>0</v>
      </c>
      <c r="AE71" s="26" t="str">
        <f t="shared" si="2"/>
        <v/>
      </c>
      <c r="AF71" s="26" t="str">
        <f t="shared" si="3"/>
        <v/>
      </c>
    </row>
    <row r="72" spans="2:32" x14ac:dyDescent="0.25">
      <c r="B72" s="49">
        <f>fichier!I64</f>
        <v>8</v>
      </c>
      <c r="C72" s="67" t="str">
        <f>fichier!R64</f>
        <v xml:space="preserve">BOY </v>
      </c>
      <c r="D72" s="9">
        <f>fichier!N64</f>
        <v>10</v>
      </c>
      <c r="E72" s="4">
        <f>fichier!H64</f>
        <v>154012</v>
      </c>
      <c r="F72" s="4" t="str">
        <f>fichier!K64</f>
        <v>CV PV 18147061 - BM-422-GR - BOY MOKE KEFI - OPEL ASTRA</v>
      </c>
      <c r="G72" s="9">
        <f>fichier!L64</f>
        <v>8.33</v>
      </c>
      <c r="H72" s="9"/>
      <c r="I72" s="9"/>
      <c r="J72" s="9"/>
      <c r="K72" s="9"/>
      <c r="L72" s="9"/>
      <c r="M72" s="9"/>
      <c r="N72" s="9"/>
      <c r="O72" s="9"/>
      <c r="P72" s="9"/>
      <c r="Q72" s="9">
        <f>fichier!M64</f>
        <v>1.67</v>
      </c>
      <c r="R72" s="8"/>
      <c r="S72" s="8"/>
      <c r="T72" s="8"/>
      <c r="U72" s="4"/>
      <c r="V72" s="3"/>
      <c r="W72" s="8"/>
      <c r="X72" s="8"/>
      <c r="Y72" s="22"/>
      <c r="Z72" s="25">
        <f t="shared" si="4"/>
        <v>0.20048019207683071</v>
      </c>
      <c r="AA72" s="25" t="str">
        <f t="shared" si="5"/>
        <v/>
      </c>
      <c r="AB72" s="25" t="str">
        <f t="shared" si="6"/>
        <v/>
      </c>
      <c r="AC72" s="64" t="str">
        <f t="shared" si="0"/>
        <v/>
      </c>
      <c r="AD72" s="65" t="str">
        <f t="shared" si="1"/>
        <v/>
      </c>
      <c r="AE72" s="26" t="str">
        <f t="shared" si="2"/>
        <v/>
      </c>
      <c r="AF72" s="26" t="str">
        <f t="shared" si="3"/>
        <v/>
      </c>
    </row>
    <row r="73" spans="2:32" x14ac:dyDescent="0.25">
      <c r="B73" s="49">
        <f>fichier!I65</f>
        <v>23</v>
      </c>
      <c r="C73" s="67" t="str">
        <f>fichier!R65</f>
        <v>BRET</v>
      </c>
      <c r="D73" s="9">
        <f>fichier!N65</f>
        <v>60</v>
      </c>
      <c r="E73" s="4">
        <f>fichier!H65</f>
        <v>154452</v>
      </c>
      <c r="F73" s="4" t="str">
        <f>fichier!K65</f>
        <v>VTP PV 18147473 - AM-230-WJ - BRETONNET MICHEL - PEUGEOT 5008</v>
      </c>
      <c r="G73" s="9">
        <f>fichier!L65</f>
        <v>49.72</v>
      </c>
      <c r="H73" s="9"/>
      <c r="I73" s="9"/>
      <c r="J73" s="9"/>
      <c r="K73" s="9"/>
      <c r="L73" s="9"/>
      <c r="M73" s="9"/>
      <c r="N73" s="9"/>
      <c r="O73" s="9"/>
      <c r="P73" s="9"/>
      <c r="Q73" s="9">
        <f>fichier!M65</f>
        <v>10</v>
      </c>
      <c r="R73" s="8"/>
      <c r="S73" s="8"/>
      <c r="T73" s="8"/>
      <c r="U73" s="4"/>
      <c r="V73" s="3"/>
      <c r="W73" s="8"/>
      <c r="X73" s="8"/>
      <c r="Y73" s="22"/>
      <c r="Z73" s="25">
        <f t="shared" si="4"/>
        <v>0.20112630732099759</v>
      </c>
      <c r="AA73" s="25" t="str">
        <f t="shared" si="5"/>
        <v/>
      </c>
      <c r="AB73" s="25" t="str">
        <f t="shared" si="6"/>
        <v/>
      </c>
      <c r="AC73" s="64" t="str">
        <f t="shared" si="0"/>
        <v/>
      </c>
      <c r="AD73" s="65" t="b">
        <f t="shared" si="1"/>
        <v>0</v>
      </c>
      <c r="AE73" s="26" t="str">
        <f t="shared" si="2"/>
        <v/>
      </c>
      <c r="AF73" s="26" t="str">
        <f t="shared" si="3"/>
        <v/>
      </c>
    </row>
    <row r="74" spans="2:32" x14ac:dyDescent="0.25">
      <c r="B74" s="49">
        <f>fichier!I66</f>
        <v>15</v>
      </c>
      <c r="C74" s="67" t="str">
        <f>fichier!R66</f>
        <v>BRIO</v>
      </c>
      <c r="D74" s="9">
        <f>fichier!N66</f>
        <v>0</v>
      </c>
      <c r="E74" s="4">
        <f>fichier!H66</f>
        <v>154195</v>
      </c>
      <c r="F74" s="4" t="str">
        <f>fichier!K66</f>
        <v>VTC PV 18147231 - BH-604-XB - BRIOIS CTA - CITROEN SAXO X 15D</v>
      </c>
      <c r="G74" s="9">
        <f>fichier!L66</f>
        <v>0</v>
      </c>
      <c r="H74" s="9"/>
      <c r="I74" s="9"/>
      <c r="J74" s="9"/>
      <c r="K74" s="9"/>
      <c r="L74" s="9"/>
      <c r="M74" s="9"/>
      <c r="N74" s="9"/>
      <c r="O74" s="9"/>
      <c r="P74" s="9"/>
      <c r="Q74" s="9">
        <f>fichier!M66</f>
        <v>0</v>
      </c>
      <c r="R74" s="8"/>
      <c r="S74" s="8"/>
      <c r="T74" s="8"/>
      <c r="U74" s="4"/>
      <c r="V74" s="3"/>
      <c r="W74" s="8"/>
      <c r="X74" s="8"/>
      <c r="Y74" s="22"/>
      <c r="Z74" s="25" t="e">
        <f t="shared" si="4"/>
        <v>#DIV/0!</v>
      </c>
      <c r="AA74" s="25" t="str">
        <f t="shared" si="5"/>
        <v/>
      </c>
      <c r="AB74" s="25" t="str">
        <f t="shared" si="6"/>
        <v/>
      </c>
      <c r="AC74" s="64" t="str">
        <f t="shared" ref="AC74:AC137" si="7">IF(T74="","",T74/(W74+G74+H74+I74+J74+K74+L74+M74+N74+O74+P74))</f>
        <v/>
      </c>
      <c r="AD74" s="65" t="str">
        <f t="shared" ref="AD74:AD137" si="8">IF(SUM(W74+G74+H74+I74+J74+K74+L74+M74+N74+O74+P74+Q74+R74+S74+T74)=D74,"",FALSE)</f>
        <v/>
      </c>
      <c r="AE74" s="26" t="str">
        <f t="shared" ref="AE74:AE137" si="9">IF(OR(AND(C74="",D74&lt;&gt;""),AND(V74="",W74&lt;&gt;""),AND($G$8="",G74&lt;&gt;""),AND($H$8="",H74&lt;&gt;""),AND($I$8="",I74&lt;&gt;""),AND($J$8="",J74&lt;&gt;""),AND($K$8="",K74&lt;&gt;""),AND($L$8="",L74&lt;&gt;""),AND($M$8="",M74&lt;&gt;""),AND($N$8="",N74&lt;&gt;""),AND($O$8="",O74&lt;&gt;""),AND($P$8="",P74&lt;&gt;""),AND($Q$8="",Q74&lt;&gt;""),AND($R$8="",R74&lt;&gt;""),AND($S$8="",S74&lt;&gt;""),AND($T$8="",T74&lt;&gt;"")),FALSE,"")</f>
        <v/>
      </c>
      <c r="AF74" s="26" t="str">
        <f t="shared" ref="AF74:AF137" si="10">IF(AND(B74="",OR(C74&lt;&gt;"",D74&lt;&gt;"",E74&lt;&gt;"",F74&lt;&gt;"",U74&lt;&gt;"",V74&lt;&gt;"",W74&lt;&gt;"",G74&lt;&gt;"",H74&lt;&gt;"",I74&lt;&gt;"",J74&lt;&gt;"",K74&lt;&gt;"",L74&lt;&gt;"",M74&lt;&gt;"",N74&lt;&gt;"",O74&lt;&gt;"",P74&lt;&gt;"",Q74&lt;&gt;"",R74&lt;&gt;"",S74&lt;&gt;"",T74&lt;&gt;"")),FALSE,"")</f>
        <v/>
      </c>
    </row>
    <row r="75" spans="2:32" x14ac:dyDescent="0.25">
      <c r="B75" s="49">
        <f>fichier!I67</f>
        <v>15</v>
      </c>
      <c r="C75" s="67" t="str">
        <f>fichier!R67</f>
        <v>BRIO</v>
      </c>
      <c r="D75" s="9">
        <f>fichier!N67</f>
        <v>0</v>
      </c>
      <c r="E75" s="4">
        <f>fichier!H67</f>
        <v>154199</v>
      </c>
      <c r="F75" s="4" t="str">
        <f>fichier!K67</f>
        <v>VTC PV 18147235 - BN-605-RB - BRIOIS CTA - OPEL CORSASTE</v>
      </c>
      <c r="G75" s="9">
        <f>fichier!L67</f>
        <v>0</v>
      </c>
      <c r="H75" s="9"/>
      <c r="I75" s="9"/>
      <c r="J75" s="9"/>
      <c r="K75" s="9"/>
      <c r="L75" s="9"/>
      <c r="M75" s="9"/>
      <c r="N75" s="9"/>
      <c r="O75" s="9"/>
      <c r="P75" s="9"/>
      <c r="Q75" s="9">
        <f>fichier!M67</f>
        <v>0</v>
      </c>
      <c r="R75" s="8"/>
      <c r="S75" s="8"/>
      <c r="T75" s="8"/>
      <c r="U75" s="4"/>
      <c r="V75" s="3"/>
      <c r="W75" s="8"/>
      <c r="X75" s="8"/>
      <c r="Y75" s="22"/>
      <c r="Z75" s="25" t="e">
        <f t="shared" ref="Z75:Z138" si="11">IF(Q75="","",Q75/SUM(G75:P75))</f>
        <v>#DIV/0!</v>
      </c>
      <c r="AA75" s="25" t="str">
        <f t="shared" ref="AA75:AA138" si="12">IF(R75="","",R75/SUM(G75:P75))</f>
        <v/>
      </c>
      <c r="AB75" s="25" t="str">
        <f t="shared" ref="AB75:AB138" si="13">IF(S75="","",S75/SUM(G75:P75))</f>
        <v/>
      </c>
      <c r="AC75" s="64" t="str">
        <f t="shared" si="7"/>
        <v/>
      </c>
      <c r="AD75" s="65" t="str">
        <f t="shared" si="8"/>
        <v/>
      </c>
      <c r="AE75" s="26" t="str">
        <f t="shared" si="9"/>
        <v/>
      </c>
      <c r="AF75" s="26" t="str">
        <f t="shared" si="10"/>
        <v/>
      </c>
    </row>
    <row r="76" spans="2:32" x14ac:dyDescent="0.25">
      <c r="B76" s="49">
        <f>fichier!I68</f>
        <v>28</v>
      </c>
      <c r="C76" s="67" t="str">
        <f>fichier!R68</f>
        <v>BRIO</v>
      </c>
      <c r="D76" s="9">
        <f>fichier!N68</f>
        <v>65</v>
      </c>
      <c r="E76" s="4">
        <f>fichier!H68</f>
        <v>154583</v>
      </c>
      <c r="F76" s="4" t="str">
        <f>fichier!K68</f>
        <v>VTP PV 18147597 - BB-909-KA - TREMBLOT MAXIME - RENAULT CLIO</v>
      </c>
      <c r="G76" s="9">
        <f>fichier!L68</f>
        <v>53.88</v>
      </c>
      <c r="H76" s="9"/>
      <c r="I76" s="9"/>
      <c r="J76" s="9"/>
      <c r="K76" s="9"/>
      <c r="L76" s="9"/>
      <c r="M76" s="9"/>
      <c r="N76" s="9"/>
      <c r="O76" s="9"/>
      <c r="P76" s="9"/>
      <c r="Q76" s="9">
        <f>fichier!M68</f>
        <v>10.84</v>
      </c>
      <c r="R76" s="8"/>
      <c r="S76" s="8"/>
      <c r="T76" s="8"/>
      <c r="U76" s="4"/>
      <c r="V76" s="3"/>
      <c r="W76" s="8"/>
      <c r="X76" s="8"/>
      <c r="Y76" s="22"/>
      <c r="Z76" s="25">
        <f t="shared" si="11"/>
        <v>0.2011878247958426</v>
      </c>
      <c r="AA76" s="25" t="str">
        <f t="shared" si="12"/>
        <v/>
      </c>
      <c r="AB76" s="25" t="str">
        <f t="shared" si="13"/>
        <v/>
      </c>
      <c r="AC76" s="64" t="str">
        <f t="shared" si="7"/>
        <v/>
      </c>
      <c r="AD76" s="65" t="b">
        <f t="shared" si="8"/>
        <v>0</v>
      </c>
      <c r="AE76" s="26" t="str">
        <f t="shared" si="9"/>
        <v/>
      </c>
      <c r="AF76" s="26" t="str">
        <f t="shared" si="10"/>
        <v/>
      </c>
    </row>
    <row r="77" spans="2:32" x14ac:dyDescent="0.25">
      <c r="B77" s="49">
        <f>fichier!I69</f>
        <v>28</v>
      </c>
      <c r="C77" s="67" t="str">
        <f>fichier!R69</f>
        <v>BRIO</v>
      </c>
      <c r="D77" s="9">
        <f>fichier!N69</f>
        <v>-65</v>
      </c>
      <c r="E77" s="4">
        <f>fichier!H69</f>
        <v>154590</v>
      </c>
      <c r="F77" s="4" t="str">
        <f>fichier!K69</f>
        <v>Avoir facture NÂ° 154583 du 28/02/2018</v>
      </c>
      <c r="G77" s="9">
        <f>fichier!L69</f>
        <v>-53.88</v>
      </c>
      <c r="H77" s="9"/>
      <c r="I77" s="9"/>
      <c r="J77" s="9"/>
      <c r="K77" s="9"/>
      <c r="L77" s="9"/>
      <c r="M77" s="9"/>
      <c r="N77" s="9"/>
      <c r="O77" s="9"/>
      <c r="P77" s="9"/>
      <c r="Q77" s="9">
        <f>fichier!M69</f>
        <v>-10.84</v>
      </c>
      <c r="R77" s="8"/>
      <c r="S77" s="8"/>
      <c r="T77" s="8"/>
      <c r="U77" s="4"/>
      <c r="V77" s="3"/>
      <c r="W77" s="8"/>
      <c r="X77" s="8"/>
      <c r="Y77" s="22"/>
      <c r="Z77" s="25">
        <f t="shared" si="11"/>
        <v>0.2011878247958426</v>
      </c>
      <c r="AA77" s="25" t="str">
        <f t="shared" si="12"/>
        <v/>
      </c>
      <c r="AB77" s="25" t="str">
        <f t="shared" si="13"/>
        <v/>
      </c>
      <c r="AC77" s="64" t="str">
        <f t="shared" si="7"/>
        <v/>
      </c>
      <c r="AD77" s="65" t="b">
        <f t="shared" si="8"/>
        <v>0</v>
      </c>
      <c r="AE77" s="26" t="str">
        <f t="shared" si="9"/>
        <v/>
      </c>
      <c r="AF77" s="26" t="str">
        <f t="shared" si="10"/>
        <v/>
      </c>
    </row>
    <row r="78" spans="2:32" x14ac:dyDescent="0.25">
      <c r="B78" s="49">
        <f>fichier!I70</f>
        <v>28</v>
      </c>
      <c r="C78" s="67" t="str">
        <f>fichier!R70</f>
        <v>BRIO</v>
      </c>
      <c r="D78" s="9">
        <f>fichier!N70</f>
        <v>20</v>
      </c>
      <c r="E78" s="4">
        <f>fichier!H70</f>
        <v>154591</v>
      </c>
      <c r="F78" s="4" t="str">
        <f>fichier!K70</f>
        <v>RF VTP PV 18147597 - BB-909-KA - TREMBLOT MAXIME - RENAULT CLIO</v>
      </c>
      <c r="G78" s="9">
        <f>fichier!L70</f>
        <v>16.38</v>
      </c>
      <c r="H78" s="9"/>
      <c r="I78" s="9"/>
      <c r="J78" s="9"/>
      <c r="K78" s="9"/>
      <c r="L78" s="9"/>
      <c r="M78" s="9"/>
      <c r="N78" s="9"/>
      <c r="O78" s="9"/>
      <c r="P78" s="9"/>
      <c r="Q78" s="9">
        <f>fichier!M70</f>
        <v>3.34</v>
      </c>
      <c r="R78" s="8"/>
      <c r="S78" s="8"/>
      <c r="T78" s="8"/>
      <c r="U78" s="4"/>
      <c r="V78" s="3"/>
      <c r="W78" s="8"/>
      <c r="X78" s="8"/>
      <c r="Y78" s="22"/>
      <c r="Z78" s="25">
        <f t="shared" si="11"/>
        <v>0.2039072039072039</v>
      </c>
      <c r="AA78" s="25" t="str">
        <f t="shared" si="12"/>
        <v/>
      </c>
      <c r="AB78" s="25" t="str">
        <f t="shared" si="13"/>
        <v/>
      </c>
      <c r="AC78" s="64" t="str">
        <f t="shared" si="7"/>
        <v/>
      </c>
      <c r="AD78" s="65" t="b">
        <f t="shared" si="8"/>
        <v>0</v>
      </c>
      <c r="AE78" s="26" t="str">
        <f t="shared" si="9"/>
        <v/>
      </c>
      <c r="AF78" s="26" t="str">
        <f t="shared" si="10"/>
        <v/>
      </c>
    </row>
    <row r="79" spans="2:32" x14ac:dyDescent="0.25">
      <c r="B79" s="49">
        <f>fichier!I71</f>
        <v>22</v>
      </c>
      <c r="C79" s="67" t="str">
        <f>fichier!R71</f>
        <v>BROC</v>
      </c>
      <c r="D79" s="9">
        <f>fichier!N71</f>
        <v>60</v>
      </c>
      <c r="E79" s="4">
        <f>fichier!H71</f>
        <v>154406</v>
      </c>
      <c r="F79" s="4" t="str">
        <f>fichier!K71</f>
        <v>VTP PV 18147427 - 3972 WD 14 - BROCHARD REMI - RENAULT TWINGO</v>
      </c>
      <c r="G79" s="9">
        <f>fichier!L71</f>
        <v>49.72</v>
      </c>
      <c r="H79" s="9"/>
      <c r="I79" s="9"/>
      <c r="J79" s="9"/>
      <c r="K79" s="9"/>
      <c r="L79" s="9"/>
      <c r="M79" s="9"/>
      <c r="N79" s="9"/>
      <c r="O79" s="9"/>
      <c r="P79" s="9"/>
      <c r="Q79" s="9">
        <f>fichier!M71</f>
        <v>10</v>
      </c>
      <c r="R79" s="8"/>
      <c r="S79" s="8"/>
      <c r="T79" s="8"/>
      <c r="U79" s="4"/>
      <c r="V79" s="3"/>
      <c r="W79" s="8"/>
      <c r="X79" s="8"/>
      <c r="Y79" s="22"/>
      <c r="Z79" s="25">
        <f t="shared" si="11"/>
        <v>0.20112630732099759</v>
      </c>
      <c r="AA79" s="25" t="str">
        <f t="shared" si="12"/>
        <v/>
      </c>
      <c r="AB79" s="25" t="str">
        <f t="shared" si="13"/>
        <v/>
      </c>
      <c r="AC79" s="64" t="str">
        <f t="shared" si="7"/>
        <v/>
      </c>
      <c r="AD79" s="65" t="b">
        <f t="shared" si="8"/>
        <v>0</v>
      </c>
      <c r="AE79" s="26" t="str">
        <f t="shared" si="9"/>
        <v/>
      </c>
      <c r="AF79" s="26" t="str">
        <f t="shared" si="10"/>
        <v/>
      </c>
    </row>
    <row r="80" spans="2:32" x14ac:dyDescent="0.25">
      <c r="B80" s="49">
        <f>fichier!I72</f>
        <v>17</v>
      </c>
      <c r="C80" s="67" t="str">
        <f>fichier!R72</f>
        <v>BROS</v>
      </c>
      <c r="D80" s="9">
        <f>fichier!N72</f>
        <v>65</v>
      </c>
      <c r="E80" s="4">
        <f>fichier!H72</f>
        <v>154260</v>
      </c>
      <c r="F80" s="4" t="str">
        <f>fichier!K72</f>
        <v>VTP PV 18147290 - 512 ZL 14 - BROSSARD OLIVIER - CITROEN C2</v>
      </c>
      <c r="G80" s="9">
        <f>fichier!L72</f>
        <v>53.88</v>
      </c>
      <c r="H80" s="9"/>
      <c r="I80" s="9"/>
      <c r="J80" s="9"/>
      <c r="K80" s="9"/>
      <c r="L80" s="9"/>
      <c r="M80" s="9"/>
      <c r="N80" s="9"/>
      <c r="O80" s="9"/>
      <c r="P80" s="9"/>
      <c r="Q80" s="9">
        <f>fichier!M72</f>
        <v>10.84</v>
      </c>
      <c r="R80" s="8"/>
      <c r="S80" s="8"/>
      <c r="T80" s="8"/>
      <c r="U80" s="4"/>
      <c r="V80" s="3"/>
      <c r="W80" s="8"/>
      <c r="X80" s="8"/>
      <c r="Y80" s="22"/>
      <c r="Z80" s="25">
        <f t="shared" si="11"/>
        <v>0.2011878247958426</v>
      </c>
      <c r="AA80" s="25" t="str">
        <f t="shared" si="12"/>
        <v/>
      </c>
      <c r="AB80" s="25" t="str">
        <f t="shared" si="13"/>
        <v/>
      </c>
      <c r="AC80" s="64" t="str">
        <f t="shared" si="7"/>
        <v/>
      </c>
      <c r="AD80" s="65" t="b">
        <f t="shared" si="8"/>
        <v>0</v>
      </c>
      <c r="AE80" s="26" t="str">
        <f t="shared" si="9"/>
        <v/>
      </c>
      <c r="AF80" s="26" t="str">
        <f t="shared" si="10"/>
        <v/>
      </c>
    </row>
    <row r="81" spans="2:32" x14ac:dyDescent="0.25">
      <c r="B81" s="49">
        <f>fichier!I73</f>
        <v>26</v>
      </c>
      <c r="C81" s="67" t="str">
        <f>fichier!R73</f>
        <v>BUNE</v>
      </c>
      <c r="D81" s="9">
        <f>fichier!N73</f>
        <v>60</v>
      </c>
      <c r="E81" s="4">
        <f>fichier!H73</f>
        <v>154500</v>
      </c>
      <c r="F81" s="4" t="str">
        <f>fichier!K73</f>
        <v>VTP PV 18147518 - CK-805-HF - BUNEL ERIC - RENAULT ESPACE</v>
      </c>
      <c r="G81" s="9">
        <f>fichier!L73</f>
        <v>49.72</v>
      </c>
      <c r="H81" s="9"/>
      <c r="I81" s="9"/>
      <c r="J81" s="9"/>
      <c r="K81" s="9"/>
      <c r="L81" s="9"/>
      <c r="M81" s="9"/>
      <c r="N81" s="9"/>
      <c r="O81" s="9"/>
      <c r="P81" s="9"/>
      <c r="Q81" s="9">
        <f>fichier!M73</f>
        <v>10</v>
      </c>
      <c r="R81" s="8"/>
      <c r="S81" s="8"/>
      <c r="T81" s="8"/>
      <c r="U81" s="4"/>
      <c r="V81" s="3"/>
      <c r="W81" s="8"/>
      <c r="X81" s="8"/>
      <c r="Y81" s="22"/>
      <c r="Z81" s="25">
        <f t="shared" si="11"/>
        <v>0.20112630732099759</v>
      </c>
      <c r="AA81" s="25" t="str">
        <f t="shared" si="12"/>
        <v/>
      </c>
      <c r="AB81" s="25" t="str">
        <f t="shared" si="13"/>
        <v/>
      </c>
      <c r="AC81" s="64" t="str">
        <f t="shared" si="7"/>
        <v/>
      </c>
      <c r="AD81" s="65" t="b">
        <f t="shared" si="8"/>
        <v>0</v>
      </c>
      <c r="AE81" s="26" t="str">
        <f t="shared" si="9"/>
        <v/>
      </c>
      <c r="AF81" s="26" t="str">
        <f t="shared" si="10"/>
        <v/>
      </c>
    </row>
    <row r="82" spans="2:32" x14ac:dyDescent="0.25">
      <c r="B82" s="49">
        <f>fichier!I74</f>
        <v>28</v>
      </c>
      <c r="C82" s="67" t="str">
        <f>fichier!R74</f>
        <v>BUYE</v>
      </c>
      <c r="D82" s="9">
        <f>fichier!N74</f>
        <v>20</v>
      </c>
      <c r="E82" s="4">
        <f>fichier!H74</f>
        <v>154588</v>
      </c>
      <c r="F82" s="4" t="str">
        <f>fichier!K74</f>
        <v>CV PV 18147602 - 939 CMF 92 - BUYER PIERRE - PEUGEOT 306</v>
      </c>
      <c r="G82" s="9">
        <f>fichier!L74</f>
        <v>16.670000000000002</v>
      </c>
      <c r="H82" s="9"/>
      <c r="I82" s="9"/>
      <c r="J82" s="9"/>
      <c r="K82" s="9"/>
      <c r="L82" s="9"/>
      <c r="M82" s="9"/>
      <c r="N82" s="9"/>
      <c r="O82" s="9"/>
      <c r="P82" s="9"/>
      <c r="Q82" s="9">
        <f>fichier!M74</f>
        <v>3.33</v>
      </c>
      <c r="R82" s="8"/>
      <c r="S82" s="8"/>
      <c r="T82" s="8"/>
      <c r="U82" s="4"/>
      <c r="V82" s="3"/>
      <c r="W82" s="8"/>
      <c r="X82" s="8"/>
      <c r="Y82" s="22"/>
      <c r="Z82" s="25">
        <f t="shared" si="11"/>
        <v>0.1997600479904019</v>
      </c>
      <c r="AA82" s="25" t="str">
        <f t="shared" si="12"/>
        <v/>
      </c>
      <c r="AB82" s="25" t="str">
        <f t="shared" si="13"/>
        <v/>
      </c>
      <c r="AC82" s="64" t="str">
        <f t="shared" si="7"/>
        <v/>
      </c>
      <c r="AD82" s="65" t="str">
        <f t="shared" si="8"/>
        <v/>
      </c>
      <c r="AE82" s="26" t="str">
        <f t="shared" si="9"/>
        <v/>
      </c>
      <c r="AF82" s="26" t="str">
        <f t="shared" si="10"/>
        <v/>
      </c>
    </row>
    <row r="83" spans="2:32" x14ac:dyDescent="0.25">
      <c r="B83" s="49">
        <f>fichier!I75</f>
        <v>15</v>
      </c>
      <c r="C83" s="67" t="str">
        <f>fichier!R75</f>
        <v>CAFE</v>
      </c>
      <c r="D83" s="9">
        <f>fichier!N75</f>
        <v>65</v>
      </c>
      <c r="E83" s="4">
        <f>fichier!H75</f>
        <v>154216</v>
      </c>
      <c r="F83" s="4" t="str">
        <f>fichier!K75</f>
        <v>VTP PV 18147249 - DD-365-FS - CAFE DES IMAGES - RENAULT KANGOO</v>
      </c>
      <c r="G83" s="9">
        <f>fichier!L75</f>
        <v>53.88</v>
      </c>
      <c r="H83" s="9"/>
      <c r="I83" s="9"/>
      <c r="J83" s="9"/>
      <c r="K83" s="9"/>
      <c r="L83" s="9"/>
      <c r="M83" s="9"/>
      <c r="N83" s="9"/>
      <c r="O83" s="9"/>
      <c r="P83" s="9"/>
      <c r="Q83" s="9">
        <f>fichier!M75</f>
        <v>10.84</v>
      </c>
      <c r="R83" s="8"/>
      <c r="S83" s="8"/>
      <c r="T83" s="8"/>
      <c r="U83" s="4"/>
      <c r="V83" s="3"/>
      <c r="W83" s="8"/>
      <c r="X83" s="8"/>
      <c r="Y83" s="22"/>
      <c r="Z83" s="25">
        <f t="shared" si="11"/>
        <v>0.2011878247958426</v>
      </c>
      <c r="AA83" s="25" t="str">
        <f t="shared" si="12"/>
        <v/>
      </c>
      <c r="AB83" s="25" t="str">
        <f t="shared" si="13"/>
        <v/>
      </c>
      <c r="AC83" s="64" t="str">
        <f t="shared" si="7"/>
        <v/>
      </c>
      <c r="AD83" s="65" t="b">
        <f t="shared" si="8"/>
        <v>0</v>
      </c>
      <c r="AE83" s="26" t="str">
        <f t="shared" si="9"/>
        <v/>
      </c>
      <c r="AF83" s="26" t="str">
        <f t="shared" si="10"/>
        <v/>
      </c>
    </row>
    <row r="84" spans="2:32" x14ac:dyDescent="0.25">
      <c r="B84" s="49">
        <f>fichier!I76</f>
        <v>14</v>
      </c>
      <c r="C84" s="67" t="str">
        <f>fichier!R76</f>
        <v>CAIG</v>
      </c>
      <c r="D84" s="9">
        <f>fichier!N76</f>
        <v>65</v>
      </c>
      <c r="E84" s="4">
        <f>fichier!H76</f>
        <v>154161</v>
      </c>
      <c r="F84" s="4" t="str">
        <f>fichier!K76</f>
        <v>VTP PV 18147199 - BV-127-RN - CAIGNON JEAN LOUIS - RENAULT TRAFIC</v>
      </c>
      <c r="G84" s="9">
        <f>fichier!L76</f>
        <v>53.88</v>
      </c>
      <c r="H84" s="9"/>
      <c r="I84" s="9"/>
      <c r="J84" s="9"/>
      <c r="K84" s="9"/>
      <c r="L84" s="9"/>
      <c r="M84" s="9"/>
      <c r="N84" s="9"/>
      <c r="O84" s="9"/>
      <c r="P84" s="9"/>
      <c r="Q84" s="9">
        <f>fichier!M76</f>
        <v>10.84</v>
      </c>
      <c r="R84" s="8"/>
      <c r="S84" s="8"/>
      <c r="T84" s="8"/>
      <c r="U84" s="4"/>
      <c r="V84" s="3"/>
      <c r="W84" s="8"/>
      <c r="X84" s="8"/>
      <c r="Y84" s="22"/>
      <c r="Z84" s="25">
        <f t="shared" si="11"/>
        <v>0.2011878247958426</v>
      </c>
      <c r="AA84" s="25" t="str">
        <f t="shared" si="12"/>
        <v/>
      </c>
      <c r="AB84" s="25" t="str">
        <f t="shared" si="13"/>
        <v/>
      </c>
      <c r="AC84" s="64" t="str">
        <f t="shared" si="7"/>
        <v/>
      </c>
      <c r="AD84" s="65" t="b">
        <f t="shared" si="8"/>
        <v>0</v>
      </c>
      <c r="AE84" s="26" t="str">
        <f t="shared" si="9"/>
        <v/>
      </c>
      <c r="AF84" s="26" t="str">
        <f t="shared" si="10"/>
        <v/>
      </c>
    </row>
    <row r="85" spans="2:32" x14ac:dyDescent="0.25">
      <c r="B85" s="49">
        <f>fichier!I77</f>
        <v>14</v>
      </c>
      <c r="C85" s="67" t="str">
        <f>fichier!R77</f>
        <v>CAIL</v>
      </c>
      <c r="D85" s="9">
        <f>fichier!N77</f>
        <v>65</v>
      </c>
      <c r="E85" s="4">
        <f>fichier!H77</f>
        <v>154149</v>
      </c>
      <c r="F85" s="4" t="str">
        <f>fichier!K77</f>
        <v>VTP PV 18147189 - 2338 ZV 14 - CAILLARD PIERRE JEAN &amp; CATHE - RENAULT CLIO</v>
      </c>
      <c r="G85" s="9">
        <f>fichier!L77</f>
        <v>53.88</v>
      </c>
      <c r="H85" s="9"/>
      <c r="I85" s="9"/>
      <c r="J85" s="9"/>
      <c r="K85" s="9"/>
      <c r="L85" s="9"/>
      <c r="M85" s="9"/>
      <c r="N85" s="9"/>
      <c r="O85" s="9"/>
      <c r="P85" s="9"/>
      <c r="Q85" s="9">
        <f>fichier!M77</f>
        <v>10.84</v>
      </c>
      <c r="R85" s="8"/>
      <c r="S85" s="8"/>
      <c r="T85" s="8"/>
      <c r="U85" s="4"/>
      <c r="V85" s="3"/>
      <c r="W85" s="8"/>
      <c r="X85" s="8"/>
      <c r="Y85" s="22"/>
      <c r="Z85" s="25">
        <f t="shared" si="11"/>
        <v>0.2011878247958426</v>
      </c>
      <c r="AA85" s="25" t="str">
        <f t="shared" si="12"/>
        <v/>
      </c>
      <c r="AB85" s="25" t="str">
        <f t="shared" si="13"/>
        <v/>
      </c>
      <c r="AC85" s="64" t="str">
        <f t="shared" si="7"/>
        <v/>
      </c>
      <c r="AD85" s="65" t="b">
        <f t="shared" si="8"/>
        <v>0</v>
      </c>
      <c r="AE85" s="26" t="str">
        <f t="shared" si="9"/>
        <v/>
      </c>
      <c r="AF85" s="26" t="str">
        <f t="shared" si="10"/>
        <v/>
      </c>
    </row>
    <row r="86" spans="2:32" x14ac:dyDescent="0.25">
      <c r="B86" s="49">
        <f>fichier!I78</f>
        <v>14</v>
      </c>
      <c r="C86" s="67" t="str">
        <f>fichier!R78</f>
        <v>CAIL</v>
      </c>
      <c r="D86" s="9">
        <f>fichier!N78</f>
        <v>-65</v>
      </c>
      <c r="E86" s="4">
        <f>fichier!H78</f>
        <v>154150</v>
      </c>
      <c r="F86" s="4" t="str">
        <f>fichier!K78</f>
        <v>Avoir facture NÂ° 154149 du 14/02/2018</v>
      </c>
      <c r="G86" s="9">
        <f>fichier!L78</f>
        <v>-53.88</v>
      </c>
      <c r="H86" s="9"/>
      <c r="I86" s="9"/>
      <c r="J86" s="9"/>
      <c r="K86" s="9"/>
      <c r="L86" s="9"/>
      <c r="M86" s="9"/>
      <c r="N86" s="9"/>
      <c r="O86" s="9"/>
      <c r="P86" s="9"/>
      <c r="Q86" s="9">
        <f>fichier!M78</f>
        <v>-10.84</v>
      </c>
      <c r="R86" s="8"/>
      <c r="S86" s="8"/>
      <c r="T86" s="8"/>
      <c r="U86" s="4"/>
      <c r="V86" s="3"/>
      <c r="W86" s="8"/>
      <c r="X86" s="8"/>
      <c r="Y86" s="22"/>
      <c r="Z86" s="25">
        <f t="shared" si="11"/>
        <v>0.2011878247958426</v>
      </c>
      <c r="AA86" s="25" t="str">
        <f t="shared" si="12"/>
        <v/>
      </c>
      <c r="AB86" s="25" t="str">
        <f t="shared" si="13"/>
        <v/>
      </c>
      <c r="AC86" s="64" t="str">
        <f t="shared" si="7"/>
        <v/>
      </c>
      <c r="AD86" s="65" t="b">
        <f t="shared" si="8"/>
        <v>0</v>
      </c>
      <c r="AE86" s="26" t="str">
        <f t="shared" si="9"/>
        <v/>
      </c>
      <c r="AF86" s="26" t="str">
        <f t="shared" si="10"/>
        <v/>
      </c>
    </row>
    <row r="87" spans="2:32" x14ac:dyDescent="0.25">
      <c r="B87" s="49">
        <f>fichier!I79</f>
        <v>14</v>
      </c>
      <c r="C87" s="67" t="str">
        <f>fichier!R79</f>
        <v>CAIL</v>
      </c>
      <c r="D87" s="9">
        <f>fichier!N79</f>
        <v>60</v>
      </c>
      <c r="E87" s="4">
        <f>fichier!H79</f>
        <v>154151</v>
      </c>
      <c r="F87" s="4" t="str">
        <f>fichier!K79</f>
        <v>RF VTP PV 18147189 - 2338 ZV 14 - CAILLARD PIERRE JEAN &amp; CATHE - RENAULT CLIO</v>
      </c>
      <c r="G87" s="9">
        <f>fichier!L79</f>
        <v>49.72</v>
      </c>
      <c r="H87" s="9"/>
      <c r="I87" s="9"/>
      <c r="J87" s="9"/>
      <c r="K87" s="9"/>
      <c r="L87" s="9"/>
      <c r="M87" s="9"/>
      <c r="N87" s="9"/>
      <c r="O87" s="9"/>
      <c r="P87" s="9"/>
      <c r="Q87" s="9">
        <f>fichier!M79</f>
        <v>10</v>
      </c>
      <c r="R87" s="8"/>
      <c r="S87" s="8"/>
      <c r="T87" s="8"/>
      <c r="U87" s="4"/>
      <c r="V87" s="3"/>
      <c r="W87" s="8"/>
      <c r="X87" s="8"/>
      <c r="Y87" s="22"/>
      <c r="Z87" s="25">
        <f t="shared" si="11"/>
        <v>0.20112630732099759</v>
      </c>
      <c r="AA87" s="25" t="str">
        <f t="shared" si="12"/>
        <v/>
      </c>
      <c r="AB87" s="25" t="str">
        <f t="shared" si="13"/>
        <v/>
      </c>
      <c r="AC87" s="64" t="str">
        <f t="shared" si="7"/>
        <v/>
      </c>
      <c r="AD87" s="65" t="b">
        <f t="shared" si="8"/>
        <v>0</v>
      </c>
      <c r="AE87" s="26" t="str">
        <f t="shared" si="9"/>
        <v/>
      </c>
      <c r="AF87" s="26" t="str">
        <f t="shared" si="10"/>
        <v/>
      </c>
    </row>
    <row r="88" spans="2:32" x14ac:dyDescent="0.25">
      <c r="B88" s="49">
        <f>fichier!I80</f>
        <v>22</v>
      </c>
      <c r="C88" s="67" t="str">
        <f>fichier!R80</f>
        <v>CAIL</v>
      </c>
      <c r="D88" s="9">
        <f>fichier!N80</f>
        <v>60</v>
      </c>
      <c r="E88" s="4">
        <f>fichier!H80</f>
        <v>154411</v>
      </c>
      <c r="F88" s="4" t="str">
        <f>fichier!K80</f>
        <v>VTP PV 18147432 - CJ-195-DY - CAILMAIL PHILIPPE - DACIA SANDERO</v>
      </c>
      <c r="G88" s="9">
        <f>fichier!L80</f>
        <v>49.72</v>
      </c>
      <c r="H88" s="9"/>
      <c r="I88" s="9"/>
      <c r="J88" s="9"/>
      <c r="K88" s="9"/>
      <c r="L88" s="9"/>
      <c r="M88" s="9"/>
      <c r="N88" s="9"/>
      <c r="O88" s="9"/>
      <c r="P88" s="9"/>
      <c r="Q88" s="9">
        <f>fichier!M80</f>
        <v>10</v>
      </c>
      <c r="R88" s="8"/>
      <c r="S88" s="8"/>
      <c r="T88" s="8"/>
      <c r="U88" s="4"/>
      <c r="V88" s="3"/>
      <c r="W88" s="8"/>
      <c r="X88" s="8"/>
      <c r="Y88" s="22"/>
      <c r="Z88" s="25">
        <f t="shared" si="11"/>
        <v>0.20112630732099759</v>
      </c>
      <c r="AA88" s="25" t="str">
        <f t="shared" si="12"/>
        <v/>
      </c>
      <c r="AB88" s="25" t="str">
        <f t="shared" si="13"/>
        <v/>
      </c>
      <c r="AC88" s="64" t="str">
        <f t="shared" si="7"/>
        <v/>
      </c>
      <c r="AD88" s="65" t="b">
        <f t="shared" si="8"/>
        <v>0</v>
      </c>
      <c r="AE88" s="26" t="str">
        <f t="shared" si="9"/>
        <v/>
      </c>
      <c r="AF88" s="26" t="str">
        <f t="shared" si="10"/>
        <v/>
      </c>
    </row>
    <row r="89" spans="2:32" x14ac:dyDescent="0.25">
      <c r="B89" s="49">
        <f>fichier!I81</f>
        <v>24</v>
      </c>
      <c r="C89" s="67" t="str">
        <f>fichier!R81</f>
        <v>CAPE</v>
      </c>
      <c r="D89" s="9">
        <f>fichier!N81</f>
        <v>60</v>
      </c>
      <c r="E89" s="4">
        <f>fichier!H81</f>
        <v>154484</v>
      </c>
      <c r="F89" s="4" t="str">
        <f>fichier!K81</f>
        <v>VTP PV 18147504 - AX-434-KG - CAPE ISABELLE - CITROEN ZX</v>
      </c>
      <c r="G89" s="9">
        <f>fichier!L81</f>
        <v>49.72</v>
      </c>
      <c r="H89" s="9"/>
      <c r="I89" s="9"/>
      <c r="J89" s="9"/>
      <c r="K89" s="9"/>
      <c r="L89" s="9"/>
      <c r="M89" s="9"/>
      <c r="N89" s="9"/>
      <c r="O89" s="9"/>
      <c r="P89" s="9"/>
      <c r="Q89" s="9">
        <f>fichier!M81</f>
        <v>10</v>
      </c>
      <c r="R89" s="8"/>
      <c r="S89" s="8"/>
      <c r="T89" s="8"/>
      <c r="U89" s="4"/>
      <c r="V89" s="3"/>
      <c r="W89" s="8"/>
      <c r="X89" s="8"/>
      <c r="Y89" s="22"/>
      <c r="Z89" s="25">
        <f t="shared" si="11"/>
        <v>0.20112630732099759</v>
      </c>
      <c r="AA89" s="25" t="str">
        <f t="shared" si="12"/>
        <v/>
      </c>
      <c r="AB89" s="25" t="str">
        <f t="shared" si="13"/>
        <v/>
      </c>
      <c r="AC89" s="64" t="str">
        <f t="shared" si="7"/>
        <v/>
      </c>
      <c r="AD89" s="65" t="b">
        <f t="shared" si="8"/>
        <v>0</v>
      </c>
      <c r="AE89" s="26" t="str">
        <f t="shared" si="9"/>
        <v/>
      </c>
      <c r="AF89" s="26" t="str">
        <f t="shared" si="10"/>
        <v/>
      </c>
    </row>
    <row r="90" spans="2:32" x14ac:dyDescent="0.25">
      <c r="B90" s="49">
        <f>fichier!I82</f>
        <v>1</v>
      </c>
      <c r="C90" s="67" t="str">
        <f>fichier!R82</f>
        <v xml:space="preserve">CAR </v>
      </c>
      <c r="D90" s="9">
        <f>fichier!N82</f>
        <v>50</v>
      </c>
      <c r="E90" s="4">
        <f>fichier!H82</f>
        <v>153824</v>
      </c>
      <c r="F90" s="4" t="str">
        <f>fichier!K82</f>
        <v>VTP PV 18146884 - 429 ZF 14 - DERU EMILIE - RENAULT TWINGO</v>
      </c>
      <c r="G90" s="9">
        <f>fichier!L82</f>
        <v>41.38</v>
      </c>
      <c r="H90" s="9"/>
      <c r="I90" s="9"/>
      <c r="J90" s="9"/>
      <c r="K90" s="9"/>
      <c r="L90" s="9"/>
      <c r="M90" s="9"/>
      <c r="N90" s="9"/>
      <c r="O90" s="9"/>
      <c r="P90" s="9"/>
      <c r="Q90" s="9">
        <f>fichier!M82</f>
        <v>8.34</v>
      </c>
      <c r="R90" s="8"/>
      <c r="S90" s="8"/>
      <c r="T90" s="8"/>
      <c r="U90" s="4"/>
      <c r="V90" s="3"/>
      <c r="W90" s="8"/>
      <c r="X90" s="8"/>
      <c r="Y90" s="22"/>
      <c r="Z90" s="25">
        <f t="shared" si="11"/>
        <v>0.20154664088931851</v>
      </c>
      <c r="AA90" s="25" t="str">
        <f t="shared" si="12"/>
        <v/>
      </c>
      <c r="AB90" s="25" t="str">
        <f t="shared" si="13"/>
        <v/>
      </c>
      <c r="AC90" s="64" t="str">
        <f t="shared" si="7"/>
        <v/>
      </c>
      <c r="AD90" s="65" t="b">
        <f t="shared" si="8"/>
        <v>0</v>
      </c>
      <c r="AE90" s="26" t="str">
        <f t="shared" si="9"/>
        <v/>
      </c>
      <c r="AF90" s="26" t="str">
        <f t="shared" si="10"/>
        <v/>
      </c>
    </row>
    <row r="91" spans="2:32" x14ac:dyDescent="0.25">
      <c r="B91" s="49">
        <f>fichier!I83</f>
        <v>8</v>
      </c>
      <c r="C91" s="67" t="str">
        <f>fichier!R83</f>
        <v xml:space="preserve">CAR </v>
      </c>
      <c r="D91" s="9">
        <f>fichier!N83</f>
        <v>15</v>
      </c>
      <c r="E91" s="4">
        <f>fichier!H83</f>
        <v>154010</v>
      </c>
      <c r="F91" s="4" t="str">
        <f>fichier!K83</f>
        <v>CV PV 18147059 - 2326 ZK 14 - PILARD BENOIT &amp; VALERIE - FIAT PANDA</v>
      </c>
      <c r="G91" s="9">
        <f>fichier!L83</f>
        <v>12.5</v>
      </c>
      <c r="H91" s="9"/>
      <c r="I91" s="9"/>
      <c r="J91" s="9"/>
      <c r="K91" s="9"/>
      <c r="L91" s="9"/>
      <c r="M91" s="9"/>
      <c r="N91" s="9"/>
      <c r="O91" s="9"/>
      <c r="P91" s="9"/>
      <c r="Q91" s="9">
        <f>fichier!M83</f>
        <v>2.5</v>
      </c>
      <c r="R91" s="8"/>
      <c r="S91" s="8"/>
      <c r="T91" s="8"/>
      <c r="U91" s="4"/>
      <c r="V91" s="3"/>
      <c r="W91" s="8"/>
      <c r="X91" s="8"/>
      <c r="Y91" s="22"/>
      <c r="Z91" s="25">
        <f t="shared" si="11"/>
        <v>0.2</v>
      </c>
      <c r="AA91" s="25" t="str">
        <f t="shared" si="12"/>
        <v/>
      </c>
      <c r="AB91" s="25" t="str">
        <f t="shared" si="13"/>
        <v/>
      </c>
      <c r="AC91" s="64" t="str">
        <f t="shared" si="7"/>
        <v/>
      </c>
      <c r="AD91" s="65" t="str">
        <f t="shared" si="8"/>
        <v/>
      </c>
      <c r="AE91" s="26" t="str">
        <f t="shared" si="9"/>
        <v/>
      </c>
      <c r="AF91" s="26" t="str">
        <f t="shared" si="10"/>
        <v/>
      </c>
    </row>
    <row r="92" spans="2:32" x14ac:dyDescent="0.25">
      <c r="B92" s="49">
        <f>fichier!I84</f>
        <v>13</v>
      </c>
      <c r="C92" s="67" t="str">
        <f>fichier!R84</f>
        <v xml:space="preserve">CAR </v>
      </c>
      <c r="D92" s="9">
        <f>fichier!N84</f>
        <v>70</v>
      </c>
      <c r="E92" s="4">
        <f>fichier!H84</f>
        <v>154114</v>
      </c>
      <c r="F92" s="4" t="str">
        <f>fichier!K84</f>
        <v>VTP PV 18147155 - AQ-405-TR - GARCIA ANNIE - RENAULT CLIO</v>
      </c>
      <c r="G92" s="9">
        <f>fichier!L84</f>
        <v>58.05</v>
      </c>
      <c r="H92" s="9"/>
      <c r="I92" s="9"/>
      <c r="J92" s="9"/>
      <c r="K92" s="9"/>
      <c r="L92" s="9"/>
      <c r="M92" s="9"/>
      <c r="N92" s="9"/>
      <c r="O92" s="9"/>
      <c r="P92" s="9"/>
      <c r="Q92" s="9">
        <f>fichier!M84</f>
        <v>11.67</v>
      </c>
      <c r="R92" s="8"/>
      <c r="S92" s="8"/>
      <c r="T92" s="8"/>
      <c r="U92" s="4"/>
      <c r="V92" s="3"/>
      <c r="W92" s="8"/>
      <c r="X92" s="8"/>
      <c r="Y92" s="22"/>
      <c r="Z92" s="25">
        <f t="shared" si="11"/>
        <v>0.20103359173126617</v>
      </c>
      <c r="AA92" s="25" t="str">
        <f t="shared" si="12"/>
        <v/>
      </c>
      <c r="AB92" s="25" t="str">
        <f t="shared" si="13"/>
        <v/>
      </c>
      <c r="AC92" s="64" t="str">
        <f t="shared" si="7"/>
        <v/>
      </c>
      <c r="AD92" s="65" t="b">
        <f t="shared" si="8"/>
        <v>0</v>
      </c>
      <c r="AE92" s="26" t="str">
        <f t="shared" si="9"/>
        <v/>
      </c>
      <c r="AF92" s="26" t="str">
        <f t="shared" si="10"/>
        <v/>
      </c>
    </row>
    <row r="93" spans="2:32" x14ac:dyDescent="0.25">
      <c r="B93" s="49">
        <f>fichier!I85</f>
        <v>13</v>
      </c>
      <c r="C93" s="67" t="str">
        <f>fichier!R85</f>
        <v xml:space="preserve">CAR </v>
      </c>
      <c r="D93" s="9">
        <f>fichier!N85</f>
        <v>10</v>
      </c>
      <c r="E93" s="4">
        <f>fichier!H85</f>
        <v>154118</v>
      </c>
      <c r="F93" s="4" t="str">
        <f>fichier!K85</f>
        <v>CV PV 18147159 - BN-035-YE - VASSE ARNAUD - RENAULT CLIO</v>
      </c>
      <c r="G93" s="9">
        <f>fichier!L85</f>
        <v>8.33</v>
      </c>
      <c r="H93" s="9"/>
      <c r="I93" s="9"/>
      <c r="J93" s="9"/>
      <c r="K93" s="9"/>
      <c r="L93" s="9"/>
      <c r="M93" s="9"/>
      <c r="N93" s="9"/>
      <c r="O93" s="9"/>
      <c r="P93" s="9"/>
      <c r="Q93" s="9">
        <f>fichier!M85</f>
        <v>1.67</v>
      </c>
      <c r="R93" s="8"/>
      <c r="S93" s="8"/>
      <c r="T93" s="8"/>
      <c r="U93" s="4"/>
      <c r="V93" s="3"/>
      <c r="W93" s="8"/>
      <c r="X93" s="8"/>
      <c r="Y93" s="22"/>
      <c r="Z93" s="25">
        <f t="shared" si="11"/>
        <v>0.20048019207683071</v>
      </c>
      <c r="AA93" s="25" t="str">
        <f t="shared" si="12"/>
        <v/>
      </c>
      <c r="AB93" s="25" t="str">
        <f t="shared" si="13"/>
        <v/>
      </c>
      <c r="AC93" s="64" t="str">
        <f t="shared" si="7"/>
        <v/>
      </c>
      <c r="AD93" s="65" t="str">
        <f t="shared" si="8"/>
        <v/>
      </c>
      <c r="AE93" s="26" t="str">
        <f t="shared" si="9"/>
        <v/>
      </c>
      <c r="AF93" s="26" t="str">
        <f t="shared" si="10"/>
        <v/>
      </c>
    </row>
    <row r="94" spans="2:32" x14ac:dyDescent="0.25">
      <c r="B94" s="49">
        <f>fichier!I86</f>
        <v>14</v>
      </c>
      <c r="C94" s="67" t="str">
        <f>fichier!R86</f>
        <v xml:space="preserve">CAR </v>
      </c>
      <c r="D94" s="9">
        <f>fichier!N86</f>
        <v>50</v>
      </c>
      <c r="E94" s="4">
        <f>fichier!H86</f>
        <v>154155</v>
      </c>
      <c r="F94" s="4" t="str">
        <f>fichier!K86</f>
        <v>VTP PV 18147193 - AR-787-BB - LEBOUCHER ALIZEE - FIAT 500</v>
      </c>
      <c r="G94" s="9">
        <f>fichier!L86</f>
        <v>41.38</v>
      </c>
      <c r="H94" s="9"/>
      <c r="I94" s="9"/>
      <c r="J94" s="9"/>
      <c r="K94" s="9"/>
      <c r="L94" s="9"/>
      <c r="M94" s="9"/>
      <c r="N94" s="9"/>
      <c r="O94" s="9"/>
      <c r="P94" s="9"/>
      <c r="Q94" s="9">
        <f>fichier!M86</f>
        <v>8.34</v>
      </c>
      <c r="R94" s="8"/>
      <c r="S94" s="8"/>
      <c r="T94" s="8"/>
      <c r="U94" s="4"/>
      <c r="V94" s="3"/>
      <c r="W94" s="8"/>
      <c r="X94" s="8"/>
      <c r="Y94" s="22"/>
      <c r="Z94" s="25">
        <f t="shared" si="11"/>
        <v>0.20154664088931851</v>
      </c>
      <c r="AA94" s="25" t="str">
        <f t="shared" si="12"/>
        <v/>
      </c>
      <c r="AB94" s="25" t="str">
        <f t="shared" si="13"/>
        <v/>
      </c>
      <c r="AC94" s="64" t="str">
        <f t="shared" si="7"/>
        <v/>
      </c>
      <c r="AD94" s="65" t="b">
        <f t="shared" si="8"/>
        <v>0</v>
      </c>
      <c r="AE94" s="26" t="str">
        <f t="shared" si="9"/>
        <v/>
      </c>
      <c r="AF94" s="26" t="str">
        <f t="shared" si="10"/>
        <v/>
      </c>
    </row>
    <row r="95" spans="2:32" x14ac:dyDescent="0.25">
      <c r="B95" s="49">
        <f>fichier!I87</f>
        <v>15</v>
      </c>
      <c r="C95" s="67" t="str">
        <f>fichier!R87</f>
        <v xml:space="preserve">CAR </v>
      </c>
      <c r="D95" s="9">
        <f>fichier!N87</f>
        <v>10</v>
      </c>
      <c r="E95" s="4">
        <f>fichier!H87</f>
        <v>154187</v>
      </c>
      <c r="F95" s="4" t="str">
        <f>fichier!K87</f>
        <v>CV PV 18147223 - BL-725-FN - PETRI THIERRY - FIAT DUCATO</v>
      </c>
      <c r="G95" s="9">
        <f>fichier!L87</f>
        <v>8.33</v>
      </c>
      <c r="H95" s="9"/>
      <c r="I95" s="9"/>
      <c r="J95" s="9"/>
      <c r="K95" s="9"/>
      <c r="L95" s="9"/>
      <c r="M95" s="9"/>
      <c r="N95" s="9"/>
      <c r="O95" s="9"/>
      <c r="P95" s="9"/>
      <c r="Q95" s="9">
        <f>fichier!M87</f>
        <v>1.67</v>
      </c>
      <c r="R95" s="8"/>
      <c r="S95" s="8"/>
      <c r="T95" s="8"/>
      <c r="U95" s="4"/>
      <c r="V95" s="3"/>
      <c r="W95" s="8"/>
      <c r="X95" s="8"/>
      <c r="Y95" s="22"/>
      <c r="Z95" s="25">
        <f t="shared" si="11"/>
        <v>0.20048019207683071</v>
      </c>
      <c r="AA95" s="25" t="str">
        <f t="shared" si="12"/>
        <v/>
      </c>
      <c r="AB95" s="25" t="str">
        <f t="shared" si="13"/>
        <v/>
      </c>
      <c r="AC95" s="64" t="str">
        <f t="shared" si="7"/>
        <v/>
      </c>
      <c r="AD95" s="65" t="str">
        <f t="shared" si="8"/>
        <v/>
      </c>
      <c r="AE95" s="26" t="str">
        <f t="shared" si="9"/>
        <v/>
      </c>
      <c r="AF95" s="26" t="str">
        <f t="shared" si="10"/>
        <v/>
      </c>
    </row>
    <row r="96" spans="2:32" x14ac:dyDescent="0.25">
      <c r="B96" s="49">
        <f>fichier!I88</f>
        <v>20</v>
      </c>
      <c r="C96" s="67" t="str">
        <f>fichier!R88</f>
        <v xml:space="preserve">CAR </v>
      </c>
      <c r="D96" s="9">
        <f>fichier!N88</f>
        <v>15</v>
      </c>
      <c r="E96" s="4">
        <f>fichier!H88</f>
        <v>154323</v>
      </c>
      <c r="F96" s="4" t="str">
        <f>fichier!K88</f>
        <v>CV PV 18147349 - DB-957-PS - MERY ALAIN &amp; GAUTHIER KRISTEL - CITROEN BERLINGO</v>
      </c>
      <c r="G96" s="9">
        <f>fichier!L88</f>
        <v>12.5</v>
      </c>
      <c r="H96" s="9"/>
      <c r="I96" s="9"/>
      <c r="J96" s="9"/>
      <c r="K96" s="9"/>
      <c r="L96" s="9"/>
      <c r="M96" s="9"/>
      <c r="N96" s="9"/>
      <c r="O96" s="9"/>
      <c r="P96" s="9"/>
      <c r="Q96" s="9">
        <f>fichier!M88</f>
        <v>2.5</v>
      </c>
      <c r="R96" s="8"/>
      <c r="S96" s="8"/>
      <c r="T96" s="8"/>
      <c r="U96" s="4"/>
      <c r="V96" s="3"/>
      <c r="W96" s="8"/>
      <c r="X96" s="8"/>
      <c r="Y96" s="22"/>
      <c r="Z96" s="25">
        <f t="shared" si="11"/>
        <v>0.2</v>
      </c>
      <c r="AA96" s="25" t="str">
        <f t="shared" si="12"/>
        <v/>
      </c>
      <c r="AB96" s="25" t="str">
        <f t="shared" si="13"/>
        <v/>
      </c>
      <c r="AC96" s="64" t="str">
        <f t="shared" si="7"/>
        <v/>
      </c>
      <c r="AD96" s="65" t="str">
        <f t="shared" si="8"/>
        <v/>
      </c>
      <c r="AE96" s="26" t="str">
        <f t="shared" si="9"/>
        <v/>
      </c>
      <c r="AF96" s="26" t="str">
        <f t="shared" si="10"/>
        <v/>
      </c>
    </row>
    <row r="97" spans="2:32" x14ac:dyDescent="0.25">
      <c r="B97" s="49">
        <f>fichier!I89</f>
        <v>27</v>
      </c>
      <c r="C97" s="67" t="str">
        <f>fichier!R89</f>
        <v>CARD</v>
      </c>
      <c r="D97" s="9">
        <f>fichier!N89</f>
        <v>65</v>
      </c>
      <c r="E97" s="4">
        <f>fichier!H89</f>
        <v>154543</v>
      </c>
      <c r="F97" s="4" t="str">
        <f>fichier!K89</f>
        <v>VTP PV 18147557 - AJ-192-AB - CARDONNEL ALBERT - DACIA SANDERO</v>
      </c>
      <c r="G97" s="9">
        <f>fichier!L89</f>
        <v>53.88</v>
      </c>
      <c r="H97" s="9"/>
      <c r="I97" s="9"/>
      <c r="J97" s="9"/>
      <c r="K97" s="9"/>
      <c r="L97" s="9"/>
      <c r="M97" s="9"/>
      <c r="N97" s="9"/>
      <c r="O97" s="9"/>
      <c r="P97" s="9"/>
      <c r="Q97" s="9">
        <f>fichier!M89</f>
        <v>10.84</v>
      </c>
      <c r="R97" s="8"/>
      <c r="S97" s="8"/>
      <c r="T97" s="8"/>
      <c r="U97" s="4"/>
      <c r="V97" s="3"/>
      <c r="W97" s="8"/>
      <c r="X97" s="8"/>
      <c r="Y97" s="22"/>
      <c r="Z97" s="25">
        <f t="shared" si="11"/>
        <v>0.2011878247958426</v>
      </c>
      <c r="AA97" s="25" t="str">
        <f t="shared" si="12"/>
        <v/>
      </c>
      <c r="AB97" s="25" t="str">
        <f t="shared" si="13"/>
        <v/>
      </c>
      <c r="AC97" s="64" t="str">
        <f t="shared" si="7"/>
        <v/>
      </c>
      <c r="AD97" s="65" t="b">
        <f t="shared" si="8"/>
        <v>0</v>
      </c>
      <c r="AE97" s="26" t="str">
        <f t="shared" si="9"/>
        <v/>
      </c>
      <c r="AF97" s="26" t="str">
        <f t="shared" si="10"/>
        <v/>
      </c>
    </row>
    <row r="98" spans="2:32" x14ac:dyDescent="0.25">
      <c r="B98" s="49">
        <f>fichier!I90</f>
        <v>5</v>
      </c>
      <c r="C98" s="67" t="str">
        <f>fichier!R90</f>
        <v>CARP</v>
      </c>
      <c r="D98" s="9">
        <f>fichier!N90</f>
        <v>30</v>
      </c>
      <c r="E98" s="4">
        <f>fichier!H90</f>
        <v>153883</v>
      </c>
      <c r="F98" s="4" t="str">
        <f>fichier!K90</f>
        <v>VP PV 18002094 - 8984 XK 14 - TOLAVAL NORBERT OU JOELLE - RENAULT CLIO</v>
      </c>
      <c r="G98" s="9">
        <f>fichier!L90</f>
        <v>25</v>
      </c>
      <c r="H98" s="9"/>
      <c r="I98" s="9"/>
      <c r="J98" s="9"/>
      <c r="K98" s="9"/>
      <c r="L98" s="9"/>
      <c r="M98" s="9"/>
      <c r="N98" s="9"/>
      <c r="O98" s="9"/>
      <c r="P98" s="9"/>
      <c r="Q98" s="9">
        <f>fichier!M90</f>
        <v>5</v>
      </c>
      <c r="R98" s="8"/>
      <c r="S98" s="8"/>
      <c r="T98" s="8"/>
      <c r="U98" s="4"/>
      <c r="V98" s="3"/>
      <c r="W98" s="8"/>
      <c r="X98" s="8"/>
      <c r="Y98" s="22"/>
      <c r="Z98" s="25">
        <f t="shared" si="11"/>
        <v>0.2</v>
      </c>
      <c r="AA98" s="25" t="str">
        <f t="shared" si="12"/>
        <v/>
      </c>
      <c r="AB98" s="25" t="str">
        <f t="shared" si="13"/>
        <v/>
      </c>
      <c r="AC98" s="64" t="str">
        <f t="shared" si="7"/>
        <v/>
      </c>
      <c r="AD98" s="65" t="str">
        <f t="shared" si="8"/>
        <v/>
      </c>
      <c r="AE98" s="26" t="str">
        <f t="shared" si="9"/>
        <v/>
      </c>
      <c r="AF98" s="26" t="str">
        <f t="shared" si="10"/>
        <v/>
      </c>
    </row>
    <row r="99" spans="2:32" x14ac:dyDescent="0.25">
      <c r="B99" s="49">
        <f>fichier!I91</f>
        <v>22</v>
      </c>
      <c r="C99" s="67" t="str">
        <f>fichier!R91</f>
        <v>CARP</v>
      </c>
      <c r="D99" s="9">
        <f>fichier!N91</f>
        <v>50</v>
      </c>
      <c r="E99" s="4">
        <f>fichier!H91</f>
        <v>154408</v>
      </c>
      <c r="F99" s="4" t="str">
        <f>fichier!K91</f>
        <v>VTP PV 18147429 - CN-677-RK - BIDERRE PIERRE - PEUGEOT PARTNER</v>
      </c>
      <c r="G99" s="9">
        <f>fichier!L91</f>
        <v>41.38</v>
      </c>
      <c r="H99" s="9"/>
      <c r="I99" s="9"/>
      <c r="J99" s="9"/>
      <c r="K99" s="9"/>
      <c r="L99" s="9"/>
      <c r="M99" s="9"/>
      <c r="N99" s="9"/>
      <c r="O99" s="9"/>
      <c r="P99" s="9"/>
      <c r="Q99" s="9">
        <f>fichier!M91</f>
        <v>8.34</v>
      </c>
      <c r="R99" s="8"/>
      <c r="S99" s="8"/>
      <c r="T99" s="8"/>
      <c r="U99" s="4"/>
      <c r="V99" s="3"/>
      <c r="W99" s="8"/>
      <c r="X99" s="8"/>
      <c r="Y99" s="22"/>
      <c r="Z99" s="25">
        <f t="shared" si="11"/>
        <v>0.20154664088931851</v>
      </c>
      <c r="AA99" s="25" t="str">
        <f t="shared" si="12"/>
        <v/>
      </c>
      <c r="AB99" s="25" t="str">
        <f t="shared" si="13"/>
        <v/>
      </c>
      <c r="AC99" s="64" t="str">
        <f t="shared" si="7"/>
        <v/>
      </c>
      <c r="AD99" s="65" t="b">
        <f t="shared" si="8"/>
        <v>0</v>
      </c>
      <c r="AE99" s="26" t="str">
        <f t="shared" si="9"/>
        <v/>
      </c>
      <c r="AF99" s="26" t="str">
        <f t="shared" si="10"/>
        <v/>
      </c>
    </row>
    <row r="100" spans="2:32" x14ac:dyDescent="0.25">
      <c r="B100" s="49">
        <f>fichier!I92</f>
        <v>27</v>
      </c>
      <c r="C100" s="67" t="str">
        <f>fichier!R92</f>
        <v>CARP</v>
      </c>
      <c r="D100" s="9">
        <f>fichier!N92</f>
        <v>50</v>
      </c>
      <c r="E100" s="4">
        <f>fichier!H92</f>
        <v>154535</v>
      </c>
      <c r="F100" s="4" t="str">
        <f>fichier!K92</f>
        <v>VTP PV 18147549 - BN-167-ZM - CARPIQUET CARROSSERIE - PEUGEOT PARTNER</v>
      </c>
      <c r="G100" s="9">
        <f>fichier!L92</f>
        <v>41.38</v>
      </c>
      <c r="H100" s="9"/>
      <c r="I100" s="9"/>
      <c r="J100" s="9"/>
      <c r="K100" s="9"/>
      <c r="L100" s="9"/>
      <c r="M100" s="9"/>
      <c r="N100" s="9"/>
      <c r="O100" s="9"/>
      <c r="P100" s="9"/>
      <c r="Q100" s="9">
        <f>fichier!M92</f>
        <v>8.34</v>
      </c>
      <c r="R100" s="8"/>
      <c r="S100" s="8"/>
      <c r="T100" s="8"/>
      <c r="U100" s="4"/>
      <c r="V100" s="3"/>
      <c r="W100" s="8"/>
      <c r="X100" s="8"/>
      <c r="Y100" s="22"/>
      <c r="Z100" s="25">
        <f t="shared" si="11"/>
        <v>0.20154664088931851</v>
      </c>
      <c r="AA100" s="25" t="str">
        <f t="shared" si="12"/>
        <v/>
      </c>
      <c r="AB100" s="25" t="str">
        <f t="shared" si="13"/>
        <v/>
      </c>
      <c r="AC100" s="64" t="str">
        <f t="shared" si="7"/>
        <v/>
      </c>
      <c r="AD100" s="65" t="b">
        <f t="shared" si="8"/>
        <v>0</v>
      </c>
      <c r="AE100" s="26" t="str">
        <f t="shared" si="9"/>
        <v/>
      </c>
      <c r="AF100" s="26" t="str">
        <f t="shared" si="10"/>
        <v/>
      </c>
    </row>
    <row r="101" spans="2:32" x14ac:dyDescent="0.25">
      <c r="B101" s="49">
        <f>fichier!I93</f>
        <v>27</v>
      </c>
      <c r="C101" s="67" t="str">
        <f>fichier!R93</f>
        <v>CARP</v>
      </c>
      <c r="D101" s="9">
        <f>fichier!N93</f>
        <v>50</v>
      </c>
      <c r="E101" s="4">
        <f>fichier!H93</f>
        <v>154548</v>
      </c>
      <c r="F101" s="4" t="str">
        <f>fichier!K93</f>
        <v>VTP PV 18147562 - AK-846-WZ - CARPIQUET CARROSSERIE - PEUGEOT 207</v>
      </c>
      <c r="G101" s="9">
        <f>fichier!L93</f>
        <v>41.38</v>
      </c>
      <c r="H101" s="9"/>
      <c r="I101" s="9"/>
      <c r="J101" s="9"/>
      <c r="K101" s="9"/>
      <c r="L101" s="9"/>
      <c r="M101" s="9"/>
      <c r="N101" s="9"/>
      <c r="O101" s="9"/>
      <c r="P101" s="9"/>
      <c r="Q101" s="9">
        <f>fichier!M93</f>
        <v>8.34</v>
      </c>
      <c r="R101" s="8"/>
      <c r="S101" s="8"/>
      <c r="T101" s="8"/>
      <c r="U101" s="4"/>
      <c r="V101" s="3"/>
      <c r="W101" s="8"/>
      <c r="X101" s="8"/>
      <c r="Y101" s="22"/>
      <c r="Z101" s="25">
        <f t="shared" si="11"/>
        <v>0.20154664088931851</v>
      </c>
      <c r="AA101" s="25" t="str">
        <f t="shared" si="12"/>
        <v/>
      </c>
      <c r="AB101" s="25" t="str">
        <f t="shared" si="13"/>
        <v/>
      </c>
      <c r="AC101" s="64" t="str">
        <f t="shared" si="7"/>
        <v/>
      </c>
      <c r="AD101" s="65" t="b">
        <f t="shared" si="8"/>
        <v>0</v>
      </c>
      <c r="AE101" s="26" t="str">
        <f t="shared" si="9"/>
        <v/>
      </c>
      <c r="AF101" s="26" t="str">
        <f t="shared" si="10"/>
        <v/>
      </c>
    </row>
    <row r="102" spans="2:32" x14ac:dyDescent="0.25">
      <c r="B102" s="49">
        <f>fichier!I94</f>
        <v>28</v>
      </c>
      <c r="C102" s="67" t="str">
        <f>fichier!R94</f>
        <v>CARP</v>
      </c>
      <c r="D102" s="9">
        <f>fichier!N94</f>
        <v>50</v>
      </c>
      <c r="E102" s="4">
        <f>fichier!H94</f>
        <v>154577</v>
      </c>
      <c r="F102" s="4" t="str">
        <f>fichier!K94</f>
        <v>VTP PV 18147591 - AJ-264-MX - SERARD ROMAIN - PEUGEOT 3008</v>
      </c>
      <c r="G102" s="9">
        <f>fichier!L94</f>
        <v>41.38</v>
      </c>
      <c r="H102" s="9"/>
      <c r="I102" s="9"/>
      <c r="J102" s="9"/>
      <c r="K102" s="9"/>
      <c r="L102" s="9"/>
      <c r="M102" s="9"/>
      <c r="N102" s="9"/>
      <c r="O102" s="9"/>
      <c r="P102" s="9"/>
      <c r="Q102" s="9">
        <f>fichier!M94</f>
        <v>8.34</v>
      </c>
      <c r="R102" s="8"/>
      <c r="S102" s="8"/>
      <c r="T102" s="8"/>
      <c r="U102" s="4"/>
      <c r="V102" s="3"/>
      <c r="W102" s="8"/>
      <c r="X102" s="8"/>
      <c r="Y102" s="22"/>
      <c r="Z102" s="25">
        <f t="shared" si="11"/>
        <v>0.20154664088931851</v>
      </c>
      <c r="AA102" s="25" t="str">
        <f t="shared" si="12"/>
        <v/>
      </c>
      <c r="AB102" s="25" t="str">
        <f t="shared" si="13"/>
        <v/>
      </c>
      <c r="AC102" s="64" t="str">
        <f t="shared" si="7"/>
        <v/>
      </c>
      <c r="AD102" s="65" t="b">
        <f t="shared" si="8"/>
        <v>0</v>
      </c>
      <c r="AE102" s="26" t="str">
        <f t="shared" si="9"/>
        <v/>
      </c>
      <c r="AF102" s="26" t="str">
        <f t="shared" si="10"/>
        <v/>
      </c>
    </row>
    <row r="103" spans="2:32" x14ac:dyDescent="0.25">
      <c r="B103" s="49">
        <f>fichier!I95</f>
        <v>1</v>
      </c>
      <c r="C103" s="67" t="str">
        <f>fichier!R95</f>
        <v>CARR</v>
      </c>
      <c r="D103" s="9">
        <f>fichier!N95</f>
        <v>50</v>
      </c>
      <c r="E103" s="4">
        <f>fichier!H95</f>
        <v>153812</v>
      </c>
      <c r="F103" s="4" t="str">
        <f>fichier!K95</f>
        <v>VTP PV 18146872 - BQ-975-QT - BARDET STEPHANE &amp; DENIS MYLENE - RENAULT TWINGO</v>
      </c>
      <c r="G103" s="9">
        <f>fichier!L95</f>
        <v>41.38</v>
      </c>
      <c r="H103" s="9"/>
      <c r="I103" s="9"/>
      <c r="J103" s="9"/>
      <c r="K103" s="9"/>
      <c r="L103" s="9"/>
      <c r="M103" s="9"/>
      <c r="N103" s="9"/>
      <c r="O103" s="9"/>
      <c r="P103" s="9"/>
      <c r="Q103" s="9">
        <f>fichier!M95</f>
        <v>8.34</v>
      </c>
      <c r="R103" s="8"/>
      <c r="S103" s="8"/>
      <c r="T103" s="8"/>
      <c r="U103" s="4"/>
      <c r="V103" s="3"/>
      <c r="W103" s="8"/>
      <c r="X103" s="8"/>
      <c r="Y103" s="22"/>
      <c r="Z103" s="25">
        <f t="shared" si="11"/>
        <v>0.20154664088931851</v>
      </c>
      <c r="AA103" s="25" t="str">
        <f t="shared" si="12"/>
        <v/>
      </c>
      <c r="AB103" s="25" t="str">
        <f t="shared" si="13"/>
        <v/>
      </c>
      <c r="AC103" s="64" t="str">
        <f t="shared" si="7"/>
        <v/>
      </c>
      <c r="AD103" s="65" t="b">
        <f t="shared" si="8"/>
        <v>0</v>
      </c>
      <c r="AE103" s="26" t="str">
        <f t="shared" si="9"/>
        <v/>
      </c>
      <c r="AF103" s="26" t="str">
        <f t="shared" si="10"/>
        <v/>
      </c>
    </row>
    <row r="104" spans="2:32" x14ac:dyDescent="0.25">
      <c r="B104" s="49">
        <f>fichier!I96</f>
        <v>2</v>
      </c>
      <c r="C104" s="67" t="str">
        <f>fichier!R96</f>
        <v>CARR</v>
      </c>
      <c r="D104" s="9">
        <f>fichier!N96</f>
        <v>50</v>
      </c>
      <c r="E104" s="4">
        <f>fichier!H96</f>
        <v>153842</v>
      </c>
      <c r="F104" s="4" t="str">
        <f>fichier!K96</f>
        <v>VTP PV 18146902 - EQ-433-GC - DELBECQ DOMINIQUE - CITROEN C3</v>
      </c>
      <c r="G104" s="9">
        <f>fichier!L96</f>
        <v>41.38</v>
      </c>
      <c r="H104" s="9"/>
      <c r="I104" s="9"/>
      <c r="J104" s="9"/>
      <c r="K104" s="9"/>
      <c r="L104" s="9"/>
      <c r="M104" s="9"/>
      <c r="N104" s="9"/>
      <c r="O104" s="9"/>
      <c r="P104" s="9"/>
      <c r="Q104" s="9">
        <f>fichier!M96</f>
        <v>8.34</v>
      </c>
      <c r="R104" s="8"/>
      <c r="S104" s="8"/>
      <c r="T104" s="8"/>
      <c r="U104" s="4"/>
      <c r="V104" s="3"/>
      <c r="W104" s="8"/>
      <c r="X104" s="8"/>
      <c r="Y104" s="22"/>
      <c r="Z104" s="25">
        <f t="shared" si="11"/>
        <v>0.20154664088931851</v>
      </c>
      <c r="AA104" s="25" t="str">
        <f t="shared" si="12"/>
        <v/>
      </c>
      <c r="AB104" s="25" t="str">
        <f t="shared" si="13"/>
        <v/>
      </c>
      <c r="AC104" s="64" t="str">
        <f t="shared" si="7"/>
        <v/>
      </c>
      <c r="AD104" s="65" t="b">
        <f t="shared" si="8"/>
        <v>0</v>
      </c>
      <c r="AE104" s="26" t="str">
        <f t="shared" si="9"/>
        <v/>
      </c>
      <c r="AF104" s="26" t="str">
        <f t="shared" si="10"/>
        <v/>
      </c>
    </row>
    <row r="105" spans="2:32" x14ac:dyDescent="0.25">
      <c r="B105" s="49">
        <f>fichier!I97</f>
        <v>7</v>
      </c>
      <c r="C105" s="67" t="str">
        <f>fichier!R97</f>
        <v>CARR</v>
      </c>
      <c r="D105" s="9">
        <f>fichier!N97</f>
        <v>50</v>
      </c>
      <c r="E105" s="4">
        <f>fichier!H97</f>
        <v>153958</v>
      </c>
      <c r="F105" s="4" t="str">
        <f>fichier!K97</f>
        <v>VTP PV 18147011 - BF-413-JC - CARAES RAPHAELLE - RENAULT CLIO</v>
      </c>
      <c r="G105" s="9">
        <f>fichier!L97</f>
        <v>41.38</v>
      </c>
      <c r="H105" s="9"/>
      <c r="I105" s="9"/>
      <c r="J105" s="9"/>
      <c r="K105" s="9"/>
      <c r="L105" s="9"/>
      <c r="M105" s="9"/>
      <c r="N105" s="9"/>
      <c r="O105" s="9"/>
      <c r="P105" s="9"/>
      <c r="Q105" s="9">
        <f>fichier!M97</f>
        <v>8.34</v>
      </c>
      <c r="R105" s="8"/>
      <c r="S105" s="8"/>
      <c r="T105" s="8"/>
      <c r="U105" s="4"/>
      <c r="V105" s="3"/>
      <c r="W105" s="8"/>
      <c r="X105" s="8"/>
      <c r="Y105" s="22"/>
      <c r="Z105" s="25">
        <f t="shared" si="11"/>
        <v>0.20154664088931851</v>
      </c>
      <c r="AA105" s="25" t="str">
        <f t="shared" si="12"/>
        <v/>
      </c>
      <c r="AB105" s="25" t="str">
        <f t="shared" si="13"/>
        <v/>
      </c>
      <c r="AC105" s="64" t="str">
        <f t="shared" si="7"/>
        <v/>
      </c>
      <c r="AD105" s="65" t="b">
        <f t="shared" si="8"/>
        <v>0</v>
      </c>
      <c r="AE105" s="26" t="str">
        <f t="shared" si="9"/>
        <v/>
      </c>
      <c r="AF105" s="26" t="str">
        <f t="shared" si="10"/>
        <v/>
      </c>
    </row>
    <row r="106" spans="2:32" x14ac:dyDescent="0.25">
      <c r="B106" s="49">
        <f>fichier!I98</f>
        <v>7</v>
      </c>
      <c r="C106" s="67" t="str">
        <f>fichier!R98</f>
        <v>CARR</v>
      </c>
      <c r="D106" s="9">
        <f>fichier!N98</f>
        <v>50</v>
      </c>
      <c r="E106" s="4">
        <f>fichier!H98</f>
        <v>153973</v>
      </c>
      <c r="F106" s="4" t="str">
        <f>fichier!K98</f>
        <v>VTP PV 18147025 - 6360 YF 14 - DELABROUSSE FLORENCE - OPEL MERIVA</v>
      </c>
      <c r="G106" s="9">
        <f>fichier!L98</f>
        <v>41.38</v>
      </c>
      <c r="H106" s="9"/>
      <c r="I106" s="9"/>
      <c r="J106" s="9"/>
      <c r="K106" s="9"/>
      <c r="L106" s="9"/>
      <c r="M106" s="9"/>
      <c r="N106" s="9"/>
      <c r="O106" s="9"/>
      <c r="P106" s="9"/>
      <c r="Q106" s="9">
        <f>fichier!M98</f>
        <v>8.34</v>
      </c>
      <c r="R106" s="8"/>
      <c r="S106" s="8"/>
      <c r="T106" s="8"/>
      <c r="U106" s="4"/>
      <c r="V106" s="3"/>
      <c r="W106" s="8"/>
      <c r="X106" s="8"/>
      <c r="Y106" s="22"/>
      <c r="Z106" s="25">
        <f t="shared" si="11"/>
        <v>0.20154664088931851</v>
      </c>
      <c r="AA106" s="25" t="str">
        <f t="shared" si="12"/>
        <v/>
      </c>
      <c r="AB106" s="25" t="str">
        <f t="shared" si="13"/>
        <v/>
      </c>
      <c r="AC106" s="64" t="str">
        <f t="shared" si="7"/>
        <v/>
      </c>
      <c r="AD106" s="65" t="b">
        <f t="shared" si="8"/>
        <v>0</v>
      </c>
      <c r="AE106" s="26" t="str">
        <f t="shared" si="9"/>
        <v/>
      </c>
      <c r="AF106" s="26" t="str">
        <f t="shared" si="10"/>
        <v/>
      </c>
    </row>
    <row r="107" spans="2:32" x14ac:dyDescent="0.25">
      <c r="B107" s="49">
        <f>fichier!I99</f>
        <v>9</v>
      </c>
      <c r="C107" s="67" t="str">
        <f>fichier!R99</f>
        <v>CARR</v>
      </c>
      <c r="D107" s="9">
        <f>fichier!N99</f>
        <v>10</v>
      </c>
      <c r="E107" s="4">
        <f>fichier!H99</f>
        <v>154025</v>
      </c>
      <c r="F107" s="4" t="str">
        <f>fichier!K99</f>
        <v>CV PV 18147074 - 6360 YF 14 - DELABROUSSE FLORENCE - OPEL NON DEFINI</v>
      </c>
      <c r="G107" s="9">
        <f>fichier!L99</f>
        <v>8.33</v>
      </c>
      <c r="H107" s="9"/>
      <c r="I107" s="9"/>
      <c r="J107" s="9"/>
      <c r="K107" s="9"/>
      <c r="L107" s="9"/>
      <c r="M107" s="9"/>
      <c r="N107" s="9"/>
      <c r="O107" s="9"/>
      <c r="P107" s="9"/>
      <c r="Q107" s="9">
        <f>fichier!M99</f>
        <v>1.67</v>
      </c>
      <c r="R107" s="8"/>
      <c r="S107" s="8"/>
      <c r="T107" s="8"/>
      <c r="U107" s="4"/>
      <c r="V107" s="3"/>
      <c r="W107" s="8"/>
      <c r="X107" s="8"/>
      <c r="Y107" s="22"/>
      <c r="Z107" s="25">
        <f t="shared" si="11"/>
        <v>0.20048019207683071</v>
      </c>
      <c r="AA107" s="25" t="str">
        <f t="shared" si="12"/>
        <v/>
      </c>
      <c r="AB107" s="25" t="str">
        <f t="shared" si="13"/>
        <v/>
      </c>
      <c r="AC107" s="64" t="str">
        <f t="shared" si="7"/>
        <v/>
      </c>
      <c r="AD107" s="65" t="str">
        <f t="shared" si="8"/>
        <v/>
      </c>
      <c r="AE107" s="26" t="str">
        <f t="shared" si="9"/>
        <v/>
      </c>
      <c r="AF107" s="26" t="str">
        <f t="shared" si="10"/>
        <v/>
      </c>
    </row>
    <row r="108" spans="2:32" x14ac:dyDescent="0.25">
      <c r="B108" s="49">
        <f>fichier!I100</f>
        <v>21</v>
      </c>
      <c r="C108" s="67" t="str">
        <f>fichier!R100</f>
        <v>CARR</v>
      </c>
      <c r="D108" s="9">
        <f>fichier!N100</f>
        <v>50</v>
      </c>
      <c r="E108" s="4">
        <f>fichier!H100</f>
        <v>154385</v>
      </c>
      <c r="F108" s="4" t="str">
        <f>fichier!K100</f>
        <v>VTP PV 18147408 - AT-633-XT - ALVAREZ MICHEL - CITROEN EVASION2.1</v>
      </c>
      <c r="G108" s="9">
        <f>fichier!L100</f>
        <v>41.38</v>
      </c>
      <c r="H108" s="9"/>
      <c r="I108" s="9"/>
      <c r="J108" s="9"/>
      <c r="K108" s="9"/>
      <c r="L108" s="9"/>
      <c r="M108" s="9"/>
      <c r="N108" s="9"/>
      <c r="O108" s="9"/>
      <c r="P108" s="9"/>
      <c r="Q108" s="9">
        <f>fichier!M100</f>
        <v>8.34</v>
      </c>
      <c r="R108" s="8"/>
      <c r="S108" s="8"/>
      <c r="T108" s="8"/>
      <c r="U108" s="4"/>
      <c r="V108" s="3"/>
      <c r="W108" s="8"/>
      <c r="X108" s="8"/>
      <c r="Y108" s="22"/>
      <c r="Z108" s="25">
        <f t="shared" si="11"/>
        <v>0.20154664088931851</v>
      </c>
      <c r="AA108" s="25" t="str">
        <f t="shared" si="12"/>
        <v/>
      </c>
      <c r="AB108" s="25" t="str">
        <f t="shared" si="13"/>
        <v/>
      </c>
      <c r="AC108" s="64" t="str">
        <f t="shared" si="7"/>
        <v/>
      </c>
      <c r="AD108" s="65" t="b">
        <f t="shared" si="8"/>
        <v>0</v>
      </c>
      <c r="AE108" s="26" t="str">
        <f t="shared" si="9"/>
        <v/>
      </c>
      <c r="AF108" s="26" t="str">
        <f t="shared" si="10"/>
        <v/>
      </c>
    </row>
    <row r="109" spans="2:32" x14ac:dyDescent="0.25">
      <c r="B109" s="49">
        <f>fichier!I101</f>
        <v>22</v>
      </c>
      <c r="C109" s="67" t="str">
        <f>fichier!R101</f>
        <v>CARR</v>
      </c>
      <c r="D109" s="9">
        <f>fichier!N101</f>
        <v>10</v>
      </c>
      <c r="E109" s="4">
        <f>fichier!H101</f>
        <v>154414</v>
      </c>
      <c r="F109" s="4" t="str">
        <f>fichier!K101</f>
        <v>CV PV 18147435 - AT-633-XT - ALVAREZ MICHEL - CITROEN EVASION2.1</v>
      </c>
      <c r="G109" s="9">
        <f>fichier!L101</f>
        <v>8.33</v>
      </c>
      <c r="H109" s="9"/>
      <c r="I109" s="9"/>
      <c r="J109" s="9"/>
      <c r="K109" s="9"/>
      <c r="L109" s="9"/>
      <c r="M109" s="9"/>
      <c r="N109" s="9"/>
      <c r="O109" s="9"/>
      <c r="P109" s="9"/>
      <c r="Q109" s="9">
        <f>fichier!M101</f>
        <v>1.67</v>
      </c>
      <c r="R109" s="8"/>
      <c r="S109" s="8"/>
      <c r="T109" s="8"/>
      <c r="U109" s="4"/>
      <c r="V109" s="3"/>
      <c r="W109" s="8"/>
      <c r="X109" s="8"/>
      <c r="Y109" s="22"/>
      <c r="Z109" s="25">
        <f t="shared" si="11"/>
        <v>0.20048019207683071</v>
      </c>
      <c r="AA109" s="25" t="str">
        <f t="shared" si="12"/>
        <v/>
      </c>
      <c r="AB109" s="25" t="str">
        <f t="shared" si="13"/>
        <v/>
      </c>
      <c r="AC109" s="64" t="str">
        <f t="shared" si="7"/>
        <v/>
      </c>
      <c r="AD109" s="65" t="str">
        <f t="shared" si="8"/>
        <v/>
      </c>
      <c r="AE109" s="26" t="str">
        <f t="shared" si="9"/>
        <v/>
      </c>
      <c r="AF109" s="26" t="str">
        <f t="shared" si="10"/>
        <v/>
      </c>
    </row>
    <row r="110" spans="2:32" x14ac:dyDescent="0.25">
      <c r="B110" s="49">
        <f>fichier!I102</f>
        <v>23</v>
      </c>
      <c r="C110" s="67" t="str">
        <f>fichier!R102</f>
        <v>CART</v>
      </c>
      <c r="D110" s="9">
        <f>fichier!N102</f>
        <v>15</v>
      </c>
      <c r="E110" s="4">
        <f>fichier!H102</f>
        <v>154461</v>
      </c>
      <c r="F110" s="4" t="str">
        <f>fichier!K102</f>
        <v>CV PV 18147482 - 5842 YQ 14 - CARTEAU CATHERINE - VOLKSWAGEN POLO</v>
      </c>
      <c r="G110" s="9">
        <f>fichier!L102</f>
        <v>12.5</v>
      </c>
      <c r="H110" s="9"/>
      <c r="I110" s="9"/>
      <c r="J110" s="9"/>
      <c r="K110" s="9"/>
      <c r="L110" s="9"/>
      <c r="M110" s="9"/>
      <c r="N110" s="9"/>
      <c r="O110" s="9"/>
      <c r="P110" s="9"/>
      <c r="Q110" s="9">
        <f>fichier!M102</f>
        <v>2.5</v>
      </c>
      <c r="R110" s="8"/>
      <c r="S110" s="8"/>
      <c r="T110" s="8"/>
      <c r="U110" s="4"/>
      <c r="V110" s="3"/>
      <c r="W110" s="8"/>
      <c r="X110" s="8"/>
      <c r="Y110" s="22"/>
      <c r="Z110" s="25">
        <f t="shared" si="11"/>
        <v>0.2</v>
      </c>
      <c r="AA110" s="25" t="str">
        <f t="shared" si="12"/>
        <v/>
      </c>
      <c r="AB110" s="25" t="str">
        <f t="shared" si="13"/>
        <v/>
      </c>
      <c r="AC110" s="64" t="str">
        <f t="shared" si="7"/>
        <v/>
      </c>
      <c r="AD110" s="65" t="str">
        <f t="shared" si="8"/>
        <v/>
      </c>
      <c r="AE110" s="26" t="str">
        <f t="shared" si="9"/>
        <v/>
      </c>
      <c r="AF110" s="26" t="str">
        <f t="shared" si="10"/>
        <v/>
      </c>
    </row>
    <row r="111" spans="2:32" x14ac:dyDescent="0.25">
      <c r="B111" s="49">
        <f>fichier!I103</f>
        <v>27</v>
      </c>
      <c r="C111" s="67" t="str">
        <f>fichier!R103</f>
        <v>CERT</v>
      </c>
      <c r="D111" s="9">
        <f>fichier!N103</f>
        <v>25</v>
      </c>
      <c r="E111" s="4">
        <f>fichier!H103</f>
        <v>154534</v>
      </c>
      <c r="F111" s="4" t="str">
        <f>fichier!K103</f>
        <v>VTC PV 18147548 - CS-464-MN - CERTIER JEROME - GME RASCAL</v>
      </c>
      <c r="G111" s="9">
        <f>fichier!L103</f>
        <v>20.83</v>
      </c>
      <c r="H111" s="9"/>
      <c r="I111" s="9"/>
      <c r="J111" s="9"/>
      <c r="K111" s="9"/>
      <c r="L111" s="9"/>
      <c r="M111" s="9"/>
      <c r="N111" s="9"/>
      <c r="O111" s="9"/>
      <c r="P111" s="9"/>
      <c r="Q111" s="9">
        <f>fichier!M103</f>
        <v>4.17</v>
      </c>
      <c r="R111" s="8"/>
      <c r="S111" s="8"/>
      <c r="T111" s="8"/>
      <c r="U111" s="4"/>
      <c r="V111" s="3"/>
      <c r="W111" s="8"/>
      <c r="X111" s="8"/>
      <c r="Y111" s="22"/>
      <c r="Z111" s="25">
        <f t="shared" si="11"/>
        <v>0.20019203072491601</v>
      </c>
      <c r="AA111" s="25" t="str">
        <f t="shared" si="12"/>
        <v/>
      </c>
      <c r="AB111" s="25" t="str">
        <f t="shared" si="13"/>
        <v/>
      </c>
      <c r="AC111" s="64" t="str">
        <f t="shared" si="7"/>
        <v/>
      </c>
      <c r="AD111" s="65" t="str">
        <f t="shared" si="8"/>
        <v/>
      </c>
      <c r="AE111" s="26" t="str">
        <f t="shared" si="9"/>
        <v/>
      </c>
      <c r="AF111" s="26" t="str">
        <f t="shared" si="10"/>
        <v/>
      </c>
    </row>
    <row r="112" spans="2:32" x14ac:dyDescent="0.25">
      <c r="B112" s="49">
        <f>fichier!I104</f>
        <v>6</v>
      </c>
      <c r="C112" s="67" t="str">
        <f>fichier!R104</f>
        <v>CERV</v>
      </c>
      <c r="D112" s="9">
        <f>fichier!N104</f>
        <v>15</v>
      </c>
      <c r="E112" s="4">
        <f>fichier!H104</f>
        <v>153920</v>
      </c>
      <c r="F112" s="4" t="str">
        <f>fichier!K104</f>
        <v>CV PV 18146977 - CL-929-YT - CERVANTE ARNAUD - FORD FIESTA</v>
      </c>
      <c r="G112" s="9">
        <f>fichier!L104</f>
        <v>12.5</v>
      </c>
      <c r="H112" s="9"/>
      <c r="I112" s="9"/>
      <c r="J112" s="9"/>
      <c r="K112" s="9"/>
      <c r="L112" s="9"/>
      <c r="M112" s="9"/>
      <c r="N112" s="9"/>
      <c r="O112" s="9"/>
      <c r="P112" s="9"/>
      <c r="Q112" s="9">
        <f>fichier!M104</f>
        <v>2.5</v>
      </c>
      <c r="R112" s="8"/>
      <c r="S112" s="8"/>
      <c r="T112" s="8"/>
      <c r="U112" s="4"/>
      <c r="V112" s="3"/>
      <c r="W112" s="8"/>
      <c r="X112" s="8"/>
      <c r="Y112" s="22"/>
      <c r="Z112" s="25">
        <f t="shared" si="11"/>
        <v>0.2</v>
      </c>
      <c r="AA112" s="25" t="str">
        <f t="shared" si="12"/>
        <v/>
      </c>
      <c r="AB112" s="25" t="str">
        <f t="shared" si="13"/>
        <v/>
      </c>
      <c r="AC112" s="64" t="str">
        <f t="shared" si="7"/>
        <v/>
      </c>
      <c r="AD112" s="65" t="str">
        <f t="shared" si="8"/>
        <v/>
      </c>
      <c r="AE112" s="26" t="str">
        <f t="shared" si="9"/>
        <v/>
      </c>
      <c r="AF112" s="26" t="str">
        <f t="shared" si="10"/>
        <v/>
      </c>
    </row>
    <row r="113" spans="2:32" x14ac:dyDescent="0.25">
      <c r="B113" s="49">
        <f>fichier!I105</f>
        <v>8</v>
      </c>
      <c r="C113" s="67" t="str">
        <f>fichier!R105</f>
        <v>CHAM</v>
      </c>
      <c r="D113" s="9">
        <f>fichier!N105</f>
        <v>60</v>
      </c>
      <c r="E113" s="4">
        <f>fichier!H105</f>
        <v>154008</v>
      </c>
      <c r="F113" s="4" t="str">
        <f>fichier!K105</f>
        <v>VTP PV 18147057 - DZ-117-RC - CHAMBELANT ROMUALD - PEUGEOT 807</v>
      </c>
      <c r="G113" s="9">
        <f>fichier!L105</f>
        <v>49.72</v>
      </c>
      <c r="H113" s="9"/>
      <c r="I113" s="9"/>
      <c r="J113" s="9"/>
      <c r="K113" s="9"/>
      <c r="L113" s="9"/>
      <c r="M113" s="9"/>
      <c r="N113" s="9"/>
      <c r="O113" s="9"/>
      <c r="P113" s="9"/>
      <c r="Q113" s="9">
        <f>fichier!M105</f>
        <v>10</v>
      </c>
      <c r="R113" s="8"/>
      <c r="S113" s="8"/>
      <c r="T113" s="8"/>
      <c r="U113" s="4"/>
      <c r="V113" s="3"/>
      <c r="W113" s="8"/>
      <c r="X113" s="8"/>
      <c r="Y113" s="22"/>
      <c r="Z113" s="25">
        <f t="shared" si="11"/>
        <v>0.20112630732099759</v>
      </c>
      <c r="AA113" s="25" t="str">
        <f t="shared" si="12"/>
        <v/>
      </c>
      <c r="AB113" s="25" t="str">
        <f t="shared" si="13"/>
        <v/>
      </c>
      <c r="AC113" s="64" t="str">
        <f t="shared" si="7"/>
        <v/>
      </c>
      <c r="AD113" s="65" t="b">
        <f t="shared" si="8"/>
        <v>0</v>
      </c>
      <c r="AE113" s="26" t="str">
        <f t="shared" si="9"/>
        <v/>
      </c>
      <c r="AF113" s="26" t="str">
        <f t="shared" si="10"/>
        <v/>
      </c>
    </row>
    <row r="114" spans="2:32" x14ac:dyDescent="0.25">
      <c r="B114" s="49">
        <f>fichier!I106</f>
        <v>27</v>
      </c>
      <c r="C114" s="67" t="str">
        <f>fichier!R106</f>
        <v>CHAP</v>
      </c>
      <c r="D114" s="9">
        <f>fichier!N106</f>
        <v>50</v>
      </c>
      <c r="E114" s="4">
        <f>fichier!H106</f>
        <v>154531</v>
      </c>
      <c r="F114" s="4" t="str">
        <f>fichier!K106</f>
        <v>VTP PV 18147545 - DE-337-FH - CHAPELLE MARIE THERESE - CITROEN SAXO</v>
      </c>
      <c r="G114" s="9">
        <f>fichier!L106</f>
        <v>41.38</v>
      </c>
      <c r="H114" s="9"/>
      <c r="I114" s="9"/>
      <c r="J114" s="9"/>
      <c r="K114" s="9"/>
      <c r="L114" s="9"/>
      <c r="M114" s="9"/>
      <c r="N114" s="9"/>
      <c r="O114" s="9"/>
      <c r="P114" s="9"/>
      <c r="Q114" s="9">
        <f>fichier!M106</f>
        <v>8.34</v>
      </c>
      <c r="R114" s="8"/>
      <c r="S114" s="8"/>
      <c r="T114" s="8"/>
      <c r="U114" s="4"/>
      <c r="V114" s="3"/>
      <c r="W114" s="8"/>
      <c r="X114" s="8"/>
      <c r="Y114" s="22"/>
      <c r="Z114" s="25">
        <f t="shared" si="11"/>
        <v>0.20154664088931851</v>
      </c>
      <c r="AA114" s="25" t="str">
        <f t="shared" si="12"/>
        <v/>
      </c>
      <c r="AB114" s="25" t="str">
        <f t="shared" si="13"/>
        <v/>
      </c>
      <c r="AC114" s="64" t="str">
        <f t="shared" si="7"/>
        <v/>
      </c>
      <c r="AD114" s="65" t="b">
        <f t="shared" si="8"/>
        <v>0</v>
      </c>
      <c r="AE114" s="26" t="str">
        <f t="shared" si="9"/>
        <v/>
      </c>
      <c r="AF114" s="26" t="str">
        <f t="shared" si="10"/>
        <v/>
      </c>
    </row>
    <row r="115" spans="2:32" x14ac:dyDescent="0.25">
      <c r="B115" s="49">
        <f>fichier!I107</f>
        <v>19</v>
      </c>
      <c r="C115" s="67" t="str">
        <f>fichier!R107</f>
        <v>CHAR</v>
      </c>
      <c r="D115" s="9">
        <f>fichier!N107</f>
        <v>65</v>
      </c>
      <c r="E115" s="4">
        <f>fichier!H107</f>
        <v>154296</v>
      </c>
      <c r="F115" s="4" t="str">
        <f>fichier!K107</f>
        <v>VTP PV 18147325 - CL-218-HS - CHARLOT CLEMENT - RENAULT MEGANE SCENIC</v>
      </c>
      <c r="G115" s="9">
        <f>fichier!L107</f>
        <v>53.88</v>
      </c>
      <c r="H115" s="9"/>
      <c r="I115" s="9"/>
      <c r="J115" s="9"/>
      <c r="K115" s="9"/>
      <c r="L115" s="9"/>
      <c r="M115" s="9"/>
      <c r="N115" s="9"/>
      <c r="O115" s="9"/>
      <c r="P115" s="9"/>
      <c r="Q115" s="9">
        <f>fichier!M107</f>
        <v>10.84</v>
      </c>
      <c r="R115" s="8"/>
      <c r="S115" s="8"/>
      <c r="T115" s="8"/>
      <c r="U115" s="4"/>
      <c r="V115" s="3"/>
      <c r="W115" s="8"/>
      <c r="X115" s="8"/>
      <c r="Y115" s="22"/>
      <c r="Z115" s="25">
        <f t="shared" si="11"/>
        <v>0.2011878247958426</v>
      </c>
      <c r="AA115" s="25" t="str">
        <f t="shared" si="12"/>
        <v/>
      </c>
      <c r="AB115" s="25" t="str">
        <f t="shared" si="13"/>
        <v/>
      </c>
      <c r="AC115" s="64" t="str">
        <f t="shared" si="7"/>
        <v/>
      </c>
      <c r="AD115" s="65" t="b">
        <f t="shared" si="8"/>
        <v>0</v>
      </c>
      <c r="AE115" s="26" t="str">
        <f t="shared" si="9"/>
        <v/>
      </c>
      <c r="AF115" s="26" t="str">
        <f t="shared" si="10"/>
        <v/>
      </c>
    </row>
    <row r="116" spans="2:32" x14ac:dyDescent="0.25">
      <c r="B116" s="49">
        <f>fichier!I108</f>
        <v>17</v>
      </c>
      <c r="C116" s="67" t="str">
        <f>fichier!R108</f>
        <v>CHEA</v>
      </c>
      <c r="D116" s="9">
        <f>fichier!N108</f>
        <v>65</v>
      </c>
      <c r="E116" s="4">
        <f>fichier!H108</f>
        <v>154264</v>
      </c>
      <c r="F116" s="4" t="str">
        <f>fichier!K108</f>
        <v>VTP PV 18147294 - 2233 XP 14 - CHEA KONG SAY - FIAT PUNTO</v>
      </c>
      <c r="G116" s="9">
        <f>fichier!L108</f>
        <v>53.88</v>
      </c>
      <c r="H116" s="9"/>
      <c r="I116" s="9"/>
      <c r="J116" s="9"/>
      <c r="K116" s="9"/>
      <c r="L116" s="9"/>
      <c r="M116" s="9"/>
      <c r="N116" s="9"/>
      <c r="O116" s="9"/>
      <c r="P116" s="9"/>
      <c r="Q116" s="9">
        <f>fichier!M108</f>
        <v>10.84</v>
      </c>
      <c r="R116" s="8"/>
      <c r="S116" s="8"/>
      <c r="T116" s="8"/>
      <c r="U116" s="4"/>
      <c r="V116" s="3"/>
      <c r="W116" s="8"/>
      <c r="X116" s="8"/>
      <c r="Y116" s="22"/>
      <c r="Z116" s="25">
        <f t="shared" si="11"/>
        <v>0.2011878247958426</v>
      </c>
      <c r="AA116" s="25" t="str">
        <f t="shared" si="12"/>
        <v/>
      </c>
      <c r="AB116" s="25" t="str">
        <f t="shared" si="13"/>
        <v/>
      </c>
      <c r="AC116" s="64" t="str">
        <f t="shared" si="7"/>
        <v/>
      </c>
      <c r="AD116" s="65" t="b">
        <f t="shared" si="8"/>
        <v>0</v>
      </c>
      <c r="AE116" s="26" t="str">
        <f t="shared" si="9"/>
        <v/>
      </c>
      <c r="AF116" s="26" t="str">
        <f t="shared" si="10"/>
        <v/>
      </c>
    </row>
    <row r="117" spans="2:32" x14ac:dyDescent="0.25">
      <c r="B117" s="49">
        <f>fichier!I109</f>
        <v>16</v>
      </c>
      <c r="C117" s="67" t="str">
        <f>fichier!R109</f>
        <v>CHER</v>
      </c>
      <c r="D117" s="9">
        <f>fichier!N109</f>
        <v>55</v>
      </c>
      <c r="E117" s="4">
        <f>fichier!H109</f>
        <v>154233</v>
      </c>
      <c r="F117" s="4" t="str">
        <f>fichier!K109</f>
        <v>VTP PV 18147263 - DD-782-CK - CHEREAU BERNARD - RENAULT MEGANE SCENIC</v>
      </c>
      <c r="G117" s="9">
        <f>fichier!L109</f>
        <v>45.55</v>
      </c>
      <c r="H117" s="9"/>
      <c r="I117" s="9"/>
      <c r="J117" s="9"/>
      <c r="K117" s="9"/>
      <c r="L117" s="9"/>
      <c r="M117" s="9"/>
      <c r="N117" s="9"/>
      <c r="O117" s="9"/>
      <c r="P117" s="9"/>
      <c r="Q117" s="9">
        <f>fichier!M109</f>
        <v>9.17</v>
      </c>
      <c r="R117" s="8"/>
      <c r="S117" s="8"/>
      <c r="T117" s="8"/>
      <c r="U117" s="4"/>
      <c r="V117" s="3"/>
      <c r="W117" s="8"/>
      <c r="X117" s="8"/>
      <c r="Y117" s="22"/>
      <c r="Z117" s="25">
        <f t="shared" si="11"/>
        <v>0.2013172338090011</v>
      </c>
      <c r="AA117" s="25" t="str">
        <f t="shared" si="12"/>
        <v/>
      </c>
      <c r="AB117" s="25" t="str">
        <f t="shared" si="13"/>
        <v/>
      </c>
      <c r="AC117" s="64" t="str">
        <f t="shared" si="7"/>
        <v/>
      </c>
      <c r="AD117" s="65" t="b">
        <f t="shared" si="8"/>
        <v>0</v>
      </c>
      <c r="AE117" s="26" t="str">
        <f t="shared" si="9"/>
        <v/>
      </c>
      <c r="AF117" s="26" t="str">
        <f t="shared" si="10"/>
        <v/>
      </c>
    </row>
    <row r="118" spans="2:32" x14ac:dyDescent="0.25">
      <c r="B118" s="49">
        <f>fichier!I110</f>
        <v>13</v>
      </c>
      <c r="C118" s="67" t="str">
        <f>fichier!R110</f>
        <v>CHES</v>
      </c>
      <c r="D118" s="9">
        <f>fichier!N110</f>
        <v>60</v>
      </c>
      <c r="E118" s="4">
        <f>fichier!H110</f>
        <v>154130</v>
      </c>
      <c r="F118" s="4" t="str">
        <f>fichier!K110</f>
        <v>VTP PV 18147171 - BY-673-TD - CHESNEL CAROLE - B.M.W. SERIE 1</v>
      </c>
      <c r="G118" s="9">
        <f>fichier!L110</f>
        <v>49.72</v>
      </c>
      <c r="H118" s="9"/>
      <c r="I118" s="9"/>
      <c r="J118" s="9"/>
      <c r="K118" s="9"/>
      <c r="L118" s="9"/>
      <c r="M118" s="9"/>
      <c r="N118" s="9"/>
      <c r="O118" s="9"/>
      <c r="P118" s="9"/>
      <c r="Q118" s="9">
        <f>fichier!M110</f>
        <v>10</v>
      </c>
      <c r="R118" s="8"/>
      <c r="S118" s="8"/>
      <c r="T118" s="8"/>
      <c r="U118" s="4"/>
      <c r="V118" s="3"/>
      <c r="W118" s="8"/>
      <c r="X118" s="8"/>
      <c r="Y118" s="22"/>
      <c r="Z118" s="25">
        <f t="shared" si="11"/>
        <v>0.20112630732099759</v>
      </c>
      <c r="AA118" s="25" t="str">
        <f t="shared" si="12"/>
        <v/>
      </c>
      <c r="AB118" s="25" t="str">
        <f t="shared" si="13"/>
        <v/>
      </c>
      <c r="AC118" s="64" t="str">
        <f t="shared" si="7"/>
        <v/>
      </c>
      <c r="AD118" s="65" t="b">
        <f t="shared" si="8"/>
        <v>0</v>
      </c>
      <c r="AE118" s="26" t="str">
        <f t="shared" si="9"/>
        <v/>
      </c>
      <c r="AF118" s="26" t="str">
        <f t="shared" si="10"/>
        <v/>
      </c>
    </row>
    <row r="119" spans="2:32" x14ac:dyDescent="0.25">
      <c r="B119" s="49">
        <f>fichier!I111</f>
        <v>21</v>
      </c>
      <c r="C119" s="67" t="str">
        <f>fichier!R111</f>
        <v>CHEV</v>
      </c>
      <c r="D119" s="9">
        <f>fichier!N111</f>
        <v>60</v>
      </c>
      <c r="E119" s="4">
        <f>fichier!H111</f>
        <v>154376</v>
      </c>
      <c r="F119" s="4" t="str">
        <f>fichier!K111</f>
        <v>VTP PV 18147399 - BS-757-RD - DE COQS FABIEN - BMW SERIE X</v>
      </c>
      <c r="G119" s="9">
        <f>fichier!L111</f>
        <v>49.72</v>
      </c>
      <c r="H119" s="9"/>
      <c r="I119" s="9"/>
      <c r="J119" s="9"/>
      <c r="K119" s="9"/>
      <c r="L119" s="9"/>
      <c r="M119" s="9"/>
      <c r="N119" s="9"/>
      <c r="O119" s="9"/>
      <c r="P119" s="9"/>
      <c r="Q119" s="9">
        <f>fichier!M111</f>
        <v>10</v>
      </c>
      <c r="R119" s="8"/>
      <c r="S119" s="8"/>
      <c r="T119" s="8"/>
      <c r="U119" s="4"/>
      <c r="V119" s="3"/>
      <c r="W119" s="8"/>
      <c r="X119" s="8"/>
      <c r="Y119" s="22"/>
      <c r="Z119" s="25">
        <f t="shared" si="11"/>
        <v>0.20112630732099759</v>
      </c>
      <c r="AA119" s="25" t="str">
        <f t="shared" si="12"/>
        <v/>
      </c>
      <c r="AB119" s="25" t="str">
        <f t="shared" si="13"/>
        <v/>
      </c>
      <c r="AC119" s="64" t="str">
        <f t="shared" si="7"/>
        <v/>
      </c>
      <c r="AD119" s="65" t="b">
        <f t="shared" si="8"/>
        <v>0</v>
      </c>
      <c r="AE119" s="26" t="str">
        <f t="shared" si="9"/>
        <v/>
      </c>
      <c r="AF119" s="26" t="str">
        <f t="shared" si="10"/>
        <v/>
      </c>
    </row>
    <row r="120" spans="2:32" x14ac:dyDescent="0.25">
      <c r="B120" s="49">
        <f>fichier!I112</f>
        <v>21</v>
      </c>
      <c r="C120" s="67" t="str">
        <f>fichier!R112</f>
        <v>CHRE</v>
      </c>
      <c r="D120" s="9">
        <f>fichier!N112</f>
        <v>60</v>
      </c>
      <c r="E120" s="4">
        <f>fichier!H112</f>
        <v>154354</v>
      </c>
      <c r="F120" s="4" t="str">
        <f>fichier!K112</f>
        <v>VTP PV 18147379 - BY-479-PJ - BERTELOOT STEPHANE - RENAULT TWINGO</v>
      </c>
      <c r="G120" s="9">
        <f>fichier!L112</f>
        <v>49.72</v>
      </c>
      <c r="H120" s="9"/>
      <c r="I120" s="9"/>
      <c r="J120" s="9"/>
      <c r="K120" s="9"/>
      <c r="L120" s="9"/>
      <c r="M120" s="9"/>
      <c r="N120" s="9"/>
      <c r="O120" s="9"/>
      <c r="P120" s="9"/>
      <c r="Q120" s="9">
        <f>fichier!M112</f>
        <v>10</v>
      </c>
      <c r="R120" s="8"/>
      <c r="S120" s="8"/>
      <c r="T120" s="8"/>
      <c r="U120" s="4"/>
      <c r="V120" s="3"/>
      <c r="W120" s="8"/>
      <c r="X120" s="8"/>
      <c r="Y120" s="22"/>
      <c r="Z120" s="25">
        <f t="shared" si="11"/>
        <v>0.20112630732099759</v>
      </c>
      <c r="AA120" s="25" t="str">
        <f t="shared" si="12"/>
        <v/>
      </c>
      <c r="AB120" s="25" t="str">
        <f t="shared" si="13"/>
        <v/>
      </c>
      <c r="AC120" s="64" t="str">
        <f t="shared" si="7"/>
        <v/>
      </c>
      <c r="AD120" s="65" t="b">
        <f t="shared" si="8"/>
        <v>0</v>
      </c>
      <c r="AE120" s="26" t="str">
        <f t="shared" si="9"/>
        <v/>
      </c>
      <c r="AF120" s="26" t="str">
        <f t="shared" si="10"/>
        <v/>
      </c>
    </row>
    <row r="121" spans="2:32" x14ac:dyDescent="0.25">
      <c r="B121" s="49">
        <f>fichier!I113</f>
        <v>19</v>
      </c>
      <c r="C121" s="67" t="str">
        <f>fichier!R113</f>
        <v>CIRI</v>
      </c>
      <c r="D121" s="9">
        <f>fichier!N113</f>
        <v>50</v>
      </c>
      <c r="E121" s="4">
        <f>fichier!H113</f>
        <v>154271</v>
      </c>
      <c r="F121" s="4" t="str">
        <f>fichier!K113</f>
        <v>VTP PV 18147301 - 1834 VP 14 - CIRIANI MICHEL - RENAULT TRAFIC</v>
      </c>
      <c r="G121" s="9">
        <f>fichier!L113</f>
        <v>41.38</v>
      </c>
      <c r="H121" s="9"/>
      <c r="I121" s="9"/>
      <c r="J121" s="9"/>
      <c r="K121" s="9"/>
      <c r="L121" s="9"/>
      <c r="M121" s="9"/>
      <c r="N121" s="9"/>
      <c r="O121" s="9"/>
      <c r="P121" s="9"/>
      <c r="Q121" s="9">
        <f>fichier!M113</f>
        <v>8.34</v>
      </c>
      <c r="R121" s="8"/>
      <c r="S121" s="8"/>
      <c r="T121" s="8"/>
      <c r="U121" s="4"/>
      <c r="V121" s="3"/>
      <c r="W121" s="8"/>
      <c r="X121" s="8"/>
      <c r="Y121" s="22"/>
      <c r="Z121" s="25">
        <f t="shared" si="11"/>
        <v>0.20154664088931851</v>
      </c>
      <c r="AA121" s="25" t="str">
        <f t="shared" si="12"/>
        <v/>
      </c>
      <c r="AB121" s="25" t="str">
        <f t="shared" si="13"/>
        <v/>
      </c>
      <c r="AC121" s="64" t="str">
        <f t="shared" si="7"/>
        <v/>
      </c>
      <c r="AD121" s="65" t="b">
        <f t="shared" si="8"/>
        <v>0</v>
      </c>
      <c r="AE121" s="26" t="str">
        <f t="shared" si="9"/>
        <v/>
      </c>
      <c r="AF121" s="26" t="str">
        <f t="shared" si="10"/>
        <v/>
      </c>
    </row>
    <row r="122" spans="2:32" x14ac:dyDescent="0.25">
      <c r="B122" s="49">
        <f>fichier!I114</f>
        <v>1</v>
      </c>
      <c r="C122" s="67" t="str">
        <f>fichier!R114</f>
        <v>CLAU</v>
      </c>
      <c r="D122" s="9">
        <f>fichier!N114</f>
        <v>50</v>
      </c>
      <c r="E122" s="4">
        <f>fichier!H114</f>
        <v>153813</v>
      </c>
      <c r="F122" s="4" t="str">
        <f>fichier!K114</f>
        <v>VTP PV 18146873 - DD-152-MC - LAVILLE HENRI - FORD TOURNEO</v>
      </c>
      <c r="G122" s="9">
        <f>fichier!L114</f>
        <v>41.38</v>
      </c>
      <c r="H122" s="9"/>
      <c r="I122" s="9"/>
      <c r="J122" s="9"/>
      <c r="K122" s="9"/>
      <c r="L122" s="9"/>
      <c r="M122" s="9"/>
      <c r="N122" s="9"/>
      <c r="O122" s="9"/>
      <c r="P122" s="9"/>
      <c r="Q122" s="9">
        <f>fichier!M114</f>
        <v>8.34</v>
      </c>
      <c r="R122" s="8"/>
      <c r="S122" s="8"/>
      <c r="T122" s="8"/>
      <c r="U122" s="4"/>
      <c r="V122" s="3"/>
      <c r="W122" s="8"/>
      <c r="X122" s="8"/>
      <c r="Y122" s="22"/>
      <c r="Z122" s="25">
        <f t="shared" si="11"/>
        <v>0.20154664088931851</v>
      </c>
      <c r="AA122" s="25" t="str">
        <f t="shared" si="12"/>
        <v/>
      </c>
      <c r="AB122" s="25" t="str">
        <f t="shared" si="13"/>
        <v/>
      </c>
      <c r="AC122" s="64" t="str">
        <f t="shared" si="7"/>
        <v/>
      </c>
      <c r="AD122" s="65" t="b">
        <f t="shared" si="8"/>
        <v>0</v>
      </c>
      <c r="AE122" s="26" t="str">
        <f t="shared" si="9"/>
        <v/>
      </c>
      <c r="AF122" s="26" t="str">
        <f t="shared" si="10"/>
        <v/>
      </c>
    </row>
    <row r="123" spans="2:32" x14ac:dyDescent="0.25">
      <c r="B123" s="49">
        <f>fichier!I115</f>
        <v>1</v>
      </c>
      <c r="C123" s="67" t="str">
        <f>fichier!R115</f>
        <v>CLAU</v>
      </c>
      <c r="D123" s="9">
        <f>fichier!N115</f>
        <v>50</v>
      </c>
      <c r="E123" s="4">
        <f>fichier!H115</f>
        <v>153820</v>
      </c>
      <c r="F123" s="4" t="str">
        <f>fichier!K115</f>
        <v>VTP PV 18146880 - 7771 YW 14 - THIBAULT JACQUES - FORD FOCUS</v>
      </c>
      <c r="G123" s="9">
        <f>fichier!L115</f>
        <v>41.38</v>
      </c>
      <c r="H123" s="9"/>
      <c r="I123" s="9"/>
      <c r="J123" s="9"/>
      <c r="K123" s="9"/>
      <c r="L123" s="9"/>
      <c r="M123" s="9"/>
      <c r="N123" s="9"/>
      <c r="O123" s="9"/>
      <c r="P123" s="9"/>
      <c r="Q123" s="9">
        <f>fichier!M115</f>
        <v>8.34</v>
      </c>
      <c r="R123" s="8"/>
      <c r="S123" s="8"/>
      <c r="T123" s="8"/>
      <c r="U123" s="4"/>
      <c r="V123" s="3"/>
      <c r="W123" s="8"/>
      <c r="X123" s="8"/>
      <c r="Y123" s="22"/>
      <c r="Z123" s="25">
        <f t="shared" si="11"/>
        <v>0.20154664088931851</v>
      </c>
      <c r="AA123" s="25" t="str">
        <f t="shared" si="12"/>
        <v/>
      </c>
      <c r="AB123" s="25" t="str">
        <f t="shared" si="13"/>
        <v/>
      </c>
      <c r="AC123" s="64" t="str">
        <f t="shared" si="7"/>
        <v/>
      </c>
      <c r="AD123" s="65" t="b">
        <f t="shared" si="8"/>
        <v>0</v>
      </c>
      <c r="AE123" s="26" t="str">
        <f t="shared" si="9"/>
        <v/>
      </c>
      <c r="AF123" s="26" t="str">
        <f t="shared" si="10"/>
        <v/>
      </c>
    </row>
    <row r="124" spans="2:32" x14ac:dyDescent="0.25">
      <c r="B124" s="49">
        <f>fichier!I116</f>
        <v>1</v>
      </c>
      <c r="C124" s="67" t="str">
        <f>fichier!R116</f>
        <v>CLAU</v>
      </c>
      <c r="D124" s="9">
        <f>fichier!N116</f>
        <v>50</v>
      </c>
      <c r="E124" s="4">
        <f>fichier!H116</f>
        <v>153822</v>
      </c>
      <c r="F124" s="4" t="str">
        <f>fichier!K116</f>
        <v>VTP PV 18146882 - DD-960-CC - MARA CHRISTIAN - FORD TRANSIT</v>
      </c>
      <c r="G124" s="9">
        <f>fichier!L116</f>
        <v>41.38</v>
      </c>
      <c r="H124" s="9"/>
      <c r="I124" s="9"/>
      <c r="J124" s="9"/>
      <c r="K124" s="9"/>
      <c r="L124" s="9"/>
      <c r="M124" s="9"/>
      <c r="N124" s="9"/>
      <c r="O124" s="9"/>
      <c r="P124" s="9"/>
      <c r="Q124" s="9">
        <f>fichier!M116</f>
        <v>8.34</v>
      </c>
      <c r="R124" s="8"/>
      <c r="S124" s="8"/>
      <c r="T124" s="8"/>
      <c r="U124" s="4"/>
      <c r="V124" s="3"/>
      <c r="W124" s="8"/>
      <c r="X124" s="8"/>
      <c r="Y124" s="22"/>
      <c r="Z124" s="25">
        <f t="shared" si="11"/>
        <v>0.20154664088931851</v>
      </c>
      <c r="AA124" s="25" t="str">
        <f t="shared" si="12"/>
        <v/>
      </c>
      <c r="AB124" s="25" t="str">
        <f t="shared" si="13"/>
        <v/>
      </c>
      <c r="AC124" s="64" t="str">
        <f t="shared" si="7"/>
        <v/>
      </c>
      <c r="AD124" s="65" t="b">
        <f t="shared" si="8"/>
        <v>0</v>
      </c>
      <c r="AE124" s="26" t="str">
        <f t="shared" si="9"/>
        <v/>
      </c>
      <c r="AF124" s="26" t="str">
        <f t="shared" si="10"/>
        <v/>
      </c>
    </row>
    <row r="125" spans="2:32" x14ac:dyDescent="0.25">
      <c r="B125" s="49">
        <f>fichier!I117</f>
        <v>2</v>
      </c>
      <c r="C125" s="67" t="str">
        <f>fichier!R117</f>
        <v>CLAU</v>
      </c>
      <c r="D125" s="9">
        <f>fichier!N117</f>
        <v>50</v>
      </c>
      <c r="E125" s="4">
        <f>fichier!H117</f>
        <v>153839</v>
      </c>
      <c r="F125" s="4" t="str">
        <f>fichier!K117</f>
        <v>VTP PV 18146899 - 9936 XS 14 - NICOLLET COLETTE OU PIERRE - FORD PUMA</v>
      </c>
      <c r="G125" s="9">
        <f>fichier!L117</f>
        <v>41.38</v>
      </c>
      <c r="H125" s="9"/>
      <c r="I125" s="9"/>
      <c r="J125" s="9"/>
      <c r="K125" s="9"/>
      <c r="L125" s="9"/>
      <c r="M125" s="9"/>
      <c r="N125" s="9"/>
      <c r="O125" s="9"/>
      <c r="P125" s="9"/>
      <c r="Q125" s="9">
        <f>fichier!M117</f>
        <v>8.34</v>
      </c>
      <c r="R125" s="8"/>
      <c r="S125" s="8"/>
      <c r="T125" s="8"/>
      <c r="U125" s="4"/>
      <c r="V125" s="3"/>
      <c r="W125" s="8"/>
      <c r="X125" s="8"/>
      <c r="Y125" s="22"/>
      <c r="Z125" s="25">
        <f t="shared" si="11"/>
        <v>0.20154664088931851</v>
      </c>
      <c r="AA125" s="25" t="str">
        <f t="shared" si="12"/>
        <v/>
      </c>
      <c r="AB125" s="25" t="str">
        <f t="shared" si="13"/>
        <v/>
      </c>
      <c r="AC125" s="64" t="str">
        <f t="shared" si="7"/>
        <v/>
      </c>
      <c r="AD125" s="65" t="b">
        <f t="shared" si="8"/>
        <v>0</v>
      </c>
      <c r="AE125" s="26" t="str">
        <f t="shared" si="9"/>
        <v/>
      </c>
      <c r="AF125" s="26" t="str">
        <f t="shared" si="10"/>
        <v/>
      </c>
    </row>
    <row r="126" spans="2:32" x14ac:dyDescent="0.25">
      <c r="B126" s="49">
        <f>fichier!I118</f>
        <v>5</v>
      </c>
      <c r="C126" s="67" t="str">
        <f>fichier!R118</f>
        <v>CLAU</v>
      </c>
      <c r="D126" s="9">
        <f>fichier!N118</f>
        <v>50</v>
      </c>
      <c r="E126" s="4">
        <f>fichier!H118</f>
        <v>153901</v>
      </c>
      <c r="F126" s="4" t="str">
        <f>fichier!K118</f>
        <v>VTP PV 18146958 - 6018 XL 14 - CLAUDE FOURNIS AUTOMOBILLES SAS - FORD MONDEO2.0D</v>
      </c>
      <c r="G126" s="9">
        <f>fichier!L118</f>
        <v>41.38</v>
      </c>
      <c r="H126" s="9"/>
      <c r="I126" s="9"/>
      <c r="J126" s="9"/>
      <c r="K126" s="9"/>
      <c r="L126" s="9"/>
      <c r="M126" s="9"/>
      <c r="N126" s="9"/>
      <c r="O126" s="9"/>
      <c r="P126" s="9"/>
      <c r="Q126" s="9">
        <f>fichier!M118</f>
        <v>8.34</v>
      </c>
      <c r="R126" s="8"/>
      <c r="S126" s="8"/>
      <c r="T126" s="8"/>
      <c r="U126" s="4"/>
      <c r="V126" s="3"/>
      <c r="W126" s="8"/>
      <c r="X126" s="8"/>
      <c r="Y126" s="22"/>
      <c r="Z126" s="25">
        <f t="shared" si="11"/>
        <v>0.20154664088931851</v>
      </c>
      <c r="AA126" s="25" t="str">
        <f t="shared" si="12"/>
        <v/>
      </c>
      <c r="AB126" s="25" t="str">
        <f t="shared" si="13"/>
        <v/>
      </c>
      <c r="AC126" s="64" t="str">
        <f t="shared" si="7"/>
        <v/>
      </c>
      <c r="AD126" s="65" t="b">
        <f t="shared" si="8"/>
        <v>0</v>
      </c>
      <c r="AE126" s="26" t="str">
        <f t="shared" si="9"/>
        <v/>
      </c>
      <c r="AF126" s="26" t="str">
        <f t="shared" si="10"/>
        <v/>
      </c>
    </row>
    <row r="127" spans="2:32" x14ac:dyDescent="0.25">
      <c r="B127" s="49">
        <f>fichier!I119</f>
        <v>6</v>
      </c>
      <c r="C127" s="67" t="str">
        <f>fichier!R119</f>
        <v>CLAU</v>
      </c>
      <c r="D127" s="9">
        <f>fichier!N119</f>
        <v>50</v>
      </c>
      <c r="E127" s="4">
        <f>fichier!H119</f>
        <v>153911</v>
      </c>
      <c r="F127" s="4" t="str">
        <f>fichier!K119</f>
        <v>VTP PV 18146968 - DD-477-DE - MENNEREAU CELINE - FORD B-MAX</v>
      </c>
      <c r="G127" s="9">
        <f>fichier!L119</f>
        <v>41.38</v>
      </c>
      <c r="H127" s="9"/>
      <c r="I127" s="9"/>
      <c r="J127" s="9"/>
      <c r="K127" s="9"/>
      <c r="L127" s="9"/>
      <c r="M127" s="9"/>
      <c r="N127" s="9"/>
      <c r="O127" s="9"/>
      <c r="P127" s="9"/>
      <c r="Q127" s="9">
        <f>fichier!M119</f>
        <v>8.34</v>
      </c>
      <c r="R127" s="8"/>
      <c r="S127" s="8"/>
      <c r="T127" s="8"/>
      <c r="U127" s="4"/>
      <c r="V127" s="3"/>
      <c r="W127" s="8"/>
      <c r="X127" s="8"/>
      <c r="Y127" s="22"/>
      <c r="Z127" s="25">
        <f t="shared" si="11"/>
        <v>0.20154664088931851</v>
      </c>
      <c r="AA127" s="25" t="str">
        <f t="shared" si="12"/>
        <v/>
      </c>
      <c r="AB127" s="25" t="str">
        <f t="shared" si="13"/>
        <v/>
      </c>
      <c r="AC127" s="64" t="str">
        <f t="shared" si="7"/>
        <v/>
      </c>
      <c r="AD127" s="65" t="b">
        <f t="shared" si="8"/>
        <v>0</v>
      </c>
      <c r="AE127" s="26" t="str">
        <f t="shared" si="9"/>
        <v/>
      </c>
      <c r="AF127" s="26" t="str">
        <f t="shared" si="10"/>
        <v/>
      </c>
    </row>
    <row r="128" spans="2:32" x14ac:dyDescent="0.25">
      <c r="B128" s="49">
        <f>fichier!I120</f>
        <v>6</v>
      </c>
      <c r="C128" s="67" t="str">
        <f>fichier!R120</f>
        <v>CLAU</v>
      </c>
      <c r="D128" s="9">
        <f>fichier!N120</f>
        <v>50</v>
      </c>
      <c r="E128" s="4">
        <f>fichier!H120</f>
        <v>153916</v>
      </c>
      <c r="F128" s="4" t="str">
        <f>fichier!K120</f>
        <v>VTP PV 18146973 - CE-802-ER - BUSTOS VIRGINIE - FORD KA</v>
      </c>
      <c r="G128" s="9">
        <f>fichier!L120</f>
        <v>41.38</v>
      </c>
      <c r="H128" s="9"/>
      <c r="I128" s="9"/>
      <c r="J128" s="9"/>
      <c r="K128" s="9"/>
      <c r="L128" s="9"/>
      <c r="M128" s="9"/>
      <c r="N128" s="9"/>
      <c r="O128" s="9"/>
      <c r="P128" s="9"/>
      <c r="Q128" s="9">
        <f>fichier!M120</f>
        <v>8.34</v>
      </c>
      <c r="R128" s="8"/>
      <c r="S128" s="8"/>
      <c r="T128" s="8"/>
      <c r="U128" s="4"/>
      <c r="V128" s="3"/>
      <c r="W128" s="8"/>
      <c r="X128" s="8"/>
      <c r="Y128" s="22"/>
      <c r="Z128" s="25">
        <f t="shared" si="11"/>
        <v>0.20154664088931851</v>
      </c>
      <c r="AA128" s="25" t="str">
        <f t="shared" si="12"/>
        <v/>
      </c>
      <c r="AB128" s="25" t="str">
        <f t="shared" si="13"/>
        <v/>
      </c>
      <c r="AC128" s="64" t="str">
        <f t="shared" si="7"/>
        <v/>
      </c>
      <c r="AD128" s="65" t="b">
        <f t="shared" si="8"/>
        <v>0</v>
      </c>
      <c r="AE128" s="26" t="str">
        <f t="shared" si="9"/>
        <v/>
      </c>
      <c r="AF128" s="26" t="str">
        <f t="shared" si="10"/>
        <v/>
      </c>
    </row>
    <row r="129" spans="2:32" x14ac:dyDescent="0.25">
      <c r="B129" s="49">
        <f>fichier!I121</f>
        <v>7</v>
      </c>
      <c r="C129" s="67" t="str">
        <f>fichier!R121</f>
        <v>CLAU</v>
      </c>
      <c r="D129" s="9">
        <f>fichier!N121</f>
        <v>50</v>
      </c>
      <c r="E129" s="4">
        <f>fichier!H121</f>
        <v>153957</v>
      </c>
      <c r="F129" s="4" t="str">
        <f>fichier!K121</f>
        <v>VTP PV 18147010 - AK-467-WA - HARET DECO - FORD TRANSIT CONNECT</v>
      </c>
      <c r="G129" s="9">
        <f>fichier!L121</f>
        <v>41.38</v>
      </c>
      <c r="H129" s="9"/>
      <c r="I129" s="9"/>
      <c r="J129" s="9"/>
      <c r="K129" s="9"/>
      <c r="L129" s="9"/>
      <c r="M129" s="9"/>
      <c r="N129" s="9"/>
      <c r="O129" s="9"/>
      <c r="P129" s="9"/>
      <c r="Q129" s="9">
        <f>fichier!M121</f>
        <v>8.34</v>
      </c>
      <c r="R129" s="8"/>
      <c r="S129" s="8"/>
      <c r="T129" s="8"/>
      <c r="U129" s="4"/>
      <c r="V129" s="3"/>
      <c r="W129" s="8"/>
      <c r="X129" s="8"/>
      <c r="Y129" s="22"/>
      <c r="Z129" s="25">
        <f t="shared" si="11"/>
        <v>0.20154664088931851</v>
      </c>
      <c r="AA129" s="25" t="str">
        <f t="shared" si="12"/>
        <v/>
      </c>
      <c r="AB129" s="25" t="str">
        <f t="shared" si="13"/>
        <v/>
      </c>
      <c r="AC129" s="64" t="str">
        <f t="shared" si="7"/>
        <v/>
      </c>
      <c r="AD129" s="65" t="b">
        <f t="shared" si="8"/>
        <v>0</v>
      </c>
      <c r="AE129" s="26" t="str">
        <f t="shared" si="9"/>
        <v/>
      </c>
      <c r="AF129" s="26" t="str">
        <f t="shared" si="10"/>
        <v/>
      </c>
    </row>
    <row r="130" spans="2:32" x14ac:dyDescent="0.25">
      <c r="B130" s="49">
        <f>fichier!I122</f>
        <v>7</v>
      </c>
      <c r="C130" s="67" t="str">
        <f>fichier!R122</f>
        <v>CLAU</v>
      </c>
      <c r="D130" s="9">
        <f>fichier!N122</f>
        <v>50</v>
      </c>
      <c r="E130" s="4">
        <f>fichier!H122</f>
        <v>153969</v>
      </c>
      <c r="F130" s="4" t="str">
        <f>fichier!K122</f>
        <v>VTP PV 18147021 - 542 WP 14 - LEROUX JOSEPH - FORD PUMA</v>
      </c>
      <c r="G130" s="9">
        <f>fichier!L122</f>
        <v>41.38</v>
      </c>
      <c r="H130" s="9"/>
      <c r="I130" s="9"/>
      <c r="J130" s="9"/>
      <c r="K130" s="9"/>
      <c r="L130" s="9"/>
      <c r="M130" s="9"/>
      <c r="N130" s="9"/>
      <c r="O130" s="9"/>
      <c r="P130" s="9"/>
      <c r="Q130" s="9">
        <f>fichier!M122</f>
        <v>8.34</v>
      </c>
      <c r="R130" s="8"/>
      <c r="S130" s="8"/>
      <c r="T130" s="8"/>
      <c r="U130" s="4"/>
      <c r="V130" s="3"/>
      <c r="W130" s="8"/>
      <c r="X130" s="8"/>
      <c r="Y130" s="22"/>
      <c r="Z130" s="25">
        <f t="shared" si="11"/>
        <v>0.20154664088931851</v>
      </c>
      <c r="AA130" s="25" t="str">
        <f t="shared" si="12"/>
        <v/>
      </c>
      <c r="AB130" s="25" t="str">
        <f t="shared" si="13"/>
        <v/>
      </c>
      <c r="AC130" s="64" t="str">
        <f t="shared" si="7"/>
        <v/>
      </c>
      <c r="AD130" s="65" t="b">
        <f t="shared" si="8"/>
        <v>0</v>
      </c>
      <c r="AE130" s="26" t="str">
        <f t="shared" si="9"/>
        <v/>
      </c>
      <c r="AF130" s="26" t="str">
        <f t="shared" si="10"/>
        <v/>
      </c>
    </row>
    <row r="131" spans="2:32" x14ac:dyDescent="0.25">
      <c r="B131" s="49">
        <f>fichier!I123</f>
        <v>7</v>
      </c>
      <c r="C131" s="67" t="str">
        <f>fichier!R123</f>
        <v>CLAU</v>
      </c>
      <c r="D131" s="9">
        <f>fichier!N123</f>
        <v>50</v>
      </c>
      <c r="E131" s="4">
        <f>fichier!H123</f>
        <v>153976</v>
      </c>
      <c r="F131" s="4" t="str">
        <f>fichier!K123</f>
        <v>VTP PV 18147028 - DF-781-ZF - BALLEROY ROMAIN - FORD FIESTA</v>
      </c>
      <c r="G131" s="9">
        <f>fichier!L123</f>
        <v>41.38</v>
      </c>
      <c r="H131" s="9"/>
      <c r="I131" s="9"/>
      <c r="J131" s="9"/>
      <c r="K131" s="9"/>
      <c r="L131" s="9"/>
      <c r="M131" s="9"/>
      <c r="N131" s="9"/>
      <c r="O131" s="9"/>
      <c r="P131" s="9"/>
      <c r="Q131" s="9">
        <f>fichier!M123</f>
        <v>8.34</v>
      </c>
      <c r="R131" s="8"/>
      <c r="S131" s="8"/>
      <c r="T131" s="8"/>
      <c r="U131" s="4"/>
      <c r="V131" s="3"/>
      <c r="W131" s="8"/>
      <c r="X131" s="8"/>
      <c r="Y131" s="22"/>
      <c r="Z131" s="25">
        <f t="shared" si="11"/>
        <v>0.20154664088931851</v>
      </c>
      <c r="AA131" s="25" t="str">
        <f t="shared" si="12"/>
        <v/>
      </c>
      <c r="AB131" s="25" t="str">
        <f t="shared" si="13"/>
        <v/>
      </c>
      <c r="AC131" s="64" t="str">
        <f t="shared" si="7"/>
        <v/>
      </c>
      <c r="AD131" s="65" t="b">
        <f t="shared" si="8"/>
        <v>0</v>
      </c>
      <c r="AE131" s="26" t="str">
        <f t="shared" si="9"/>
        <v/>
      </c>
      <c r="AF131" s="26" t="str">
        <f t="shared" si="10"/>
        <v/>
      </c>
    </row>
    <row r="132" spans="2:32" x14ac:dyDescent="0.25">
      <c r="B132" s="49">
        <f>fichier!I124</f>
        <v>8</v>
      </c>
      <c r="C132" s="67" t="str">
        <f>fichier!R124</f>
        <v>CLAU</v>
      </c>
      <c r="D132" s="9">
        <f>fichier!N124</f>
        <v>50</v>
      </c>
      <c r="E132" s="4">
        <f>fichier!H124</f>
        <v>153994</v>
      </c>
      <c r="F132" s="4" t="str">
        <f>fichier!K124</f>
        <v>VTP PV 18147044 - DT-331-TC - CLAUDE FOURNIS AUTOMOBILLES SAS - FORD FIESTA</v>
      </c>
      <c r="G132" s="9">
        <f>fichier!L124</f>
        <v>41.38</v>
      </c>
      <c r="H132" s="9"/>
      <c r="I132" s="9"/>
      <c r="J132" s="9"/>
      <c r="K132" s="9"/>
      <c r="L132" s="9"/>
      <c r="M132" s="9"/>
      <c r="N132" s="9"/>
      <c r="O132" s="9"/>
      <c r="P132" s="9"/>
      <c r="Q132" s="9">
        <f>fichier!M124</f>
        <v>8.34</v>
      </c>
      <c r="R132" s="8"/>
      <c r="S132" s="8"/>
      <c r="T132" s="8"/>
      <c r="U132" s="4"/>
      <c r="V132" s="3"/>
      <c r="W132" s="8"/>
      <c r="X132" s="8"/>
      <c r="Y132" s="22"/>
      <c r="Z132" s="25">
        <f t="shared" si="11"/>
        <v>0.20154664088931851</v>
      </c>
      <c r="AA132" s="25" t="str">
        <f t="shared" si="12"/>
        <v/>
      </c>
      <c r="AB132" s="25" t="str">
        <f t="shared" si="13"/>
        <v/>
      </c>
      <c r="AC132" s="64" t="str">
        <f t="shared" si="7"/>
        <v/>
      </c>
      <c r="AD132" s="65" t="b">
        <f t="shared" si="8"/>
        <v>0</v>
      </c>
      <c r="AE132" s="26" t="str">
        <f t="shared" si="9"/>
        <v/>
      </c>
      <c r="AF132" s="26" t="str">
        <f t="shared" si="10"/>
        <v/>
      </c>
    </row>
    <row r="133" spans="2:32" x14ac:dyDescent="0.25">
      <c r="B133" s="49">
        <f>fichier!I125</f>
        <v>8</v>
      </c>
      <c r="C133" s="67" t="str">
        <f>fichier!R125</f>
        <v>CLAU</v>
      </c>
      <c r="D133" s="9">
        <f>fichier!N125</f>
        <v>15</v>
      </c>
      <c r="E133" s="4">
        <f>fichier!H125</f>
        <v>153995</v>
      </c>
      <c r="F133" s="4" t="str">
        <f>fichier!K125</f>
        <v>CV PV 18147045 - DB-044-XJ - TREUIL PAUL - SEAT IBIZA</v>
      </c>
      <c r="G133" s="9">
        <f>fichier!L125</f>
        <v>12.5</v>
      </c>
      <c r="H133" s="9"/>
      <c r="I133" s="9"/>
      <c r="J133" s="9"/>
      <c r="K133" s="9"/>
      <c r="L133" s="9"/>
      <c r="M133" s="9"/>
      <c r="N133" s="9"/>
      <c r="O133" s="9"/>
      <c r="P133" s="9"/>
      <c r="Q133" s="9">
        <f>fichier!M125</f>
        <v>2.5</v>
      </c>
      <c r="R133" s="8"/>
      <c r="S133" s="8"/>
      <c r="T133" s="8"/>
      <c r="U133" s="4"/>
      <c r="V133" s="3"/>
      <c r="W133" s="8"/>
      <c r="X133" s="8"/>
      <c r="Y133" s="22"/>
      <c r="Z133" s="25">
        <f t="shared" si="11"/>
        <v>0.2</v>
      </c>
      <c r="AA133" s="25" t="str">
        <f t="shared" si="12"/>
        <v/>
      </c>
      <c r="AB133" s="25" t="str">
        <f t="shared" si="13"/>
        <v/>
      </c>
      <c r="AC133" s="64" t="str">
        <f t="shared" si="7"/>
        <v/>
      </c>
      <c r="AD133" s="65" t="str">
        <f t="shared" si="8"/>
        <v/>
      </c>
      <c r="AE133" s="26" t="str">
        <f t="shared" si="9"/>
        <v/>
      </c>
      <c r="AF133" s="26" t="str">
        <f t="shared" si="10"/>
        <v/>
      </c>
    </row>
    <row r="134" spans="2:32" x14ac:dyDescent="0.25">
      <c r="B134" s="49">
        <f>fichier!I126</f>
        <v>8</v>
      </c>
      <c r="C134" s="67" t="str">
        <f>fichier!R126</f>
        <v>CLAU</v>
      </c>
      <c r="D134" s="9">
        <f>fichier!N126</f>
        <v>50</v>
      </c>
      <c r="E134" s="4">
        <f>fichier!H126</f>
        <v>154006</v>
      </c>
      <c r="F134" s="4" t="str">
        <f>fichier!K126</f>
        <v>VTP PV 18147055 - AD-331-JK - CLAUDE FOURNIS AUTOMOBILLES SAS - FORD FIESTA</v>
      </c>
      <c r="G134" s="9">
        <f>fichier!L126</f>
        <v>41.38</v>
      </c>
      <c r="H134" s="9"/>
      <c r="I134" s="9"/>
      <c r="J134" s="9"/>
      <c r="K134" s="9"/>
      <c r="L134" s="9"/>
      <c r="M134" s="9"/>
      <c r="N134" s="9"/>
      <c r="O134" s="9"/>
      <c r="P134" s="9"/>
      <c r="Q134" s="9">
        <f>fichier!M126</f>
        <v>8.34</v>
      </c>
      <c r="R134" s="8"/>
      <c r="S134" s="8"/>
      <c r="T134" s="8"/>
      <c r="U134" s="4"/>
      <c r="V134" s="3"/>
      <c r="W134" s="8"/>
      <c r="X134" s="8"/>
      <c r="Y134" s="22"/>
      <c r="Z134" s="25">
        <f t="shared" si="11"/>
        <v>0.20154664088931851</v>
      </c>
      <c r="AA134" s="25" t="str">
        <f t="shared" si="12"/>
        <v/>
      </c>
      <c r="AB134" s="25" t="str">
        <f t="shared" si="13"/>
        <v/>
      </c>
      <c r="AC134" s="64" t="str">
        <f t="shared" si="7"/>
        <v/>
      </c>
      <c r="AD134" s="65" t="b">
        <f t="shared" si="8"/>
        <v>0</v>
      </c>
      <c r="AE134" s="26" t="str">
        <f t="shared" si="9"/>
        <v/>
      </c>
      <c r="AF134" s="26" t="str">
        <f t="shared" si="10"/>
        <v/>
      </c>
    </row>
    <row r="135" spans="2:32" x14ac:dyDescent="0.25">
      <c r="B135" s="49">
        <f>fichier!I127</f>
        <v>9</v>
      </c>
      <c r="C135" s="67" t="str">
        <f>fichier!R127</f>
        <v>CLAU</v>
      </c>
      <c r="D135" s="9">
        <f>fichier!N127</f>
        <v>50</v>
      </c>
      <c r="E135" s="4">
        <f>fichier!H127</f>
        <v>154033</v>
      </c>
      <c r="F135" s="4" t="str">
        <f>fichier!K127</f>
        <v>VTP PV 18147082 - DC-658-PC - ANDRE VINCENT - FORD C-MAX</v>
      </c>
      <c r="G135" s="9">
        <f>fichier!L127</f>
        <v>41.38</v>
      </c>
      <c r="H135" s="9"/>
      <c r="I135" s="9"/>
      <c r="J135" s="9"/>
      <c r="K135" s="9"/>
      <c r="L135" s="9"/>
      <c r="M135" s="9"/>
      <c r="N135" s="9"/>
      <c r="O135" s="9"/>
      <c r="P135" s="9"/>
      <c r="Q135" s="9">
        <f>fichier!M127</f>
        <v>8.34</v>
      </c>
      <c r="R135" s="8"/>
      <c r="S135" s="8"/>
      <c r="T135" s="8"/>
      <c r="U135" s="4"/>
      <c r="V135" s="3"/>
      <c r="W135" s="8"/>
      <c r="X135" s="8"/>
      <c r="Y135" s="22"/>
      <c r="Z135" s="25">
        <f t="shared" si="11"/>
        <v>0.20154664088931851</v>
      </c>
      <c r="AA135" s="25" t="str">
        <f t="shared" si="12"/>
        <v/>
      </c>
      <c r="AB135" s="25" t="str">
        <f t="shared" si="13"/>
        <v/>
      </c>
      <c r="AC135" s="64" t="str">
        <f t="shared" si="7"/>
        <v/>
      </c>
      <c r="AD135" s="65" t="b">
        <f t="shared" si="8"/>
        <v>0</v>
      </c>
      <c r="AE135" s="26" t="str">
        <f t="shared" si="9"/>
        <v/>
      </c>
      <c r="AF135" s="26" t="str">
        <f t="shared" si="10"/>
        <v/>
      </c>
    </row>
    <row r="136" spans="2:32" x14ac:dyDescent="0.25">
      <c r="B136" s="49">
        <f>fichier!I128</f>
        <v>12</v>
      </c>
      <c r="C136" s="67" t="str">
        <f>fichier!R128</f>
        <v>CLAU</v>
      </c>
      <c r="D136" s="9">
        <f>fichier!N128</f>
        <v>50</v>
      </c>
      <c r="E136" s="4">
        <f>fichier!H128</f>
        <v>154083</v>
      </c>
      <c r="F136" s="4" t="str">
        <f>fichier!K128</f>
        <v>VTP PV 18147129 - DD-234-MZ - ADRIEN ALEXANDRE - FORD KUGA</v>
      </c>
      <c r="G136" s="9">
        <f>fichier!L128</f>
        <v>41.38</v>
      </c>
      <c r="H136" s="9"/>
      <c r="I136" s="9"/>
      <c r="J136" s="9"/>
      <c r="K136" s="9"/>
      <c r="L136" s="9"/>
      <c r="M136" s="9"/>
      <c r="N136" s="9"/>
      <c r="O136" s="9"/>
      <c r="P136" s="9"/>
      <c r="Q136" s="9">
        <f>fichier!M128</f>
        <v>8.34</v>
      </c>
      <c r="R136" s="8"/>
      <c r="S136" s="8"/>
      <c r="T136" s="8"/>
      <c r="U136" s="4"/>
      <c r="V136" s="3"/>
      <c r="W136" s="8"/>
      <c r="X136" s="8"/>
      <c r="Y136" s="22"/>
      <c r="Z136" s="25">
        <f t="shared" si="11"/>
        <v>0.20154664088931851</v>
      </c>
      <c r="AA136" s="25" t="str">
        <f t="shared" si="12"/>
        <v/>
      </c>
      <c r="AB136" s="25" t="str">
        <f t="shared" si="13"/>
        <v/>
      </c>
      <c r="AC136" s="64" t="str">
        <f t="shared" si="7"/>
        <v/>
      </c>
      <c r="AD136" s="65" t="b">
        <f t="shared" si="8"/>
        <v>0</v>
      </c>
      <c r="AE136" s="26" t="str">
        <f t="shared" si="9"/>
        <v/>
      </c>
      <c r="AF136" s="26" t="str">
        <f t="shared" si="10"/>
        <v/>
      </c>
    </row>
    <row r="137" spans="2:32" x14ac:dyDescent="0.25">
      <c r="B137" s="49">
        <f>fichier!I129</f>
        <v>12</v>
      </c>
      <c r="C137" s="67" t="str">
        <f>fichier!R129</f>
        <v>CLAU</v>
      </c>
      <c r="D137" s="9">
        <f>fichier!N129</f>
        <v>50</v>
      </c>
      <c r="E137" s="4">
        <f>fichier!H129</f>
        <v>154091</v>
      </c>
      <c r="F137" s="4" t="str">
        <f>fichier!K129</f>
        <v>VTP PV 18147136 - AE-790-RP - LE GAL MARYLENE - FORD KA</v>
      </c>
      <c r="G137" s="9">
        <f>fichier!L129</f>
        <v>41.38</v>
      </c>
      <c r="H137" s="9"/>
      <c r="I137" s="9"/>
      <c r="J137" s="9"/>
      <c r="K137" s="9"/>
      <c r="L137" s="9"/>
      <c r="M137" s="9"/>
      <c r="N137" s="9"/>
      <c r="O137" s="9"/>
      <c r="P137" s="9"/>
      <c r="Q137" s="9">
        <f>fichier!M129</f>
        <v>8.34</v>
      </c>
      <c r="R137" s="8"/>
      <c r="S137" s="8"/>
      <c r="T137" s="8"/>
      <c r="U137" s="4"/>
      <c r="V137" s="3"/>
      <c r="W137" s="8"/>
      <c r="X137" s="8"/>
      <c r="Y137" s="22"/>
      <c r="Z137" s="25">
        <f t="shared" si="11"/>
        <v>0.20154664088931851</v>
      </c>
      <c r="AA137" s="25" t="str">
        <f t="shared" si="12"/>
        <v/>
      </c>
      <c r="AB137" s="25" t="str">
        <f t="shared" si="13"/>
        <v/>
      </c>
      <c r="AC137" s="64" t="str">
        <f t="shared" si="7"/>
        <v/>
      </c>
      <c r="AD137" s="65" t="b">
        <f t="shared" si="8"/>
        <v>0</v>
      </c>
      <c r="AE137" s="26" t="str">
        <f t="shared" si="9"/>
        <v/>
      </c>
      <c r="AF137" s="26" t="str">
        <f t="shared" si="10"/>
        <v/>
      </c>
    </row>
    <row r="138" spans="2:32" x14ac:dyDescent="0.25">
      <c r="B138" s="49">
        <f>fichier!I130</f>
        <v>13</v>
      </c>
      <c r="C138" s="67" t="str">
        <f>fichier!R130</f>
        <v>CLAU</v>
      </c>
      <c r="D138" s="9">
        <f>fichier!N130</f>
        <v>50</v>
      </c>
      <c r="E138" s="4">
        <f>fichier!H130</f>
        <v>154125</v>
      </c>
      <c r="F138" s="4" t="str">
        <f>fichier!K130</f>
        <v>VTP PV 18147166 - CT-898-EN - TOMETY EUPHRASIE - FORD B-MAX</v>
      </c>
      <c r="G138" s="9">
        <f>fichier!L130</f>
        <v>41.38</v>
      </c>
      <c r="H138" s="9"/>
      <c r="I138" s="9"/>
      <c r="J138" s="9"/>
      <c r="K138" s="9"/>
      <c r="L138" s="9"/>
      <c r="M138" s="9"/>
      <c r="N138" s="9"/>
      <c r="O138" s="9"/>
      <c r="P138" s="9"/>
      <c r="Q138" s="9">
        <f>fichier!M130</f>
        <v>8.34</v>
      </c>
      <c r="R138" s="8"/>
      <c r="S138" s="8"/>
      <c r="T138" s="8"/>
      <c r="U138" s="4"/>
      <c r="V138" s="3"/>
      <c r="W138" s="8"/>
      <c r="X138" s="8"/>
      <c r="Y138" s="22"/>
      <c r="Z138" s="25">
        <f t="shared" si="11"/>
        <v>0.20154664088931851</v>
      </c>
      <c r="AA138" s="25" t="str">
        <f t="shared" si="12"/>
        <v/>
      </c>
      <c r="AB138" s="25" t="str">
        <f t="shared" si="13"/>
        <v/>
      </c>
      <c r="AC138" s="64" t="str">
        <f t="shared" ref="AC138:AC201" si="14">IF(T138="","",T138/(W138+G138+H138+I138+J138+K138+L138+M138+N138+O138+P138))</f>
        <v/>
      </c>
      <c r="AD138" s="65" t="b">
        <f t="shared" ref="AD138:AD201" si="15">IF(SUM(W138+G138+H138+I138+J138+K138+L138+M138+N138+O138+P138+Q138+R138+S138+T138)=D138,"",FALSE)</f>
        <v>0</v>
      </c>
      <c r="AE138" s="26" t="str">
        <f t="shared" ref="AE138:AE201" si="16">IF(OR(AND(C138="",D138&lt;&gt;""),AND(V138="",W138&lt;&gt;""),AND($G$8="",G138&lt;&gt;""),AND($H$8="",H138&lt;&gt;""),AND($I$8="",I138&lt;&gt;""),AND($J$8="",J138&lt;&gt;""),AND($K$8="",K138&lt;&gt;""),AND($L$8="",L138&lt;&gt;""),AND($M$8="",M138&lt;&gt;""),AND($N$8="",N138&lt;&gt;""),AND($O$8="",O138&lt;&gt;""),AND($P$8="",P138&lt;&gt;""),AND($Q$8="",Q138&lt;&gt;""),AND($R$8="",R138&lt;&gt;""),AND($S$8="",S138&lt;&gt;""),AND($T$8="",T138&lt;&gt;"")),FALSE,"")</f>
        <v/>
      </c>
      <c r="AF138" s="26" t="str">
        <f t="shared" ref="AF138:AF201" si="17">IF(AND(B138="",OR(C138&lt;&gt;"",D138&lt;&gt;"",E138&lt;&gt;"",F138&lt;&gt;"",U138&lt;&gt;"",V138&lt;&gt;"",W138&lt;&gt;"",G138&lt;&gt;"",H138&lt;&gt;"",I138&lt;&gt;"",J138&lt;&gt;"",K138&lt;&gt;"",L138&lt;&gt;"",M138&lt;&gt;"",N138&lt;&gt;"",O138&lt;&gt;"",P138&lt;&gt;"",Q138&lt;&gt;"",R138&lt;&gt;"",S138&lt;&gt;"",T138&lt;&gt;"")),FALSE,"")</f>
        <v/>
      </c>
    </row>
    <row r="139" spans="2:32" x14ac:dyDescent="0.25">
      <c r="B139" s="49">
        <f>fichier!I131</f>
        <v>14</v>
      </c>
      <c r="C139" s="67" t="str">
        <f>fichier!R131</f>
        <v>CLAU</v>
      </c>
      <c r="D139" s="9">
        <f>fichier!N131</f>
        <v>10</v>
      </c>
      <c r="E139" s="4">
        <f>fichier!H131</f>
        <v>154160</v>
      </c>
      <c r="F139" s="4" t="str">
        <f>fichier!K131</f>
        <v>CV PV 18147198 - 542 WP 14 - LEROUX JOSEPH - FORD PUMA1.7</v>
      </c>
      <c r="G139" s="9">
        <f>fichier!L131</f>
        <v>8.33</v>
      </c>
      <c r="H139" s="9"/>
      <c r="I139" s="9"/>
      <c r="J139" s="9"/>
      <c r="K139" s="9"/>
      <c r="L139" s="9"/>
      <c r="M139" s="9"/>
      <c r="N139" s="9"/>
      <c r="O139" s="9"/>
      <c r="P139" s="9"/>
      <c r="Q139" s="9">
        <f>fichier!M131</f>
        <v>1.67</v>
      </c>
      <c r="R139" s="8"/>
      <c r="S139" s="8"/>
      <c r="T139" s="8"/>
      <c r="U139" s="4"/>
      <c r="V139" s="3"/>
      <c r="W139" s="8"/>
      <c r="X139" s="8"/>
      <c r="Y139" s="22"/>
      <c r="Z139" s="25">
        <f t="shared" ref="Z139:Z202" si="18">IF(Q139="","",Q139/SUM(G139:P139))</f>
        <v>0.20048019207683071</v>
      </c>
      <c r="AA139" s="25" t="str">
        <f t="shared" ref="AA139:AA202" si="19">IF(R139="","",R139/SUM(G139:P139))</f>
        <v/>
      </c>
      <c r="AB139" s="25" t="str">
        <f t="shared" ref="AB139:AB202" si="20">IF(S139="","",S139/SUM(G139:P139))</f>
        <v/>
      </c>
      <c r="AC139" s="64" t="str">
        <f t="shared" si="14"/>
        <v/>
      </c>
      <c r="AD139" s="65" t="str">
        <f t="shared" si="15"/>
        <v/>
      </c>
      <c r="AE139" s="26" t="str">
        <f t="shared" si="16"/>
        <v/>
      </c>
      <c r="AF139" s="26" t="str">
        <f t="shared" si="17"/>
        <v/>
      </c>
    </row>
    <row r="140" spans="2:32" x14ac:dyDescent="0.25">
      <c r="B140" s="49">
        <f>fichier!I132</f>
        <v>15</v>
      </c>
      <c r="C140" s="67" t="str">
        <f>fichier!R132</f>
        <v>CLAU</v>
      </c>
      <c r="D140" s="9">
        <f>fichier!N132</f>
        <v>50</v>
      </c>
      <c r="E140" s="4">
        <f>fichier!H132</f>
        <v>154191</v>
      </c>
      <c r="F140" s="4" t="str">
        <f>fichier!K132</f>
        <v>VTP PV 18147227 - CB-501-GR - FREMOND BERENGERE - FORD KA</v>
      </c>
      <c r="G140" s="9">
        <f>fichier!L132</f>
        <v>41.38</v>
      </c>
      <c r="H140" s="9"/>
      <c r="I140" s="9"/>
      <c r="J140" s="9"/>
      <c r="K140" s="9"/>
      <c r="L140" s="9"/>
      <c r="M140" s="9"/>
      <c r="N140" s="9"/>
      <c r="O140" s="9"/>
      <c r="P140" s="9"/>
      <c r="Q140" s="9">
        <f>fichier!M132</f>
        <v>8.34</v>
      </c>
      <c r="R140" s="8"/>
      <c r="S140" s="8"/>
      <c r="T140" s="8"/>
      <c r="U140" s="4"/>
      <c r="V140" s="3"/>
      <c r="W140" s="8"/>
      <c r="X140" s="8"/>
      <c r="Y140" s="22"/>
      <c r="Z140" s="25">
        <f t="shared" si="18"/>
        <v>0.20154664088931851</v>
      </c>
      <c r="AA140" s="25" t="str">
        <f t="shared" si="19"/>
        <v/>
      </c>
      <c r="AB140" s="25" t="str">
        <f t="shared" si="20"/>
        <v/>
      </c>
      <c r="AC140" s="64" t="str">
        <f t="shared" si="14"/>
        <v/>
      </c>
      <c r="AD140" s="65" t="b">
        <f t="shared" si="15"/>
        <v>0</v>
      </c>
      <c r="AE140" s="26" t="str">
        <f t="shared" si="16"/>
        <v/>
      </c>
      <c r="AF140" s="26" t="str">
        <f t="shared" si="17"/>
        <v/>
      </c>
    </row>
    <row r="141" spans="2:32" x14ac:dyDescent="0.25">
      <c r="B141" s="49">
        <f>fichier!I133</f>
        <v>15</v>
      </c>
      <c r="C141" s="67" t="str">
        <f>fichier!R133</f>
        <v>CLAU</v>
      </c>
      <c r="D141" s="9">
        <f>fichier!N133</f>
        <v>50</v>
      </c>
      <c r="E141" s="4">
        <f>fichier!H133</f>
        <v>154208</v>
      </c>
      <c r="F141" s="4" t="str">
        <f>fichier!K133</f>
        <v>VTP PV 18147244 - BB-163-RD - CLAUDE FOURNIS AUTOMOBILLES SAS - CITROEN C3 PLURIEL</v>
      </c>
      <c r="G141" s="9">
        <f>fichier!L133</f>
        <v>41.38</v>
      </c>
      <c r="H141" s="9"/>
      <c r="I141" s="9"/>
      <c r="J141" s="9"/>
      <c r="K141" s="9"/>
      <c r="L141" s="9"/>
      <c r="M141" s="9"/>
      <c r="N141" s="9"/>
      <c r="O141" s="9"/>
      <c r="P141" s="9"/>
      <c r="Q141" s="9">
        <f>fichier!M133</f>
        <v>8.34</v>
      </c>
      <c r="R141" s="8"/>
      <c r="S141" s="8"/>
      <c r="T141" s="8"/>
      <c r="U141" s="4"/>
      <c r="V141" s="3"/>
      <c r="W141" s="8"/>
      <c r="X141" s="8"/>
      <c r="Y141" s="22"/>
      <c r="Z141" s="25">
        <f t="shared" si="18"/>
        <v>0.20154664088931851</v>
      </c>
      <c r="AA141" s="25" t="str">
        <f t="shared" si="19"/>
        <v/>
      </c>
      <c r="AB141" s="25" t="str">
        <f t="shared" si="20"/>
        <v/>
      </c>
      <c r="AC141" s="64" t="str">
        <f t="shared" si="14"/>
        <v/>
      </c>
      <c r="AD141" s="65" t="b">
        <f t="shared" si="15"/>
        <v>0</v>
      </c>
      <c r="AE141" s="26" t="str">
        <f t="shared" si="16"/>
        <v/>
      </c>
      <c r="AF141" s="26" t="str">
        <f t="shared" si="17"/>
        <v/>
      </c>
    </row>
    <row r="142" spans="2:32" x14ac:dyDescent="0.25">
      <c r="B142" s="49">
        <f>fichier!I134</f>
        <v>16</v>
      </c>
      <c r="C142" s="67" t="str">
        <f>fichier!R134</f>
        <v>CLAU</v>
      </c>
      <c r="D142" s="9">
        <f>fichier!N134</f>
        <v>50</v>
      </c>
      <c r="E142" s="4">
        <f>fichier!H134</f>
        <v>154240</v>
      </c>
      <c r="F142" s="4" t="str">
        <f>fichier!K134</f>
        <v>VTP PV 18147270 - DC-854-NC - LEVARD DANIELLE - FORD B-MAX</v>
      </c>
      <c r="G142" s="9">
        <f>fichier!L134</f>
        <v>41.38</v>
      </c>
      <c r="H142" s="9"/>
      <c r="I142" s="9"/>
      <c r="J142" s="9"/>
      <c r="K142" s="9"/>
      <c r="L142" s="9"/>
      <c r="M142" s="9"/>
      <c r="N142" s="9"/>
      <c r="O142" s="9"/>
      <c r="P142" s="9"/>
      <c r="Q142" s="9">
        <f>fichier!M134</f>
        <v>8.34</v>
      </c>
      <c r="R142" s="8"/>
      <c r="S142" s="8"/>
      <c r="T142" s="8"/>
      <c r="U142" s="4"/>
      <c r="V142" s="3"/>
      <c r="W142" s="8"/>
      <c r="X142" s="8"/>
      <c r="Y142" s="22"/>
      <c r="Z142" s="25">
        <f t="shared" si="18"/>
        <v>0.20154664088931851</v>
      </c>
      <c r="AA142" s="25" t="str">
        <f t="shared" si="19"/>
        <v/>
      </c>
      <c r="AB142" s="25" t="str">
        <f t="shared" si="20"/>
        <v/>
      </c>
      <c r="AC142" s="64" t="str">
        <f t="shared" si="14"/>
        <v/>
      </c>
      <c r="AD142" s="65" t="b">
        <f t="shared" si="15"/>
        <v>0</v>
      </c>
      <c r="AE142" s="26" t="str">
        <f t="shared" si="16"/>
        <v/>
      </c>
      <c r="AF142" s="26" t="str">
        <f t="shared" si="17"/>
        <v/>
      </c>
    </row>
    <row r="143" spans="2:32" x14ac:dyDescent="0.25">
      <c r="B143" s="49">
        <f>fichier!I135</f>
        <v>16</v>
      </c>
      <c r="C143" s="67" t="str">
        <f>fichier!R135</f>
        <v>CLAU</v>
      </c>
      <c r="D143" s="9">
        <f>fichier!N135</f>
        <v>50</v>
      </c>
      <c r="E143" s="4">
        <f>fichier!H135</f>
        <v>154249</v>
      </c>
      <c r="F143" s="4" t="str">
        <f>fichier!K135</f>
        <v>VTP PV 18147279 - 3493 XV 14 - LABORIE CHRISTIAN - FORD FOCUS</v>
      </c>
      <c r="G143" s="9">
        <f>fichier!L135</f>
        <v>41.38</v>
      </c>
      <c r="H143" s="9"/>
      <c r="I143" s="9"/>
      <c r="J143" s="9"/>
      <c r="K143" s="9"/>
      <c r="L143" s="9"/>
      <c r="M143" s="9"/>
      <c r="N143" s="9"/>
      <c r="O143" s="9"/>
      <c r="P143" s="9"/>
      <c r="Q143" s="9">
        <f>fichier!M135</f>
        <v>8.34</v>
      </c>
      <c r="R143" s="8"/>
      <c r="S143" s="8"/>
      <c r="T143" s="8"/>
      <c r="U143" s="4"/>
      <c r="V143" s="3"/>
      <c r="W143" s="8"/>
      <c r="X143" s="8"/>
      <c r="Y143" s="22"/>
      <c r="Z143" s="25">
        <f t="shared" si="18"/>
        <v>0.20154664088931851</v>
      </c>
      <c r="AA143" s="25" t="str">
        <f t="shared" si="19"/>
        <v/>
      </c>
      <c r="AB143" s="25" t="str">
        <f t="shared" si="20"/>
        <v/>
      </c>
      <c r="AC143" s="64" t="str">
        <f t="shared" si="14"/>
        <v/>
      </c>
      <c r="AD143" s="65" t="b">
        <f t="shared" si="15"/>
        <v>0</v>
      </c>
      <c r="AE143" s="26" t="str">
        <f t="shared" si="16"/>
        <v/>
      </c>
      <c r="AF143" s="26" t="str">
        <f t="shared" si="17"/>
        <v/>
      </c>
    </row>
    <row r="144" spans="2:32" x14ac:dyDescent="0.25">
      <c r="B144" s="49">
        <f>fichier!I136</f>
        <v>19</v>
      </c>
      <c r="C144" s="67" t="str">
        <f>fichier!R136</f>
        <v>CLAU</v>
      </c>
      <c r="D144" s="9">
        <f>fichier!N136</f>
        <v>20</v>
      </c>
      <c r="E144" s="4">
        <f>fichier!H136</f>
        <v>154295</v>
      </c>
      <c r="F144" s="4" t="str">
        <f>fichier!K136</f>
        <v>VTC PV 18147324 - DM-172-LS - RICCI PHILIPPE - FORD TRANSIT</v>
      </c>
      <c r="G144" s="9">
        <f>fichier!L136</f>
        <v>16.670000000000002</v>
      </c>
      <c r="H144" s="9"/>
      <c r="I144" s="9"/>
      <c r="J144" s="9"/>
      <c r="K144" s="9"/>
      <c r="L144" s="9"/>
      <c r="M144" s="9"/>
      <c r="N144" s="9"/>
      <c r="O144" s="9"/>
      <c r="P144" s="9"/>
      <c r="Q144" s="9">
        <f>fichier!M136</f>
        <v>3.33</v>
      </c>
      <c r="R144" s="8"/>
      <c r="S144" s="8"/>
      <c r="T144" s="8"/>
      <c r="U144" s="4"/>
      <c r="V144" s="3"/>
      <c r="W144" s="8"/>
      <c r="X144" s="8"/>
      <c r="Y144" s="22"/>
      <c r="Z144" s="25">
        <f t="shared" si="18"/>
        <v>0.1997600479904019</v>
      </c>
      <c r="AA144" s="25" t="str">
        <f t="shared" si="19"/>
        <v/>
      </c>
      <c r="AB144" s="25" t="str">
        <f t="shared" si="20"/>
        <v/>
      </c>
      <c r="AC144" s="64" t="str">
        <f t="shared" si="14"/>
        <v/>
      </c>
      <c r="AD144" s="65" t="str">
        <f t="shared" si="15"/>
        <v/>
      </c>
      <c r="AE144" s="26" t="str">
        <f t="shared" si="16"/>
        <v/>
      </c>
      <c r="AF144" s="26" t="str">
        <f t="shared" si="17"/>
        <v/>
      </c>
    </row>
    <row r="145" spans="2:32" x14ac:dyDescent="0.25">
      <c r="B145" s="49">
        <f>fichier!I137</f>
        <v>20</v>
      </c>
      <c r="C145" s="67" t="str">
        <f>fichier!R137</f>
        <v>CLAU</v>
      </c>
      <c r="D145" s="9">
        <f>fichier!N137</f>
        <v>50</v>
      </c>
      <c r="E145" s="4">
        <f>fichier!H137</f>
        <v>154310</v>
      </c>
      <c r="F145" s="4" t="str">
        <f>fichier!K137</f>
        <v>VTP PV 18147339 - BJ-015-AX - CLAUDE FOURNIS AUTOMOBILLES SAS - PEUGEOT 5008</v>
      </c>
      <c r="G145" s="9">
        <f>fichier!L137</f>
        <v>41.38</v>
      </c>
      <c r="H145" s="9"/>
      <c r="I145" s="9"/>
      <c r="J145" s="9"/>
      <c r="K145" s="9"/>
      <c r="L145" s="9"/>
      <c r="M145" s="9"/>
      <c r="N145" s="9"/>
      <c r="O145" s="9"/>
      <c r="P145" s="9"/>
      <c r="Q145" s="9">
        <f>fichier!M137</f>
        <v>8.34</v>
      </c>
      <c r="R145" s="8"/>
      <c r="S145" s="8"/>
      <c r="T145" s="8"/>
      <c r="U145" s="4"/>
      <c r="V145" s="3"/>
      <c r="W145" s="8"/>
      <c r="X145" s="8"/>
      <c r="Y145" s="22"/>
      <c r="Z145" s="25">
        <f t="shared" si="18"/>
        <v>0.20154664088931851</v>
      </c>
      <c r="AA145" s="25" t="str">
        <f t="shared" si="19"/>
        <v/>
      </c>
      <c r="AB145" s="25" t="str">
        <f t="shared" si="20"/>
        <v/>
      </c>
      <c r="AC145" s="64" t="str">
        <f t="shared" si="14"/>
        <v/>
      </c>
      <c r="AD145" s="65" t="b">
        <f t="shared" si="15"/>
        <v>0</v>
      </c>
      <c r="AE145" s="26" t="str">
        <f t="shared" si="16"/>
        <v/>
      </c>
      <c r="AF145" s="26" t="str">
        <f t="shared" si="17"/>
        <v/>
      </c>
    </row>
    <row r="146" spans="2:32" x14ac:dyDescent="0.25">
      <c r="B146" s="49">
        <f>fichier!I138</f>
        <v>20</v>
      </c>
      <c r="C146" s="67" t="str">
        <f>fichier!R138</f>
        <v>CLAU</v>
      </c>
      <c r="D146" s="9">
        <f>fichier!N138</f>
        <v>50</v>
      </c>
      <c r="E146" s="4">
        <f>fichier!H138</f>
        <v>154330</v>
      </c>
      <c r="F146" s="4" t="str">
        <f>fichier!K138</f>
        <v>VTP PV 18147355 - DE-375-CS - DUBRULLE FRANCIS - FORD FOCUS</v>
      </c>
      <c r="G146" s="9">
        <f>fichier!L138</f>
        <v>41.38</v>
      </c>
      <c r="H146" s="9"/>
      <c r="I146" s="9"/>
      <c r="J146" s="9"/>
      <c r="K146" s="9"/>
      <c r="L146" s="9"/>
      <c r="M146" s="9"/>
      <c r="N146" s="9"/>
      <c r="O146" s="9"/>
      <c r="P146" s="9"/>
      <c r="Q146" s="9">
        <f>fichier!M138</f>
        <v>8.34</v>
      </c>
      <c r="R146" s="8"/>
      <c r="S146" s="8"/>
      <c r="T146" s="8"/>
      <c r="U146" s="4"/>
      <c r="V146" s="3"/>
      <c r="W146" s="8"/>
      <c r="X146" s="8"/>
      <c r="Y146" s="22"/>
      <c r="Z146" s="25">
        <f t="shared" si="18"/>
        <v>0.20154664088931851</v>
      </c>
      <c r="AA146" s="25" t="str">
        <f t="shared" si="19"/>
        <v/>
      </c>
      <c r="AB146" s="25" t="str">
        <f t="shared" si="20"/>
        <v/>
      </c>
      <c r="AC146" s="64" t="str">
        <f t="shared" si="14"/>
        <v/>
      </c>
      <c r="AD146" s="65" t="b">
        <f t="shared" si="15"/>
        <v>0</v>
      </c>
      <c r="AE146" s="26" t="str">
        <f t="shared" si="16"/>
        <v/>
      </c>
      <c r="AF146" s="26" t="str">
        <f t="shared" si="17"/>
        <v/>
      </c>
    </row>
    <row r="147" spans="2:32" x14ac:dyDescent="0.25">
      <c r="B147" s="49">
        <f>fichier!I139</f>
        <v>20</v>
      </c>
      <c r="C147" s="67" t="str">
        <f>fichier!R139</f>
        <v>CLAU</v>
      </c>
      <c r="D147" s="9">
        <f>fichier!N139</f>
        <v>10</v>
      </c>
      <c r="E147" s="4">
        <f>fichier!H139</f>
        <v>154334</v>
      </c>
      <c r="F147" s="4" t="str">
        <f>fichier!K139</f>
        <v>CV PV 18147358 - BB-163-RD - CLAUDE FOURNIS AUTOMOBILLES SAS - CITROEN C3 PLURIEL</v>
      </c>
      <c r="G147" s="9">
        <f>fichier!L139</f>
        <v>8.33</v>
      </c>
      <c r="H147" s="9"/>
      <c r="I147" s="9"/>
      <c r="J147" s="9"/>
      <c r="K147" s="9"/>
      <c r="L147" s="9"/>
      <c r="M147" s="9"/>
      <c r="N147" s="9"/>
      <c r="O147" s="9"/>
      <c r="P147" s="9"/>
      <c r="Q147" s="9">
        <f>fichier!M139</f>
        <v>1.67</v>
      </c>
      <c r="R147" s="8"/>
      <c r="S147" s="8"/>
      <c r="T147" s="8"/>
      <c r="U147" s="4"/>
      <c r="V147" s="3"/>
      <c r="W147" s="8"/>
      <c r="X147" s="8"/>
      <c r="Y147" s="22"/>
      <c r="Z147" s="25">
        <f t="shared" si="18"/>
        <v>0.20048019207683071</v>
      </c>
      <c r="AA147" s="25" t="str">
        <f t="shared" si="19"/>
        <v/>
      </c>
      <c r="AB147" s="25" t="str">
        <f t="shared" si="20"/>
        <v/>
      </c>
      <c r="AC147" s="64" t="str">
        <f t="shared" si="14"/>
        <v/>
      </c>
      <c r="AD147" s="65" t="str">
        <f t="shared" si="15"/>
        <v/>
      </c>
      <c r="AE147" s="26" t="str">
        <f t="shared" si="16"/>
        <v/>
      </c>
      <c r="AF147" s="26" t="str">
        <f t="shared" si="17"/>
        <v/>
      </c>
    </row>
    <row r="148" spans="2:32" x14ac:dyDescent="0.25">
      <c r="B148" s="49">
        <f>fichier!I140</f>
        <v>21</v>
      </c>
      <c r="C148" s="67" t="str">
        <f>fichier!R140</f>
        <v>CLAU</v>
      </c>
      <c r="D148" s="9">
        <f>fichier!N140</f>
        <v>50</v>
      </c>
      <c r="E148" s="4">
        <f>fichier!H140</f>
        <v>154357</v>
      </c>
      <c r="F148" s="4" t="str">
        <f>fichier!K140</f>
        <v>VTP PV 18147382 - DD-358-VC - LECLERC JEAN MICHEL - FORD FIESTA</v>
      </c>
      <c r="G148" s="9">
        <f>fichier!L140</f>
        <v>41.38</v>
      </c>
      <c r="H148" s="9"/>
      <c r="I148" s="9"/>
      <c r="J148" s="9"/>
      <c r="K148" s="9"/>
      <c r="L148" s="9"/>
      <c r="M148" s="9"/>
      <c r="N148" s="9"/>
      <c r="O148" s="9"/>
      <c r="P148" s="9"/>
      <c r="Q148" s="9">
        <f>fichier!M140</f>
        <v>8.34</v>
      </c>
      <c r="R148" s="8"/>
      <c r="S148" s="8"/>
      <c r="T148" s="8"/>
      <c r="U148" s="4"/>
      <c r="V148" s="3"/>
      <c r="W148" s="8"/>
      <c r="X148" s="8"/>
      <c r="Y148" s="22"/>
      <c r="Z148" s="25">
        <f t="shared" si="18"/>
        <v>0.20154664088931851</v>
      </c>
      <c r="AA148" s="25" t="str">
        <f t="shared" si="19"/>
        <v/>
      </c>
      <c r="AB148" s="25" t="str">
        <f t="shared" si="20"/>
        <v/>
      </c>
      <c r="AC148" s="64" t="str">
        <f t="shared" si="14"/>
        <v/>
      </c>
      <c r="AD148" s="65" t="b">
        <f t="shared" si="15"/>
        <v>0</v>
      </c>
      <c r="AE148" s="26" t="str">
        <f t="shared" si="16"/>
        <v/>
      </c>
      <c r="AF148" s="26" t="str">
        <f t="shared" si="17"/>
        <v/>
      </c>
    </row>
    <row r="149" spans="2:32" x14ac:dyDescent="0.25">
      <c r="B149" s="49">
        <f>fichier!I141</f>
        <v>21</v>
      </c>
      <c r="C149" s="67" t="str">
        <f>fichier!R141</f>
        <v>CLAU</v>
      </c>
      <c r="D149" s="9">
        <f>fichier!N141</f>
        <v>50</v>
      </c>
      <c r="E149" s="4">
        <f>fichier!H141</f>
        <v>154393</v>
      </c>
      <c r="F149" s="4" t="str">
        <f>fichier!K141</f>
        <v>VTP PV 18147414 - DC-383-VH - AMILLARD STEPHANE - FORD FIESTA</v>
      </c>
      <c r="G149" s="9">
        <f>fichier!L141</f>
        <v>41.38</v>
      </c>
      <c r="H149" s="9"/>
      <c r="I149" s="9"/>
      <c r="J149" s="9"/>
      <c r="K149" s="9"/>
      <c r="L149" s="9"/>
      <c r="M149" s="9"/>
      <c r="N149" s="9"/>
      <c r="O149" s="9"/>
      <c r="P149" s="9"/>
      <c r="Q149" s="9">
        <f>fichier!M141</f>
        <v>8.34</v>
      </c>
      <c r="R149" s="8"/>
      <c r="S149" s="8"/>
      <c r="T149" s="8"/>
      <c r="U149" s="4"/>
      <c r="V149" s="3"/>
      <c r="W149" s="8"/>
      <c r="X149" s="8"/>
      <c r="Y149" s="22"/>
      <c r="Z149" s="25">
        <f t="shared" si="18"/>
        <v>0.20154664088931851</v>
      </c>
      <c r="AA149" s="25" t="str">
        <f t="shared" si="19"/>
        <v/>
      </c>
      <c r="AB149" s="25" t="str">
        <f t="shared" si="20"/>
        <v/>
      </c>
      <c r="AC149" s="64" t="str">
        <f t="shared" si="14"/>
        <v/>
      </c>
      <c r="AD149" s="65" t="b">
        <f t="shared" si="15"/>
        <v>0</v>
      </c>
      <c r="AE149" s="26" t="str">
        <f t="shared" si="16"/>
        <v/>
      </c>
      <c r="AF149" s="26" t="str">
        <f t="shared" si="17"/>
        <v/>
      </c>
    </row>
    <row r="150" spans="2:32" x14ac:dyDescent="0.25">
      <c r="B150" s="49">
        <f>fichier!I142</f>
        <v>23</v>
      </c>
      <c r="C150" s="67" t="str">
        <f>fichier!R142</f>
        <v>CLAU</v>
      </c>
      <c r="D150" s="9">
        <f>fichier!N142</f>
        <v>50</v>
      </c>
      <c r="E150" s="4">
        <f>fichier!H142</f>
        <v>154472</v>
      </c>
      <c r="F150" s="4" t="str">
        <f>fichier!K142</f>
        <v>VTP PV 18147493 - CR-472-GZ - CLAUDE FOURNIS AUTOMOBILLES SAS - CITROEN C4 AIRCROSS</v>
      </c>
      <c r="G150" s="9">
        <f>fichier!L142</f>
        <v>41.38</v>
      </c>
      <c r="H150" s="9"/>
      <c r="I150" s="9"/>
      <c r="J150" s="9"/>
      <c r="K150" s="9"/>
      <c r="L150" s="9"/>
      <c r="M150" s="9"/>
      <c r="N150" s="9"/>
      <c r="O150" s="9"/>
      <c r="P150" s="9"/>
      <c r="Q150" s="9">
        <f>fichier!M142</f>
        <v>8.34</v>
      </c>
      <c r="R150" s="8"/>
      <c r="S150" s="8"/>
      <c r="T150" s="8"/>
      <c r="U150" s="4"/>
      <c r="V150" s="3"/>
      <c r="W150" s="8"/>
      <c r="X150" s="8"/>
      <c r="Y150" s="22"/>
      <c r="Z150" s="25">
        <f t="shared" si="18"/>
        <v>0.20154664088931851</v>
      </c>
      <c r="AA150" s="25" t="str">
        <f t="shared" si="19"/>
        <v/>
      </c>
      <c r="AB150" s="25" t="str">
        <f t="shared" si="20"/>
        <v/>
      </c>
      <c r="AC150" s="64" t="str">
        <f t="shared" si="14"/>
        <v/>
      </c>
      <c r="AD150" s="65" t="b">
        <f t="shared" si="15"/>
        <v>0</v>
      </c>
      <c r="AE150" s="26" t="str">
        <f t="shared" si="16"/>
        <v/>
      </c>
      <c r="AF150" s="26" t="str">
        <f t="shared" si="17"/>
        <v/>
      </c>
    </row>
    <row r="151" spans="2:32" x14ac:dyDescent="0.25">
      <c r="B151" s="49">
        <f>fichier!I143</f>
        <v>27</v>
      </c>
      <c r="C151" s="67" t="str">
        <f>fichier!R143</f>
        <v>CLAU</v>
      </c>
      <c r="D151" s="9">
        <f>fichier!N143</f>
        <v>50</v>
      </c>
      <c r="E151" s="4">
        <f>fichier!H143</f>
        <v>154542</v>
      </c>
      <c r="F151" s="4" t="str">
        <f>fichier!K143</f>
        <v>VTP PV 18147556 - AN-546-NQ - HALIX CHRISTOPHE - FORD C-MAX</v>
      </c>
      <c r="G151" s="9">
        <f>fichier!L143</f>
        <v>41.38</v>
      </c>
      <c r="H151" s="9"/>
      <c r="I151" s="9"/>
      <c r="J151" s="9"/>
      <c r="K151" s="9"/>
      <c r="L151" s="9"/>
      <c r="M151" s="9"/>
      <c r="N151" s="9"/>
      <c r="O151" s="9"/>
      <c r="P151" s="9"/>
      <c r="Q151" s="9">
        <f>fichier!M143</f>
        <v>8.34</v>
      </c>
      <c r="R151" s="8"/>
      <c r="S151" s="8"/>
      <c r="T151" s="8"/>
      <c r="U151" s="4"/>
      <c r="V151" s="3"/>
      <c r="W151" s="8"/>
      <c r="X151" s="8"/>
      <c r="Y151" s="22"/>
      <c r="Z151" s="25">
        <f t="shared" si="18"/>
        <v>0.20154664088931851</v>
      </c>
      <c r="AA151" s="25" t="str">
        <f t="shared" si="19"/>
        <v/>
      </c>
      <c r="AB151" s="25" t="str">
        <f t="shared" si="20"/>
        <v/>
      </c>
      <c r="AC151" s="64" t="str">
        <f t="shared" si="14"/>
        <v/>
      </c>
      <c r="AD151" s="65" t="b">
        <f t="shared" si="15"/>
        <v>0</v>
      </c>
      <c r="AE151" s="26" t="str">
        <f t="shared" si="16"/>
        <v/>
      </c>
      <c r="AF151" s="26" t="str">
        <f t="shared" si="17"/>
        <v/>
      </c>
    </row>
    <row r="152" spans="2:32" x14ac:dyDescent="0.25">
      <c r="B152" s="49">
        <f>fichier!I144</f>
        <v>28</v>
      </c>
      <c r="C152" s="67" t="str">
        <f>fichier!R144</f>
        <v>CLAU</v>
      </c>
      <c r="D152" s="9">
        <f>fichier!N144</f>
        <v>50</v>
      </c>
      <c r="E152" s="4">
        <f>fichier!H144</f>
        <v>154589</v>
      </c>
      <c r="F152" s="4" t="str">
        <f>fichier!K144</f>
        <v>VTP PV 18147603 - DF-601-BM - BLANC SEBASTIEN - FORD FIESTA</v>
      </c>
      <c r="G152" s="9">
        <f>fichier!L144</f>
        <v>41.38</v>
      </c>
      <c r="H152" s="9"/>
      <c r="I152" s="9"/>
      <c r="J152" s="9"/>
      <c r="K152" s="9"/>
      <c r="L152" s="9"/>
      <c r="M152" s="9"/>
      <c r="N152" s="9"/>
      <c r="O152" s="9"/>
      <c r="P152" s="9"/>
      <c r="Q152" s="9">
        <f>fichier!M144</f>
        <v>8.34</v>
      </c>
      <c r="R152" s="8"/>
      <c r="S152" s="8"/>
      <c r="T152" s="8"/>
      <c r="U152" s="4"/>
      <c r="V152" s="3"/>
      <c r="W152" s="8"/>
      <c r="X152" s="8"/>
      <c r="Y152" s="22"/>
      <c r="Z152" s="25">
        <f t="shared" si="18"/>
        <v>0.20154664088931851</v>
      </c>
      <c r="AA152" s="25" t="str">
        <f t="shared" si="19"/>
        <v/>
      </c>
      <c r="AB152" s="25" t="str">
        <f t="shared" si="20"/>
        <v/>
      </c>
      <c r="AC152" s="64" t="str">
        <f t="shared" si="14"/>
        <v/>
      </c>
      <c r="AD152" s="65" t="b">
        <f t="shared" si="15"/>
        <v>0</v>
      </c>
      <c r="AE152" s="26" t="str">
        <f t="shared" si="16"/>
        <v/>
      </c>
      <c r="AF152" s="26" t="str">
        <f t="shared" si="17"/>
        <v/>
      </c>
    </row>
    <row r="153" spans="2:32" x14ac:dyDescent="0.25">
      <c r="B153" s="49">
        <f>fichier!I145</f>
        <v>13</v>
      </c>
      <c r="C153" s="67" t="str">
        <f>fichier!R145</f>
        <v>CLIO</v>
      </c>
      <c r="D153" s="9">
        <f>fichier!N145</f>
        <v>65</v>
      </c>
      <c r="E153" s="4">
        <f>fichier!H145</f>
        <v>154132</v>
      </c>
      <c r="F153" s="4" t="str">
        <f>fichier!K145</f>
        <v>VTP PV 18147173 - 919 YR 14 - CLION GERARD - CITROEN C4</v>
      </c>
      <c r="G153" s="9">
        <f>fichier!L145</f>
        <v>53.88</v>
      </c>
      <c r="H153" s="9"/>
      <c r="I153" s="9"/>
      <c r="J153" s="9"/>
      <c r="K153" s="9"/>
      <c r="L153" s="9"/>
      <c r="M153" s="9"/>
      <c r="N153" s="9"/>
      <c r="O153" s="9"/>
      <c r="P153" s="9"/>
      <c r="Q153" s="9">
        <f>fichier!M145</f>
        <v>10.84</v>
      </c>
      <c r="R153" s="8"/>
      <c r="S153" s="8"/>
      <c r="T153" s="8"/>
      <c r="U153" s="4"/>
      <c r="V153" s="3"/>
      <c r="W153" s="8"/>
      <c r="X153" s="8"/>
      <c r="Y153" s="22"/>
      <c r="Z153" s="25">
        <f t="shared" si="18"/>
        <v>0.2011878247958426</v>
      </c>
      <c r="AA153" s="25" t="str">
        <f t="shared" si="19"/>
        <v/>
      </c>
      <c r="AB153" s="25" t="str">
        <f t="shared" si="20"/>
        <v/>
      </c>
      <c r="AC153" s="64" t="str">
        <f t="shared" si="14"/>
        <v/>
      </c>
      <c r="AD153" s="65" t="b">
        <f t="shared" si="15"/>
        <v>0</v>
      </c>
      <c r="AE153" s="26" t="str">
        <f t="shared" si="16"/>
        <v/>
      </c>
      <c r="AF153" s="26" t="str">
        <f t="shared" si="17"/>
        <v/>
      </c>
    </row>
    <row r="154" spans="2:32" x14ac:dyDescent="0.25">
      <c r="B154" s="49">
        <f>fichier!I146</f>
        <v>9</v>
      </c>
      <c r="C154" s="67" t="str">
        <f>fichier!R146</f>
        <v>COGN</v>
      </c>
      <c r="D154" s="9">
        <f>fichier!N146</f>
        <v>65</v>
      </c>
      <c r="E154" s="4">
        <f>fichier!H146</f>
        <v>154058</v>
      </c>
      <c r="F154" s="4" t="str">
        <f>fichier!K146</f>
        <v>VTP PV 18147105 - EM-432-GT - BOCIANOWSKI SERGE - RENAULT MEGANE CLASSIC</v>
      </c>
      <c r="G154" s="9">
        <f>fichier!L146</f>
        <v>53.88</v>
      </c>
      <c r="H154" s="9"/>
      <c r="I154" s="9"/>
      <c r="J154" s="9"/>
      <c r="K154" s="9"/>
      <c r="L154" s="9"/>
      <c r="M154" s="9"/>
      <c r="N154" s="9"/>
      <c r="O154" s="9"/>
      <c r="P154" s="9"/>
      <c r="Q154" s="9">
        <f>fichier!M146</f>
        <v>10.84</v>
      </c>
      <c r="R154" s="8"/>
      <c r="S154" s="8"/>
      <c r="T154" s="8"/>
      <c r="U154" s="4"/>
      <c r="V154" s="3"/>
      <c r="W154" s="8"/>
      <c r="X154" s="8"/>
      <c r="Y154" s="22"/>
      <c r="Z154" s="25">
        <f t="shared" si="18"/>
        <v>0.2011878247958426</v>
      </c>
      <c r="AA154" s="25" t="str">
        <f t="shared" si="19"/>
        <v/>
      </c>
      <c r="AB154" s="25" t="str">
        <f t="shared" si="20"/>
        <v/>
      </c>
      <c r="AC154" s="64" t="str">
        <f t="shared" si="14"/>
        <v/>
      </c>
      <c r="AD154" s="65" t="b">
        <f t="shared" si="15"/>
        <v>0</v>
      </c>
      <c r="AE154" s="26" t="str">
        <f t="shared" si="16"/>
        <v/>
      </c>
      <c r="AF154" s="26" t="str">
        <f t="shared" si="17"/>
        <v/>
      </c>
    </row>
    <row r="155" spans="2:32" x14ac:dyDescent="0.25">
      <c r="B155" s="49">
        <f>fichier!I147</f>
        <v>19</v>
      </c>
      <c r="C155" s="67" t="str">
        <f>fichier!R147</f>
        <v>COLI</v>
      </c>
      <c r="D155" s="9">
        <f>fichier!N147</f>
        <v>60</v>
      </c>
      <c r="E155" s="4">
        <f>fichier!H147</f>
        <v>154273</v>
      </c>
      <c r="F155" s="4" t="str">
        <f>fichier!K147</f>
        <v>VTP PV 18147303 - DD-980-LG - COLIN DANIEL - PEUGEOT 208</v>
      </c>
      <c r="G155" s="9">
        <f>fichier!L147</f>
        <v>49.72</v>
      </c>
      <c r="H155" s="9"/>
      <c r="I155" s="9"/>
      <c r="J155" s="9"/>
      <c r="K155" s="9"/>
      <c r="L155" s="9"/>
      <c r="M155" s="9"/>
      <c r="N155" s="9"/>
      <c r="O155" s="9"/>
      <c r="P155" s="9"/>
      <c r="Q155" s="9">
        <f>fichier!M147</f>
        <v>10</v>
      </c>
      <c r="R155" s="8"/>
      <c r="S155" s="8"/>
      <c r="T155" s="8"/>
      <c r="U155" s="4"/>
      <c r="V155" s="3"/>
      <c r="W155" s="8"/>
      <c r="X155" s="8"/>
      <c r="Y155" s="22"/>
      <c r="Z155" s="25">
        <f t="shared" si="18"/>
        <v>0.20112630732099759</v>
      </c>
      <c r="AA155" s="25" t="str">
        <f t="shared" si="19"/>
        <v/>
      </c>
      <c r="AB155" s="25" t="str">
        <f t="shared" si="20"/>
        <v/>
      </c>
      <c r="AC155" s="64" t="str">
        <f t="shared" si="14"/>
        <v/>
      </c>
      <c r="AD155" s="65" t="b">
        <f t="shared" si="15"/>
        <v>0</v>
      </c>
      <c r="AE155" s="26" t="str">
        <f t="shared" si="16"/>
        <v/>
      </c>
      <c r="AF155" s="26" t="str">
        <f t="shared" si="17"/>
        <v/>
      </c>
    </row>
    <row r="156" spans="2:32" x14ac:dyDescent="0.25">
      <c r="B156" s="49">
        <f>fichier!I148</f>
        <v>1</v>
      </c>
      <c r="C156" s="67" t="str">
        <f>fichier!R148</f>
        <v>COMM</v>
      </c>
      <c r="D156" s="9">
        <f>fichier!N148</f>
        <v>25</v>
      </c>
      <c r="E156" s="4">
        <f>fichier!H148</f>
        <v>153797</v>
      </c>
      <c r="F156" s="4" t="str">
        <f>fichier!K148</f>
        <v>VTC PV 18146858 - EP-987-JC - CU CAEN LA MER - RENAULT B 110</v>
      </c>
      <c r="G156" s="9">
        <f>fichier!L148</f>
        <v>20.83</v>
      </c>
      <c r="H156" s="9"/>
      <c r="I156" s="9"/>
      <c r="J156" s="9"/>
      <c r="K156" s="9"/>
      <c r="L156" s="9"/>
      <c r="M156" s="9"/>
      <c r="N156" s="9"/>
      <c r="O156" s="9"/>
      <c r="P156" s="9"/>
      <c r="Q156" s="9">
        <f>fichier!M148</f>
        <v>4.17</v>
      </c>
      <c r="R156" s="8"/>
      <c r="S156" s="8"/>
      <c r="T156" s="8"/>
      <c r="U156" s="4"/>
      <c r="V156" s="3"/>
      <c r="W156" s="8"/>
      <c r="X156" s="8"/>
      <c r="Y156" s="22"/>
      <c r="Z156" s="25">
        <f t="shared" si="18"/>
        <v>0.20019203072491601</v>
      </c>
      <c r="AA156" s="25" t="str">
        <f t="shared" si="19"/>
        <v/>
      </c>
      <c r="AB156" s="25" t="str">
        <f t="shared" si="20"/>
        <v/>
      </c>
      <c r="AC156" s="64" t="str">
        <f t="shared" si="14"/>
        <v/>
      </c>
      <c r="AD156" s="65" t="str">
        <f t="shared" si="15"/>
        <v/>
      </c>
      <c r="AE156" s="26" t="str">
        <f t="shared" si="16"/>
        <v/>
      </c>
      <c r="AF156" s="26" t="str">
        <f t="shared" si="17"/>
        <v/>
      </c>
    </row>
    <row r="157" spans="2:32" x14ac:dyDescent="0.25">
      <c r="B157" s="49">
        <f>fichier!I149</f>
        <v>26</v>
      </c>
      <c r="C157" s="67" t="str">
        <f>fichier!R149</f>
        <v>COMM</v>
      </c>
      <c r="D157" s="9">
        <f>fichier!N149</f>
        <v>25</v>
      </c>
      <c r="E157" s="4">
        <f>fichier!H149</f>
        <v>154496</v>
      </c>
      <c r="F157" s="4" t="str">
        <f>fichier!K149</f>
        <v>VTC PV 18147514 - EP-991-JC - CU CAEN LA MER - CITROEN BERLINGO</v>
      </c>
      <c r="G157" s="9">
        <f>fichier!L149</f>
        <v>20.83</v>
      </c>
      <c r="H157" s="9"/>
      <c r="I157" s="9"/>
      <c r="J157" s="9"/>
      <c r="K157" s="9"/>
      <c r="L157" s="9"/>
      <c r="M157" s="9"/>
      <c r="N157" s="9"/>
      <c r="O157" s="9"/>
      <c r="P157" s="9"/>
      <c r="Q157" s="9">
        <f>fichier!M149</f>
        <v>4.17</v>
      </c>
      <c r="R157" s="8"/>
      <c r="S157" s="8"/>
      <c r="T157" s="8"/>
      <c r="U157" s="4"/>
      <c r="V157" s="3"/>
      <c r="W157" s="8"/>
      <c r="X157" s="8"/>
      <c r="Y157" s="22"/>
      <c r="Z157" s="25">
        <f t="shared" si="18"/>
        <v>0.20019203072491601</v>
      </c>
      <c r="AA157" s="25" t="str">
        <f t="shared" si="19"/>
        <v/>
      </c>
      <c r="AB157" s="25" t="str">
        <f t="shared" si="20"/>
        <v/>
      </c>
      <c r="AC157" s="64" t="str">
        <f t="shared" si="14"/>
        <v/>
      </c>
      <c r="AD157" s="65" t="str">
        <f t="shared" si="15"/>
        <v/>
      </c>
      <c r="AE157" s="26" t="str">
        <f t="shared" si="16"/>
        <v/>
      </c>
      <c r="AF157" s="26" t="str">
        <f t="shared" si="17"/>
        <v/>
      </c>
    </row>
    <row r="158" spans="2:32" x14ac:dyDescent="0.25">
      <c r="B158" s="49">
        <f>fichier!I150</f>
        <v>27</v>
      </c>
      <c r="C158" s="67" t="str">
        <f>fichier!R150</f>
        <v>CONS</v>
      </c>
      <c r="D158" s="9">
        <f>fichier!N150</f>
        <v>65</v>
      </c>
      <c r="E158" s="4">
        <f>fichier!H150</f>
        <v>154554</v>
      </c>
      <c r="F158" s="4" t="str">
        <f>fichier!K150</f>
        <v>VTP PV 18147568 - CA-224-ZA - CONSTANTIN FRANCK - RENAULT LAGUNA</v>
      </c>
      <c r="G158" s="9">
        <f>fichier!L150</f>
        <v>53.88</v>
      </c>
      <c r="H158" s="9"/>
      <c r="I158" s="9"/>
      <c r="J158" s="9"/>
      <c r="K158" s="9"/>
      <c r="L158" s="9"/>
      <c r="M158" s="9"/>
      <c r="N158" s="9"/>
      <c r="O158" s="9"/>
      <c r="P158" s="9"/>
      <c r="Q158" s="9">
        <f>fichier!M150</f>
        <v>10.84</v>
      </c>
      <c r="R158" s="8"/>
      <c r="S158" s="8"/>
      <c r="T158" s="8"/>
      <c r="U158" s="4"/>
      <c r="V158" s="3"/>
      <c r="W158" s="8"/>
      <c r="X158" s="8"/>
      <c r="Y158" s="22"/>
      <c r="Z158" s="25">
        <f t="shared" si="18"/>
        <v>0.2011878247958426</v>
      </c>
      <c r="AA158" s="25" t="str">
        <f t="shared" si="19"/>
        <v/>
      </c>
      <c r="AB158" s="25" t="str">
        <f t="shared" si="20"/>
        <v/>
      </c>
      <c r="AC158" s="64" t="str">
        <f t="shared" si="14"/>
        <v/>
      </c>
      <c r="AD158" s="65" t="b">
        <f t="shared" si="15"/>
        <v>0</v>
      </c>
      <c r="AE158" s="26" t="str">
        <f t="shared" si="16"/>
        <v/>
      </c>
      <c r="AF158" s="26" t="str">
        <f t="shared" si="17"/>
        <v/>
      </c>
    </row>
    <row r="159" spans="2:32" x14ac:dyDescent="0.25">
      <c r="B159" s="49">
        <f>fichier!I151</f>
        <v>28</v>
      </c>
      <c r="C159" s="67" t="str">
        <f>fichier!R151</f>
        <v>COUL</v>
      </c>
      <c r="D159" s="9">
        <f>fichier!N151</f>
        <v>65</v>
      </c>
      <c r="E159" s="4">
        <f>fichier!H151</f>
        <v>154565</v>
      </c>
      <c r="F159" s="4" t="str">
        <f>fichier!K151</f>
        <v>VTP PV 18147579 - AW-996-XY - COULMAIN YANNICK - CITROEN XSARA PICASSO</v>
      </c>
      <c r="G159" s="9">
        <f>fichier!L151</f>
        <v>53.88</v>
      </c>
      <c r="H159" s="9"/>
      <c r="I159" s="9"/>
      <c r="J159" s="9"/>
      <c r="K159" s="9"/>
      <c r="L159" s="9"/>
      <c r="M159" s="9"/>
      <c r="N159" s="9"/>
      <c r="O159" s="9"/>
      <c r="P159" s="9"/>
      <c r="Q159" s="9">
        <f>fichier!M151</f>
        <v>10.84</v>
      </c>
      <c r="R159" s="8"/>
      <c r="S159" s="8"/>
      <c r="T159" s="8"/>
      <c r="U159" s="4"/>
      <c r="V159" s="3"/>
      <c r="W159" s="8"/>
      <c r="X159" s="8"/>
      <c r="Y159" s="22"/>
      <c r="Z159" s="25">
        <f t="shared" si="18"/>
        <v>0.2011878247958426</v>
      </c>
      <c r="AA159" s="25" t="str">
        <f t="shared" si="19"/>
        <v/>
      </c>
      <c r="AB159" s="25" t="str">
        <f t="shared" si="20"/>
        <v/>
      </c>
      <c r="AC159" s="64" t="str">
        <f t="shared" si="14"/>
        <v/>
      </c>
      <c r="AD159" s="65" t="b">
        <f t="shared" si="15"/>
        <v>0</v>
      </c>
      <c r="AE159" s="26" t="str">
        <f t="shared" si="16"/>
        <v/>
      </c>
      <c r="AF159" s="26" t="str">
        <f t="shared" si="17"/>
        <v/>
      </c>
    </row>
    <row r="160" spans="2:32" x14ac:dyDescent="0.25">
      <c r="B160" s="49">
        <f>fichier!I152</f>
        <v>15</v>
      </c>
      <c r="C160" s="67" t="str">
        <f>fichier!R152</f>
        <v>CREA</v>
      </c>
      <c r="D160" s="9">
        <f>fichier!N152</f>
        <v>30</v>
      </c>
      <c r="E160" s="4">
        <f>fichier!H152</f>
        <v>154218</v>
      </c>
      <c r="F160" s="4" t="str">
        <f>fichier!K152</f>
        <v>VP PV 18002102 - BK-827-YV - AKSOY ERDOGAN - RENAULT MEGANE</v>
      </c>
      <c r="G160" s="9">
        <f>fichier!L152</f>
        <v>25</v>
      </c>
      <c r="H160" s="9"/>
      <c r="I160" s="9"/>
      <c r="J160" s="9"/>
      <c r="K160" s="9"/>
      <c r="L160" s="9"/>
      <c r="M160" s="9"/>
      <c r="N160" s="9"/>
      <c r="O160" s="9"/>
      <c r="P160" s="9"/>
      <c r="Q160" s="9">
        <f>fichier!M152</f>
        <v>5</v>
      </c>
      <c r="R160" s="8"/>
      <c r="S160" s="8"/>
      <c r="T160" s="8"/>
      <c r="U160" s="4"/>
      <c r="V160" s="3"/>
      <c r="W160" s="8"/>
      <c r="X160" s="8"/>
      <c r="Y160" s="22"/>
      <c r="Z160" s="25">
        <f t="shared" si="18"/>
        <v>0.2</v>
      </c>
      <c r="AA160" s="25" t="str">
        <f t="shared" si="19"/>
        <v/>
      </c>
      <c r="AB160" s="25" t="str">
        <f t="shared" si="20"/>
        <v/>
      </c>
      <c r="AC160" s="64" t="str">
        <f t="shared" si="14"/>
        <v/>
      </c>
      <c r="AD160" s="65" t="str">
        <f t="shared" si="15"/>
        <v/>
      </c>
      <c r="AE160" s="26" t="str">
        <f t="shared" si="16"/>
        <v/>
      </c>
      <c r="AF160" s="26" t="str">
        <f t="shared" si="17"/>
        <v/>
      </c>
    </row>
    <row r="161" spans="2:32" x14ac:dyDescent="0.25">
      <c r="B161" s="49">
        <f>fichier!I153</f>
        <v>23</v>
      </c>
      <c r="C161" s="67" t="str">
        <f>fichier!R153</f>
        <v>CREA</v>
      </c>
      <c r="D161" s="9">
        <f>fichier!N153</f>
        <v>30</v>
      </c>
      <c r="E161" s="4">
        <f>fichier!H153</f>
        <v>154475</v>
      </c>
      <c r="F161" s="4" t="str">
        <f>fichier!K153</f>
        <v>VP PV 18002107 - CZ-393-RR - BEAUFILS FRANCOIS - RENAULT CAPTUR</v>
      </c>
      <c r="G161" s="9">
        <f>fichier!L153</f>
        <v>25</v>
      </c>
      <c r="H161" s="9"/>
      <c r="I161" s="9"/>
      <c r="J161" s="9"/>
      <c r="K161" s="9"/>
      <c r="L161" s="9"/>
      <c r="M161" s="9"/>
      <c r="N161" s="9"/>
      <c r="O161" s="9"/>
      <c r="P161" s="9"/>
      <c r="Q161" s="9">
        <f>fichier!M153</f>
        <v>5</v>
      </c>
      <c r="R161" s="8"/>
      <c r="S161" s="8"/>
      <c r="T161" s="8"/>
      <c r="U161" s="4"/>
      <c r="V161" s="3"/>
      <c r="W161" s="8"/>
      <c r="X161" s="8"/>
      <c r="Y161" s="22"/>
      <c r="Z161" s="25">
        <f t="shared" si="18"/>
        <v>0.2</v>
      </c>
      <c r="AA161" s="25" t="str">
        <f t="shared" si="19"/>
        <v/>
      </c>
      <c r="AB161" s="25" t="str">
        <f t="shared" si="20"/>
        <v/>
      </c>
      <c r="AC161" s="64" t="str">
        <f t="shared" si="14"/>
        <v/>
      </c>
      <c r="AD161" s="65" t="str">
        <f t="shared" si="15"/>
        <v/>
      </c>
      <c r="AE161" s="26" t="str">
        <f t="shared" si="16"/>
        <v/>
      </c>
      <c r="AF161" s="26" t="str">
        <f t="shared" si="17"/>
        <v/>
      </c>
    </row>
    <row r="162" spans="2:32" x14ac:dyDescent="0.25">
      <c r="B162" s="49">
        <f>fichier!I154</f>
        <v>27</v>
      </c>
      <c r="C162" s="67" t="str">
        <f>fichier!R154</f>
        <v>DALL</v>
      </c>
      <c r="D162" s="9">
        <f>fichier!N154</f>
        <v>65</v>
      </c>
      <c r="E162" s="4">
        <f>fichier!H154</f>
        <v>154532</v>
      </c>
      <c r="F162" s="4" t="str">
        <f>fichier!K154</f>
        <v>VTP PV 18147546 - DY-098-MW - DALLET SEBASTIEN - OPEL ASTRA</v>
      </c>
      <c r="G162" s="9">
        <f>fichier!L154</f>
        <v>53.88</v>
      </c>
      <c r="H162" s="9"/>
      <c r="I162" s="9"/>
      <c r="J162" s="9"/>
      <c r="K162" s="9"/>
      <c r="L162" s="9"/>
      <c r="M162" s="9"/>
      <c r="N162" s="9"/>
      <c r="O162" s="9"/>
      <c r="P162" s="9"/>
      <c r="Q162" s="9">
        <f>fichier!M154</f>
        <v>10.84</v>
      </c>
      <c r="R162" s="8"/>
      <c r="S162" s="8"/>
      <c r="T162" s="8"/>
      <c r="U162" s="4"/>
      <c r="V162" s="3"/>
      <c r="W162" s="8"/>
      <c r="X162" s="8"/>
      <c r="Y162" s="22"/>
      <c r="Z162" s="25">
        <f t="shared" si="18"/>
        <v>0.2011878247958426</v>
      </c>
      <c r="AA162" s="25" t="str">
        <f t="shared" si="19"/>
        <v/>
      </c>
      <c r="AB162" s="25" t="str">
        <f t="shared" si="20"/>
        <v/>
      </c>
      <c r="AC162" s="64" t="str">
        <f t="shared" si="14"/>
        <v/>
      </c>
      <c r="AD162" s="65" t="b">
        <f t="shared" si="15"/>
        <v>0</v>
      </c>
      <c r="AE162" s="26" t="str">
        <f t="shared" si="16"/>
        <v/>
      </c>
      <c r="AF162" s="26" t="str">
        <f t="shared" si="17"/>
        <v/>
      </c>
    </row>
    <row r="163" spans="2:32" x14ac:dyDescent="0.25">
      <c r="B163" s="49">
        <f>fichier!I155</f>
        <v>20</v>
      </c>
      <c r="C163" s="67" t="str">
        <f>fichier!R155</f>
        <v>DEBR</v>
      </c>
      <c r="D163" s="9">
        <f>fichier!N155</f>
        <v>65</v>
      </c>
      <c r="E163" s="4">
        <f>fichier!H155</f>
        <v>154348</v>
      </c>
      <c r="F163" s="4" t="str">
        <f>fichier!K155</f>
        <v>VTP PV 18147373 - CD-616-GC - DEBRIS ESTHER - TOYOTA YARIS</v>
      </c>
      <c r="G163" s="9">
        <f>fichier!L155</f>
        <v>53.88</v>
      </c>
      <c r="H163" s="9"/>
      <c r="I163" s="9"/>
      <c r="J163" s="9"/>
      <c r="K163" s="9"/>
      <c r="L163" s="9"/>
      <c r="M163" s="9"/>
      <c r="N163" s="9"/>
      <c r="O163" s="9"/>
      <c r="P163" s="9"/>
      <c r="Q163" s="9">
        <f>fichier!M155</f>
        <v>10.84</v>
      </c>
      <c r="R163" s="8"/>
      <c r="S163" s="8"/>
      <c r="T163" s="8"/>
      <c r="U163" s="4"/>
      <c r="V163" s="3"/>
      <c r="W163" s="8"/>
      <c r="X163" s="8"/>
      <c r="Y163" s="22"/>
      <c r="Z163" s="25">
        <f t="shared" si="18"/>
        <v>0.2011878247958426</v>
      </c>
      <c r="AA163" s="25" t="str">
        <f t="shared" si="19"/>
        <v/>
      </c>
      <c r="AB163" s="25" t="str">
        <f t="shared" si="20"/>
        <v/>
      </c>
      <c r="AC163" s="64" t="str">
        <f t="shared" si="14"/>
        <v/>
      </c>
      <c r="AD163" s="65" t="b">
        <f t="shared" si="15"/>
        <v>0</v>
      </c>
      <c r="AE163" s="26" t="str">
        <f t="shared" si="16"/>
        <v/>
      </c>
      <c r="AF163" s="26" t="str">
        <f t="shared" si="17"/>
        <v/>
      </c>
    </row>
    <row r="164" spans="2:32" x14ac:dyDescent="0.25">
      <c r="B164" s="49">
        <f>fichier!I156</f>
        <v>7</v>
      </c>
      <c r="C164" s="67" t="str">
        <f>fichier!R156</f>
        <v>DELP</v>
      </c>
      <c r="D164" s="9">
        <f>fichier!N156</f>
        <v>20</v>
      </c>
      <c r="E164" s="4">
        <f>fichier!H156</f>
        <v>153937</v>
      </c>
      <c r="F164" s="4" t="str">
        <f>fichier!K156</f>
        <v>VTC PV 18146994 - DT-463-VT - DELPRAT JEAN PAUL - CITROEN BERLINGO F</v>
      </c>
      <c r="G164" s="9">
        <f>fichier!L156</f>
        <v>16.670000000000002</v>
      </c>
      <c r="H164" s="9"/>
      <c r="I164" s="9"/>
      <c r="J164" s="9"/>
      <c r="K164" s="9"/>
      <c r="L164" s="9"/>
      <c r="M164" s="9"/>
      <c r="N164" s="9"/>
      <c r="O164" s="9"/>
      <c r="P164" s="9"/>
      <c r="Q164" s="9">
        <f>fichier!M156</f>
        <v>3.33</v>
      </c>
      <c r="R164" s="8"/>
      <c r="S164" s="8"/>
      <c r="T164" s="8"/>
      <c r="U164" s="4"/>
      <c r="V164" s="3"/>
      <c r="W164" s="8"/>
      <c r="X164" s="8"/>
      <c r="Y164" s="22"/>
      <c r="Z164" s="25">
        <f t="shared" si="18"/>
        <v>0.1997600479904019</v>
      </c>
      <c r="AA164" s="25" t="str">
        <f t="shared" si="19"/>
        <v/>
      </c>
      <c r="AB164" s="25" t="str">
        <f t="shared" si="20"/>
        <v/>
      </c>
      <c r="AC164" s="64" t="str">
        <f t="shared" si="14"/>
        <v/>
      </c>
      <c r="AD164" s="65" t="str">
        <f t="shared" si="15"/>
        <v/>
      </c>
      <c r="AE164" s="26" t="str">
        <f t="shared" si="16"/>
        <v/>
      </c>
      <c r="AF164" s="26" t="str">
        <f t="shared" si="17"/>
        <v/>
      </c>
    </row>
    <row r="165" spans="2:32" x14ac:dyDescent="0.25">
      <c r="B165" s="49">
        <f>fichier!I157</f>
        <v>10</v>
      </c>
      <c r="C165" s="67" t="str">
        <f>fichier!R157</f>
        <v>DENI</v>
      </c>
      <c r="D165" s="9">
        <f>fichier!N157</f>
        <v>20</v>
      </c>
      <c r="E165" s="4">
        <f>fichier!H157</f>
        <v>154063</v>
      </c>
      <c r="F165" s="4" t="str">
        <f>fichier!K157</f>
        <v>VTC PV 18147109 - DP-120-MC - DENIS PATRICK - RENAULT MASTER</v>
      </c>
      <c r="G165" s="9">
        <f>fichier!L157</f>
        <v>16.670000000000002</v>
      </c>
      <c r="H165" s="9"/>
      <c r="I165" s="9"/>
      <c r="J165" s="9"/>
      <c r="K165" s="9"/>
      <c r="L165" s="9"/>
      <c r="M165" s="9"/>
      <c r="N165" s="9"/>
      <c r="O165" s="9"/>
      <c r="P165" s="9"/>
      <c r="Q165" s="9">
        <f>fichier!M157</f>
        <v>3.33</v>
      </c>
      <c r="R165" s="8"/>
      <c r="S165" s="8"/>
      <c r="T165" s="8"/>
      <c r="U165" s="4"/>
      <c r="V165" s="3"/>
      <c r="W165" s="8"/>
      <c r="X165" s="8"/>
      <c r="Y165" s="22"/>
      <c r="Z165" s="25">
        <f t="shared" si="18"/>
        <v>0.1997600479904019</v>
      </c>
      <c r="AA165" s="25" t="str">
        <f t="shared" si="19"/>
        <v/>
      </c>
      <c r="AB165" s="25" t="str">
        <f t="shared" si="20"/>
        <v/>
      </c>
      <c r="AC165" s="64" t="str">
        <f t="shared" si="14"/>
        <v/>
      </c>
      <c r="AD165" s="65" t="str">
        <f t="shared" si="15"/>
        <v/>
      </c>
      <c r="AE165" s="26" t="str">
        <f t="shared" si="16"/>
        <v/>
      </c>
      <c r="AF165" s="26" t="str">
        <f t="shared" si="17"/>
        <v/>
      </c>
    </row>
    <row r="166" spans="2:32" x14ac:dyDescent="0.25">
      <c r="B166" s="49">
        <f>fichier!I158</f>
        <v>2</v>
      </c>
      <c r="C166" s="67" t="str">
        <f>fichier!R158</f>
        <v>DENO</v>
      </c>
      <c r="D166" s="9">
        <f>fichier!N158</f>
        <v>65</v>
      </c>
      <c r="E166" s="4">
        <f>fichier!H158</f>
        <v>153848</v>
      </c>
      <c r="F166" s="4" t="str">
        <f>fichier!K158</f>
        <v>VTP PV 18146908 - 3273 XR 14 - DENOT MARTINE - CITROEN SAXO</v>
      </c>
      <c r="G166" s="9">
        <f>fichier!L158</f>
        <v>53.88</v>
      </c>
      <c r="H166" s="9"/>
      <c r="I166" s="9"/>
      <c r="J166" s="9"/>
      <c r="K166" s="9"/>
      <c r="L166" s="9"/>
      <c r="M166" s="9"/>
      <c r="N166" s="9"/>
      <c r="O166" s="9"/>
      <c r="P166" s="9"/>
      <c r="Q166" s="9">
        <f>fichier!M158</f>
        <v>10.84</v>
      </c>
      <c r="R166" s="8"/>
      <c r="S166" s="8"/>
      <c r="T166" s="8"/>
      <c r="U166" s="4"/>
      <c r="V166" s="3"/>
      <c r="W166" s="8"/>
      <c r="X166" s="8"/>
      <c r="Y166" s="22"/>
      <c r="Z166" s="25">
        <f t="shared" si="18"/>
        <v>0.2011878247958426</v>
      </c>
      <c r="AA166" s="25" t="str">
        <f t="shared" si="19"/>
        <v/>
      </c>
      <c r="AB166" s="25" t="str">
        <f t="shared" si="20"/>
        <v/>
      </c>
      <c r="AC166" s="64" t="str">
        <f t="shared" si="14"/>
        <v/>
      </c>
      <c r="AD166" s="65" t="b">
        <f t="shared" si="15"/>
        <v>0</v>
      </c>
      <c r="AE166" s="26" t="str">
        <f t="shared" si="16"/>
        <v/>
      </c>
      <c r="AF166" s="26" t="str">
        <f t="shared" si="17"/>
        <v/>
      </c>
    </row>
    <row r="167" spans="2:32" x14ac:dyDescent="0.25">
      <c r="B167" s="49">
        <f>fichier!I159</f>
        <v>7</v>
      </c>
      <c r="C167" s="67" t="str">
        <f>fichier!R159</f>
        <v>DENO</v>
      </c>
      <c r="D167" s="9">
        <f>fichier!N159</f>
        <v>65</v>
      </c>
      <c r="E167" s="4">
        <f>fichier!H159</f>
        <v>153941</v>
      </c>
      <c r="F167" s="4" t="str">
        <f>fichier!K159</f>
        <v>VTP PV 18146998 - CJ-143-JG - DENOUX CELINE - FORD FOCUS</v>
      </c>
      <c r="G167" s="9">
        <f>fichier!L159</f>
        <v>53.88</v>
      </c>
      <c r="H167" s="9"/>
      <c r="I167" s="9"/>
      <c r="J167" s="9"/>
      <c r="K167" s="9"/>
      <c r="L167" s="9"/>
      <c r="M167" s="9"/>
      <c r="N167" s="9"/>
      <c r="O167" s="9"/>
      <c r="P167" s="9"/>
      <c r="Q167" s="9">
        <f>fichier!M159</f>
        <v>10.84</v>
      </c>
      <c r="R167" s="8"/>
      <c r="S167" s="8"/>
      <c r="T167" s="8"/>
      <c r="U167" s="4"/>
      <c r="V167" s="3"/>
      <c r="W167" s="8"/>
      <c r="X167" s="8"/>
      <c r="Y167" s="22"/>
      <c r="Z167" s="25">
        <f t="shared" si="18"/>
        <v>0.2011878247958426</v>
      </c>
      <c r="AA167" s="25" t="str">
        <f t="shared" si="19"/>
        <v/>
      </c>
      <c r="AB167" s="25" t="str">
        <f t="shared" si="20"/>
        <v/>
      </c>
      <c r="AC167" s="64" t="str">
        <f t="shared" si="14"/>
        <v/>
      </c>
      <c r="AD167" s="65" t="b">
        <f t="shared" si="15"/>
        <v>0</v>
      </c>
      <c r="AE167" s="26" t="str">
        <f t="shared" si="16"/>
        <v/>
      </c>
      <c r="AF167" s="26" t="str">
        <f t="shared" si="17"/>
        <v/>
      </c>
    </row>
    <row r="168" spans="2:32" x14ac:dyDescent="0.25">
      <c r="B168" s="49">
        <f>fichier!I160</f>
        <v>7</v>
      </c>
      <c r="C168" s="67" t="str">
        <f>fichier!R160</f>
        <v>DESF</v>
      </c>
      <c r="D168" s="9">
        <f>fichier!N160</f>
        <v>60</v>
      </c>
      <c r="E168" s="4">
        <f>fichier!H160</f>
        <v>153956</v>
      </c>
      <c r="F168" s="4" t="str">
        <f>fichier!K160</f>
        <v>VTP PV 18147009 - CK-808-QG - DESFAUDAIS ANTHONY - VOLKSWAGEN GOLF</v>
      </c>
      <c r="G168" s="9">
        <f>fichier!L160</f>
        <v>49.72</v>
      </c>
      <c r="H168" s="9"/>
      <c r="I168" s="9"/>
      <c r="J168" s="9"/>
      <c r="K168" s="9"/>
      <c r="L168" s="9"/>
      <c r="M168" s="9"/>
      <c r="N168" s="9"/>
      <c r="O168" s="9"/>
      <c r="P168" s="9"/>
      <c r="Q168" s="9">
        <f>fichier!M160</f>
        <v>10</v>
      </c>
      <c r="R168" s="8"/>
      <c r="S168" s="8"/>
      <c r="T168" s="8"/>
      <c r="U168" s="4"/>
      <c r="V168" s="3"/>
      <c r="W168" s="8"/>
      <c r="X168" s="8"/>
      <c r="Y168" s="22"/>
      <c r="Z168" s="25">
        <f t="shared" si="18"/>
        <v>0.20112630732099759</v>
      </c>
      <c r="AA168" s="25" t="str">
        <f t="shared" si="19"/>
        <v/>
      </c>
      <c r="AB168" s="25" t="str">
        <f t="shared" si="20"/>
        <v/>
      </c>
      <c r="AC168" s="64" t="str">
        <f t="shared" si="14"/>
        <v/>
      </c>
      <c r="AD168" s="65" t="b">
        <f t="shared" si="15"/>
        <v>0</v>
      </c>
      <c r="AE168" s="26" t="str">
        <f t="shared" si="16"/>
        <v/>
      </c>
      <c r="AF168" s="26" t="str">
        <f t="shared" si="17"/>
        <v/>
      </c>
    </row>
    <row r="169" spans="2:32" x14ac:dyDescent="0.25">
      <c r="B169" s="49">
        <f>fichier!I161</f>
        <v>13</v>
      </c>
      <c r="C169" s="67" t="str">
        <f>fichier!R161</f>
        <v>DESM</v>
      </c>
      <c r="D169" s="9">
        <f>fichier!N161</f>
        <v>60</v>
      </c>
      <c r="E169" s="4">
        <f>fichier!H161</f>
        <v>154123</v>
      </c>
      <c r="F169" s="4" t="str">
        <f>fichier!K161</f>
        <v>VTP PV 18147164 - EB-379-RN - DESMOULINS JULES - RENAULT TRAFIC</v>
      </c>
      <c r="G169" s="9">
        <f>fichier!L161</f>
        <v>49.72</v>
      </c>
      <c r="H169" s="9"/>
      <c r="I169" s="9"/>
      <c r="J169" s="9"/>
      <c r="K169" s="9"/>
      <c r="L169" s="9"/>
      <c r="M169" s="9"/>
      <c r="N169" s="9"/>
      <c r="O169" s="9"/>
      <c r="P169" s="9"/>
      <c r="Q169" s="9">
        <f>fichier!M161</f>
        <v>10</v>
      </c>
      <c r="R169" s="8"/>
      <c r="S169" s="8"/>
      <c r="T169" s="8"/>
      <c r="U169" s="4"/>
      <c r="V169" s="3"/>
      <c r="W169" s="8"/>
      <c r="X169" s="8"/>
      <c r="Y169" s="22"/>
      <c r="Z169" s="25">
        <f t="shared" si="18"/>
        <v>0.20112630732099759</v>
      </c>
      <c r="AA169" s="25" t="str">
        <f t="shared" si="19"/>
        <v/>
      </c>
      <c r="AB169" s="25" t="str">
        <f t="shared" si="20"/>
        <v/>
      </c>
      <c r="AC169" s="64" t="str">
        <f t="shared" si="14"/>
        <v/>
      </c>
      <c r="AD169" s="65" t="b">
        <f t="shared" si="15"/>
        <v>0</v>
      </c>
      <c r="AE169" s="26" t="str">
        <f t="shared" si="16"/>
        <v/>
      </c>
      <c r="AF169" s="26" t="str">
        <f t="shared" si="17"/>
        <v/>
      </c>
    </row>
    <row r="170" spans="2:32" x14ac:dyDescent="0.25">
      <c r="B170" s="49">
        <f>fichier!I162</f>
        <v>7</v>
      </c>
      <c r="C170" s="67" t="str">
        <f>fichier!R162</f>
        <v>DESP</v>
      </c>
      <c r="D170" s="9">
        <f>fichier!N162</f>
        <v>60</v>
      </c>
      <c r="E170" s="4">
        <f>fichier!H162</f>
        <v>153938</v>
      </c>
      <c r="F170" s="4" t="str">
        <f>fichier!K162</f>
        <v>VTP PV 18146995 - BA-893-GP - DESPLEBIN BENOIT - BMW SERIE 3</v>
      </c>
      <c r="G170" s="9">
        <f>fichier!L162</f>
        <v>49.72</v>
      </c>
      <c r="H170" s="9"/>
      <c r="I170" s="9"/>
      <c r="J170" s="9"/>
      <c r="K170" s="9"/>
      <c r="L170" s="9"/>
      <c r="M170" s="9"/>
      <c r="N170" s="9"/>
      <c r="O170" s="9"/>
      <c r="P170" s="9"/>
      <c r="Q170" s="9">
        <f>fichier!M162</f>
        <v>10</v>
      </c>
      <c r="R170" s="8"/>
      <c r="S170" s="8"/>
      <c r="T170" s="8"/>
      <c r="U170" s="4"/>
      <c r="V170" s="3"/>
      <c r="W170" s="8"/>
      <c r="X170" s="8"/>
      <c r="Y170" s="22"/>
      <c r="Z170" s="25">
        <f t="shared" si="18"/>
        <v>0.20112630732099759</v>
      </c>
      <c r="AA170" s="25" t="str">
        <f t="shared" si="19"/>
        <v/>
      </c>
      <c r="AB170" s="25" t="str">
        <f t="shared" si="20"/>
        <v/>
      </c>
      <c r="AC170" s="64" t="str">
        <f t="shared" si="14"/>
        <v/>
      </c>
      <c r="AD170" s="65" t="b">
        <f t="shared" si="15"/>
        <v>0</v>
      </c>
      <c r="AE170" s="26" t="str">
        <f t="shared" si="16"/>
        <v/>
      </c>
      <c r="AF170" s="26" t="str">
        <f t="shared" si="17"/>
        <v/>
      </c>
    </row>
    <row r="171" spans="2:32" x14ac:dyDescent="0.25">
      <c r="B171" s="49">
        <f>fichier!I163</f>
        <v>26</v>
      </c>
      <c r="C171" s="67" t="str">
        <f>fichier!R163</f>
        <v>DJIL</v>
      </c>
      <c r="D171" s="9">
        <f>fichier!N163</f>
        <v>60</v>
      </c>
      <c r="E171" s="4">
        <f>fichier!H163</f>
        <v>154497</v>
      </c>
      <c r="F171" s="4" t="str">
        <f>fichier!K163</f>
        <v>VTP PV 18147515 - 6815 XW 14 - DJILALI SORAYA - VOLKSWAGEN GOLF</v>
      </c>
      <c r="G171" s="9">
        <f>fichier!L163</f>
        <v>49.72</v>
      </c>
      <c r="H171" s="9"/>
      <c r="I171" s="9"/>
      <c r="J171" s="9"/>
      <c r="K171" s="9"/>
      <c r="L171" s="9"/>
      <c r="M171" s="9"/>
      <c r="N171" s="9"/>
      <c r="O171" s="9"/>
      <c r="P171" s="9"/>
      <c r="Q171" s="9">
        <f>fichier!M163</f>
        <v>10</v>
      </c>
      <c r="R171" s="8"/>
      <c r="S171" s="8"/>
      <c r="T171" s="8"/>
      <c r="U171" s="4"/>
      <c r="V171" s="3"/>
      <c r="W171" s="8"/>
      <c r="X171" s="8"/>
      <c r="Y171" s="22"/>
      <c r="Z171" s="25">
        <f t="shared" si="18"/>
        <v>0.20112630732099759</v>
      </c>
      <c r="AA171" s="25" t="str">
        <f t="shared" si="19"/>
        <v/>
      </c>
      <c r="AB171" s="25" t="str">
        <f t="shared" si="20"/>
        <v/>
      </c>
      <c r="AC171" s="64" t="str">
        <f t="shared" si="14"/>
        <v/>
      </c>
      <c r="AD171" s="65" t="b">
        <f t="shared" si="15"/>
        <v>0</v>
      </c>
      <c r="AE171" s="26" t="str">
        <f t="shared" si="16"/>
        <v/>
      </c>
      <c r="AF171" s="26" t="str">
        <f t="shared" si="17"/>
        <v/>
      </c>
    </row>
    <row r="172" spans="2:32" x14ac:dyDescent="0.25">
      <c r="B172" s="49">
        <f>fichier!I164</f>
        <v>28</v>
      </c>
      <c r="C172" s="67" t="str">
        <f>fichier!R164</f>
        <v>DROU</v>
      </c>
      <c r="D172" s="9">
        <f>fichier!N164</f>
        <v>65</v>
      </c>
      <c r="E172" s="4">
        <f>fichier!H164</f>
        <v>154585</v>
      </c>
      <c r="F172" s="4" t="str">
        <f>fichier!K164</f>
        <v>VTP PV 18147599 - 2338 ZL 14 - DROUIN JEAN-PIERRE - PEUGEOT 207</v>
      </c>
      <c r="G172" s="9">
        <f>fichier!L164</f>
        <v>53.88</v>
      </c>
      <c r="H172" s="9"/>
      <c r="I172" s="9"/>
      <c r="J172" s="9"/>
      <c r="K172" s="9"/>
      <c r="L172" s="9"/>
      <c r="M172" s="9"/>
      <c r="N172" s="9"/>
      <c r="O172" s="9"/>
      <c r="P172" s="9"/>
      <c r="Q172" s="9">
        <f>fichier!M164</f>
        <v>10.84</v>
      </c>
      <c r="R172" s="8"/>
      <c r="S172" s="8"/>
      <c r="T172" s="8"/>
      <c r="U172" s="4"/>
      <c r="V172" s="3"/>
      <c r="W172" s="8"/>
      <c r="X172" s="8"/>
      <c r="Y172" s="22"/>
      <c r="Z172" s="25">
        <f t="shared" si="18"/>
        <v>0.2011878247958426</v>
      </c>
      <c r="AA172" s="25" t="str">
        <f t="shared" si="19"/>
        <v/>
      </c>
      <c r="AB172" s="25" t="str">
        <f t="shared" si="20"/>
        <v/>
      </c>
      <c r="AC172" s="64" t="str">
        <f t="shared" si="14"/>
        <v/>
      </c>
      <c r="AD172" s="65" t="b">
        <f t="shared" si="15"/>
        <v>0</v>
      </c>
      <c r="AE172" s="26" t="str">
        <f t="shared" si="16"/>
        <v/>
      </c>
      <c r="AF172" s="26" t="str">
        <f t="shared" si="17"/>
        <v/>
      </c>
    </row>
    <row r="173" spans="2:32" x14ac:dyDescent="0.25">
      <c r="B173" s="49">
        <f>fichier!I165</f>
        <v>2</v>
      </c>
      <c r="C173" s="67" t="str">
        <f>fichier!R165</f>
        <v>DUDO</v>
      </c>
      <c r="D173" s="9">
        <f>fichier!N165</f>
        <v>60</v>
      </c>
      <c r="E173" s="4">
        <f>fichier!H165</f>
        <v>153855</v>
      </c>
      <c r="F173" s="4" t="str">
        <f>fichier!K165</f>
        <v>VTP PV 18146915 - 5335 YR 14 - DUDOUIT DAVID - NISSAN MICRA</v>
      </c>
      <c r="G173" s="9">
        <f>fichier!L165</f>
        <v>49.72</v>
      </c>
      <c r="H173" s="9"/>
      <c r="I173" s="9"/>
      <c r="J173" s="9"/>
      <c r="K173" s="9"/>
      <c r="L173" s="9"/>
      <c r="M173" s="9"/>
      <c r="N173" s="9"/>
      <c r="O173" s="9"/>
      <c r="P173" s="9"/>
      <c r="Q173" s="9">
        <f>fichier!M165</f>
        <v>10</v>
      </c>
      <c r="R173" s="8"/>
      <c r="S173" s="8"/>
      <c r="T173" s="8"/>
      <c r="U173" s="4"/>
      <c r="V173" s="3"/>
      <c r="W173" s="8"/>
      <c r="X173" s="8"/>
      <c r="Y173" s="22"/>
      <c r="Z173" s="25">
        <f t="shared" si="18"/>
        <v>0.20112630732099759</v>
      </c>
      <c r="AA173" s="25" t="str">
        <f t="shared" si="19"/>
        <v/>
      </c>
      <c r="AB173" s="25" t="str">
        <f t="shared" si="20"/>
        <v/>
      </c>
      <c r="AC173" s="64" t="str">
        <f t="shared" si="14"/>
        <v/>
      </c>
      <c r="AD173" s="65" t="b">
        <f t="shared" si="15"/>
        <v>0</v>
      </c>
      <c r="AE173" s="26" t="str">
        <f t="shared" si="16"/>
        <v/>
      </c>
      <c r="AF173" s="26" t="str">
        <f t="shared" si="17"/>
        <v/>
      </c>
    </row>
    <row r="174" spans="2:32" x14ac:dyDescent="0.25">
      <c r="B174" s="49">
        <f>fichier!I166</f>
        <v>21</v>
      </c>
      <c r="C174" s="67" t="str">
        <f>fichier!R166</f>
        <v>DUFI</v>
      </c>
      <c r="D174" s="9">
        <f>fichier!N166</f>
        <v>60</v>
      </c>
      <c r="E174" s="4">
        <f>fichier!H166</f>
        <v>154378</v>
      </c>
      <c r="F174" s="4" t="str">
        <f>fichier!K166</f>
        <v>VTP PV 18147401 - BN-606-JF - DUFIT GERARD - RENAULT KANGOO</v>
      </c>
      <c r="G174" s="9">
        <f>fichier!L166</f>
        <v>49.72</v>
      </c>
      <c r="H174" s="9"/>
      <c r="I174" s="9"/>
      <c r="J174" s="9"/>
      <c r="K174" s="9"/>
      <c r="L174" s="9"/>
      <c r="M174" s="9"/>
      <c r="N174" s="9"/>
      <c r="O174" s="9"/>
      <c r="P174" s="9"/>
      <c r="Q174" s="9">
        <f>fichier!M166</f>
        <v>10</v>
      </c>
      <c r="R174" s="8"/>
      <c r="S174" s="8"/>
      <c r="T174" s="8"/>
      <c r="U174" s="4"/>
      <c r="V174" s="3"/>
      <c r="W174" s="8"/>
      <c r="X174" s="8"/>
      <c r="Y174" s="22"/>
      <c r="Z174" s="25">
        <f t="shared" si="18"/>
        <v>0.20112630732099759</v>
      </c>
      <c r="AA174" s="25" t="str">
        <f t="shared" si="19"/>
        <v/>
      </c>
      <c r="AB174" s="25" t="str">
        <f t="shared" si="20"/>
        <v/>
      </c>
      <c r="AC174" s="64" t="str">
        <f t="shared" si="14"/>
        <v/>
      </c>
      <c r="AD174" s="65" t="b">
        <f t="shared" si="15"/>
        <v>0</v>
      </c>
      <c r="AE174" s="26" t="str">
        <f t="shared" si="16"/>
        <v/>
      </c>
      <c r="AF174" s="26" t="str">
        <f t="shared" si="17"/>
        <v/>
      </c>
    </row>
    <row r="175" spans="2:32" x14ac:dyDescent="0.25">
      <c r="B175" s="49">
        <f>fichier!I167</f>
        <v>23</v>
      </c>
      <c r="C175" s="67" t="str">
        <f>fichier!R167</f>
        <v>DUMO</v>
      </c>
      <c r="D175" s="9">
        <f>fichier!N167</f>
        <v>15</v>
      </c>
      <c r="E175" s="4">
        <f>fichier!H167</f>
        <v>154440</v>
      </c>
      <c r="F175" s="4" t="str">
        <f>fichier!K167</f>
        <v>CV PV 18147461 - AH-067-KF - DUMOULIN MAUREEN - FIAT PUNTO</v>
      </c>
      <c r="G175" s="9">
        <f>fichier!L167</f>
        <v>12.5</v>
      </c>
      <c r="H175" s="9"/>
      <c r="I175" s="9"/>
      <c r="J175" s="9"/>
      <c r="K175" s="9"/>
      <c r="L175" s="9"/>
      <c r="M175" s="9"/>
      <c r="N175" s="9"/>
      <c r="O175" s="9"/>
      <c r="P175" s="9"/>
      <c r="Q175" s="9">
        <f>fichier!M167</f>
        <v>2.5</v>
      </c>
      <c r="R175" s="8"/>
      <c r="S175" s="8"/>
      <c r="T175" s="8"/>
      <c r="U175" s="4"/>
      <c r="V175" s="3"/>
      <c r="W175" s="8"/>
      <c r="X175" s="8"/>
      <c r="Y175" s="22"/>
      <c r="Z175" s="25">
        <f t="shared" si="18"/>
        <v>0.2</v>
      </c>
      <c r="AA175" s="25" t="str">
        <f t="shared" si="19"/>
        <v/>
      </c>
      <c r="AB175" s="25" t="str">
        <f t="shared" si="20"/>
        <v/>
      </c>
      <c r="AC175" s="64" t="str">
        <f t="shared" si="14"/>
        <v/>
      </c>
      <c r="AD175" s="65" t="str">
        <f t="shared" si="15"/>
        <v/>
      </c>
      <c r="AE175" s="26" t="str">
        <f t="shared" si="16"/>
        <v/>
      </c>
      <c r="AF175" s="26" t="str">
        <f t="shared" si="17"/>
        <v/>
      </c>
    </row>
    <row r="176" spans="2:32" x14ac:dyDescent="0.25">
      <c r="B176" s="49">
        <f>fichier!I168</f>
        <v>24</v>
      </c>
      <c r="C176" s="67" t="str">
        <f>fichier!R168</f>
        <v>DUPA</v>
      </c>
      <c r="D176" s="9">
        <f>fichier!N168</f>
        <v>60</v>
      </c>
      <c r="E176" s="4">
        <f>fichier!H168</f>
        <v>154486</v>
      </c>
      <c r="F176" s="4" t="str">
        <f>fichier!K168</f>
        <v>VTP PV 18147506 - DL-919-EB - DUPART YONNEL - RENAULT CAPTUR</v>
      </c>
      <c r="G176" s="9">
        <f>fichier!L168</f>
        <v>49.72</v>
      </c>
      <c r="H176" s="9"/>
      <c r="I176" s="9"/>
      <c r="J176" s="9"/>
      <c r="K176" s="9"/>
      <c r="L176" s="9"/>
      <c r="M176" s="9"/>
      <c r="N176" s="9"/>
      <c r="O176" s="9"/>
      <c r="P176" s="9"/>
      <c r="Q176" s="9">
        <f>fichier!M168</f>
        <v>10</v>
      </c>
      <c r="R176" s="8"/>
      <c r="S176" s="8"/>
      <c r="T176" s="8"/>
      <c r="U176" s="4"/>
      <c r="V176" s="3"/>
      <c r="W176" s="8"/>
      <c r="X176" s="8"/>
      <c r="Y176" s="22"/>
      <c r="Z176" s="25">
        <f t="shared" si="18"/>
        <v>0.20112630732099759</v>
      </c>
      <c r="AA176" s="25" t="str">
        <f t="shared" si="19"/>
        <v/>
      </c>
      <c r="AB176" s="25" t="str">
        <f t="shared" si="20"/>
        <v/>
      </c>
      <c r="AC176" s="64" t="str">
        <f t="shared" si="14"/>
        <v/>
      </c>
      <c r="AD176" s="65" t="b">
        <f t="shared" si="15"/>
        <v>0</v>
      </c>
      <c r="AE176" s="26" t="str">
        <f t="shared" si="16"/>
        <v/>
      </c>
      <c r="AF176" s="26" t="str">
        <f t="shared" si="17"/>
        <v/>
      </c>
    </row>
    <row r="177" spans="2:32" x14ac:dyDescent="0.25">
      <c r="B177" s="49">
        <f>fichier!I169</f>
        <v>5</v>
      </c>
      <c r="C177" s="67" t="str">
        <f>fichier!R169</f>
        <v>DUTA</v>
      </c>
      <c r="D177" s="9">
        <f>fichier!N169</f>
        <v>60</v>
      </c>
      <c r="E177" s="4">
        <f>fichier!H169</f>
        <v>153881</v>
      </c>
      <c r="F177" s="4" t="str">
        <f>fichier!K169</f>
        <v>VTP PV 18146940 - DC-821-KV - DUTAC ARTHUR - MITSUBISHI SPACE STAR</v>
      </c>
      <c r="G177" s="9">
        <f>fichier!L169</f>
        <v>49.72</v>
      </c>
      <c r="H177" s="9"/>
      <c r="I177" s="9"/>
      <c r="J177" s="9"/>
      <c r="K177" s="9"/>
      <c r="L177" s="9"/>
      <c r="M177" s="9"/>
      <c r="N177" s="9"/>
      <c r="O177" s="9"/>
      <c r="P177" s="9"/>
      <c r="Q177" s="9">
        <f>fichier!M169</f>
        <v>10</v>
      </c>
      <c r="R177" s="8"/>
      <c r="S177" s="8"/>
      <c r="T177" s="8"/>
      <c r="U177" s="4"/>
      <c r="V177" s="3"/>
      <c r="W177" s="8"/>
      <c r="X177" s="8"/>
      <c r="Y177" s="22"/>
      <c r="Z177" s="25">
        <f t="shared" si="18"/>
        <v>0.20112630732099759</v>
      </c>
      <c r="AA177" s="25" t="str">
        <f t="shared" si="19"/>
        <v/>
      </c>
      <c r="AB177" s="25" t="str">
        <f t="shared" si="20"/>
        <v/>
      </c>
      <c r="AC177" s="64" t="str">
        <f t="shared" si="14"/>
        <v/>
      </c>
      <c r="AD177" s="65" t="b">
        <f t="shared" si="15"/>
        <v>0</v>
      </c>
      <c r="AE177" s="26" t="str">
        <f t="shared" si="16"/>
        <v/>
      </c>
      <c r="AF177" s="26" t="str">
        <f t="shared" si="17"/>
        <v/>
      </c>
    </row>
    <row r="178" spans="2:32" x14ac:dyDescent="0.25">
      <c r="B178" s="49">
        <f>fichier!I170</f>
        <v>10</v>
      </c>
      <c r="C178" s="67" t="str">
        <f>fichier!R170</f>
        <v>EIRL</v>
      </c>
      <c r="D178" s="9">
        <f>fichier!N170</f>
        <v>60</v>
      </c>
      <c r="E178" s="4">
        <f>fichier!H170</f>
        <v>154067</v>
      </c>
      <c r="F178" s="4" t="str">
        <f>fichier!K170</f>
        <v>VTP PV 18147113 - CY-470-VF - EIRL J POSES - NISSAN PATROL</v>
      </c>
      <c r="G178" s="9">
        <f>fichier!L170</f>
        <v>49.72</v>
      </c>
      <c r="H178" s="9"/>
      <c r="I178" s="9"/>
      <c r="J178" s="9"/>
      <c r="K178" s="9"/>
      <c r="L178" s="9"/>
      <c r="M178" s="9"/>
      <c r="N178" s="9"/>
      <c r="O178" s="9"/>
      <c r="P178" s="9"/>
      <c r="Q178" s="9">
        <f>fichier!M170</f>
        <v>10</v>
      </c>
      <c r="R178" s="8"/>
      <c r="S178" s="8"/>
      <c r="T178" s="8"/>
      <c r="U178" s="4"/>
      <c r="V178" s="3"/>
      <c r="W178" s="8"/>
      <c r="X178" s="8"/>
      <c r="Y178" s="22"/>
      <c r="Z178" s="25">
        <f t="shared" si="18"/>
        <v>0.20112630732099759</v>
      </c>
      <c r="AA178" s="25" t="str">
        <f t="shared" si="19"/>
        <v/>
      </c>
      <c r="AB178" s="25" t="str">
        <f t="shared" si="20"/>
        <v/>
      </c>
      <c r="AC178" s="64" t="str">
        <f t="shared" si="14"/>
        <v/>
      </c>
      <c r="AD178" s="65" t="b">
        <f t="shared" si="15"/>
        <v>0</v>
      </c>
      <c r="AE178" s="26" t="str">
        <f t="shared" si="16"/>
        <v/>
      </c>
      <c r="AF178" s="26" t="str">
        <f t="shared" si="17"/>
        <v/>
      </c>
    </row>
    <row r="179" spans="2:32" x14ac:dyDescent="0.25">
      <c r="B179" s="49">
        <f>fichier!I171</f>
        <v>1</v>
      </c>
      <c r="C179" s="67" t="str">
        <f>fichier!R171</f>
        <v xml:space="preserve">ETS </v>
      </c>
      <c r="D179" s="9">
        <f>fichier!N171</f>
        <v>10</v>
      </c>
      <c r="E179" s="4">
        <f>fichier!H171</f>
        <v>153796</v>
      </c>
      <c r="F179" s="4" t="str">
        <f>fichier!K171</f>
        <v>CV PV 18146857 - 680 WZ 14 - PIALLES FLORENCE - VOLKSWAGEN GOLF</v>
      </c>
      <c r="G179" s="9">
        <f>fichier!L171</f>
        <v>8.33</v>
      </c>
      <c r="H179" s="9"/>
      <c r="I179" s="9"/>
      <c r="J179" s="9"/>
      <c r="K179" s="9"/>
      <c r="L179" s="9"/>
      <c r="M179" s="9"/>
      <c r="N179" s="9"/>
      <c r="O179" s="9"/>
      <c r="P179" s="9"/>
      <c r="Q179" s="9">
        <f>fichier!M171</f>
        <v>1.67</v>
      </c>
      <c r="R179" s="8"/>
      <c r="S179" s="8"/>
      <c r="T179" s="8"/>
      <c r="U179" s="4"/>
      <c r="V179" s="3"/>
      <c r="W179" s="8"/>
      <c r="X179" s="8"/>
      <c r="Y179" s="22"/>
      <c r="Z179" s="25">
        <f t="shared" si="18"/>
        <v>0.20048019207683071</v>
      </c>
      <c r="AA179" s="25" t="str">
        <f t="shared" si="19"/>
        <v/>
      </c>
      <c r="AB179" s="25" t="str">
        <f t="shared" si="20"/>
        <v/>
      </c>
      <c r="AC179" s="64" t="str">
        <f t="shared" si="14"/>
        <v/>
      </c>
      <c r="AD179" s="65" t="str">
        <f t="shared" si="15"/>
        <v/>
      </c>
      <c r="AE179" s="26" t="str">
        <f t="shared" si="16"/>
        <v/>
      </c>
      <c r="AF179" s="26" t="str">
        <f t="shared" si="17"/>
        <v/>
      </c>
    </row>
    <row r="180" spans="2:32" x14ac:dyDescent="0.25">
      <c r="B180" s="49">
        <f>fichier!I172</f>
        <v>2</v>
      </c>
      <c r="C180" s="67" t="str">
        <f>fichier!R172</f>
        <v xml:space="preserve">ETS </v>
      </c>
      <c r="D180" s="9">
        <f>fichier!N172</f>
        <v>50</v>
      </c>
      <c r="E180" s="4">
        <f>fichier!H172</f>
        <v>153837</v>
      </c>
      <c r="F180" s="4" t="str">
        <f>fichier!K172</f>
        <v>VTP PV 18146897 - BG-513-TY - VILLAIN FRANCK - MERCEDES BENZ CLASSE C</v>
      </c>
      <c r="G180" s="9">
        <f>fichier!L172</f>
        <v>41.38</v>
      </c>
      <c r="H180" s="9"/>
      <c r="I180" s="9"/>
      <c r="J180" s="9"/>
      <c r="K180" s="9"/>
      <c r="L180" s="9"/>
      <c r="M180" s="9"/>
      <c r="N180" s="9"/>
      <c r="O180" s="9"/>
      <c r="P180" s="9"/>
      <c r="Q180" s="9">
        <f>fichier!M172</f>
        <v>8.34</v>
      </c>
      <c r="R180" s="8"/>
      <c r="S180" s="8"/>
      <c r="T180" s="8"/>
      <c r="U180" s="4"/>
      <c r="V180" s="3"/>
      <c r="W180" s="8"/>
      <c r="X180" s="8"/>
      <c r="Y180" s="22"/>
      <c r="Z180" s="25">
        <f t="shared" si="18"/>
        <v>0.20154664088931851</v>
      </c>
      <c r="AA180" s="25" t="str">
        <f t="shared" si="19"/>
        <v/>
      </c>
      <c r="AB180" s="25" t="str">
        <f t="shared" si="20"/>
        <v/>
      </c>
      <c r="AC180" s="64" t="str">
        <f t="shared" si="14"/>
        <v/>
      </c>
      <c r="AD180" s="65" t="b">
        <f t="shared" si="15"/>
        <v>0</v>
      </c>
      <c r="AE180" s="26" t="str">
        <f t="shared" si="16"/>
        <v/>
      </c>
      <c r="AF180" s="26" t="str">
        <f t="shared" si="17"/>
        <v/>
      </c>
    </row>
    <row r="181" spans="2:32" x14ac:dyDescent="0.25">
      <c r="B181" s="49">
        <f>fichier!I173</f>
        <v>2</v>
      </c>
      <c r="C181" s="67" t="str">
        <f>fichier!R173</f>
        <v xml:space="preserve">ETS </v>
      </c>
      <c r="D181" s="9">
        <f>fichier!N173</f>
        <v>50</v>
      </c>
      <c r="E181" s="4">
        <f>fichier!H173</f>
        <v>153841</v>
      </c>
      <c r="F181" s="4" t="str">
        <f>fichier!K173</f>
        <v>VTP PV 18146901 - BR-249-FL - LEROUX BROCHARD SA S - MERCEDES BENZ SPRINTER</v>
      </c>
      <c r="G181" s="9">
        <f>fichier!L173</f>
        <v>41.38</v>
      </c>
      <c r="H181" s="9"/>
      <c r="I181" s="9"/>
      <c r="J181" s="9"/>
      <c r="K181" s="9"/>
      <c r="L181" s="9"/>
      <c r="M181" s="9"/>
      <c r="N181" s="9"/>
      <c r="O181" s="9"/>
      <c r="P181" s="9"/>
      <c r="Q181" s="9">
        <f>fichier!M173</f>
        <v>8.34</v>
      </c>
      <c r="R181" s="8"/>
      <c r="S181" s="8"/>
      <c r="T181" s="8"/>
      <c r="U181" s="4"/>
      <c r="V181" s="3"/>
      <c r="W181" s="8"/>
      <c r="X181" s="8"/>
      <c r="Y181" s="22"/>
      <c r="Z181" s="25">
        <f t="shared" si="18"/>
        <v>0.20154664088931851</v>
      </c>
      <c r="AA181" s="25" t="str">
        <f t="shared" si="19"/>
        <v/>
      </c>
      <c r="AB181" s="25" t="str">
        <f t="shared" si="20"/>
        <v/>
      </c>
      <c r="AC181" s="64" t="str">
        <f t="shared" si="14"/>
        <v/>
      </c>
      <c r="AD181" s="65" t="b">
        <f t="shared" si="15"/>
        <v>0</v>
      </c>
      <c r="AE181" s="26" t="str">
        <f t="shared" si="16"/>
        <v/>
      </c>
      <c r="AF181" s="26" t="str">
        <f t="shared" si="17"/>
        <v/>
      </c>
    </row>
    <row r="182" spans="2:32" x14ac:dyDescent="0.25">
      <c r="B182" s="49">
        <f>fichier!I174</f>
        <v>2</v>
      </c>
      <c r="C182" s="67" t="str">
        <f>fichier!R174</f>
        <v xml:space="preserve">ETS </v>
      </c>
      <c r="D182" s="9">
        <f>fichier!N174</f>
        <v>50</v>
      </c>
      <c r="E182" s="4">
        <f>fichier!H174</f>
        <v>153854</v>
      </c>
      <c r="F182" s="4" t="str">
        <f>fichier!K174</f>
        <v>VTP PV 18146914 - DM-274-MN - BOBET JEAN DOMINIQUE - FIAT BRAVA 1.6</v>
      </c>
      <c r="G182" s="9">
        <f>fichier!L174</f>
        <v>41.38</v>
      </c>
      <c r="H182" s="9"/>
      <c r="I182" s="9"/>
      <c r="J182" s="9"/>
      <c r="K182" s="9"/>
      <c r="L182" s="9"/>
      <c r="M182" s="9"/>
      <c r="N182" s="9"/>
      <c r="O182" s="9"/>
      <c r="P182" s="9"/>
      <c r="Q182" s="9">
        <f>fichier!M174</f>
        <v>8.34</v>
      </c>
      <c r="R182" s="8"/>
      <c r="S182" s="8"/>
      <c r="T182" s="8"/>
      <c r="U182" s="4"/>
      <c r="V182" s="3"/>
      <c r="W182" s="8"/>
      <c r="X182" s="8"/>
      <c r="Y182" s="22"/>
      <c r="Z182" s="25">
        <f t="shared" si="18"/>
        <v>0.20154664088931851</v>
      </c>
      <c r="AA182" s="25" t="str">
        <f t="shared" si="19"/>
        <v/>
      </c>
      <c r="AB182" s="25" t="str">
        <f t="shared" si="20"/>
        <v/>
      </c>
      <c r="AC182" s="64" t="str">
        <f t="shared" si="14"/>
        <v/>
      </c>
      <c r="AD182" s="65" t="b">
        <f t="shared" si="15"/>
        <v>0</v>
      </c>
      <c r="AE182" s="26" t="str">
        <f t="shared" si="16"/>
        <v/>
      </c>
      <c r="AF182" s="26" t="str">
        <f t="shared" si="17"/>
        <v/>
      </c>
    </row>
    <row r="183" spans="2:32" x14ac:dyDescent="0.25">
      <c r="B183" s="49">
        <f>fichier!I175</f>
        <v>5</v>
      </c>
      <c r="C183" s="67" t="str">
        <f>fichier!R175</f>
        <v xml:space="preserve">ETS </v>
      </c>
      <c r="D183" s="9">
        <f>fichier!N175</f>
        <v>50</v>
      </c>
      <c r="E183" s="4">
        <f>fichier!H175</f>
        <v>153880</v>
      </c>
      <c r="F183" s="4" t="str">
        <f>fichier!K175</f>
        <v>VTP PV 18146939 - DE-335-YH - BONIFACE LIBERO - ISUZU AUTRES MODELES</v>
      </c>
      <c r="G183" s="9">
        <f>fichier!L175</f>
        <v>41.38</v>
      </c>
      <c r="H183" s="9"/>
      <c r="I183" s="9"/>
      <c r="J183" s="9"/>
      <c r="K183" s="9"/>
      <c r="L183" s="9"/>
      <c r="M183" s="9"/>
      <c r="N183" s="9"/>
      <c r="O183" s="9"/>
      <c r="P183" s="9"/>
      <c r="Q183" s="9">
        <f>fichier!M175</f>
        <v>8.34</v>
      </c>
      <c r="R183" s="8"/>
      <c r="S183" s="8"/>
      <c r="T183" s="8"/>
      <c r="U183" s="4"/>
      <c r="V183" s="3"/>
      <c r="W183" s="8"/>
      <c r="X183" s="8"/>
      <c r="Y183" s="22"/>
      <c r="Z183" s="25">
        <f t="shared" si="18"/>
        <v>0.20154664088931851</v>
      </c>
      <c r="AA183" s="25" t="str">
        <f t="shared" si="19"/>
        <v/>
      </c>
      <c r="AB183" s="25" t="str">
        <f t="shared" si="20"/>
        <v/>
      </c>
      <c r="AC183" s="64" t="str">
        <f t="shared" si="14"/>
        <v/>
      </c>
      <c r="AD183" s="65" t="b">
        <f t="shared" si="15"/>
        <v>0</v>
      </c>
      <c r="AE183" s="26" t="str">
        <f t="shared" si="16"/>
        <v/>
      </c>
      <c r="AF183" s="26" t="str">
        <f t="shared" si="17"/>
        <v/>
      </c>
    </row>
    <row r="184" spans="2:32" x14ac:dyDescent="0.25">
      <c r="B184" s="49">
        <f>fichier!I176</f>
        <v>8</v>
      </c>
      <c r="C184" s="67" t="str">
        <f>fichier!R176</f>
        <v xml:space="preserve">ETS </v>
      </c>
      <c r="D184" s="9">
        <f>fichier!N176</f>
        <v>50</v>
      </c>
      <c r="E184" s="4">
        <f>fichier!H176</f>
        <v>154021</v>
      </c>
      <c r="F184" s="4" t="str">
        <f>fichier!K176</f>
        <v>VTP PV 18147070 - CB-548-AG - ETS LEROUX BROCHARD - PEUGEOT BOXER</v>
      </c>
      <c r="G184" s="9">
        <f>fichier!L176</f>
        <v>41.38</v>
      </c>
      <c r="H184" s="9"/>
      <c r="I184" s="9"/>
      <c r="J184" s="9"/>
      <c r="K184" s="9"/>
      <c r="L184" s="9"/>
      <c r="M184" s="9"/>
      <c r="N184" s="9"/>
      <c r="O184" s="9"/>
      <c r="P184" s="9"/>
      <c r="Q184" s="9">
        <f>fichier!M176</f>
        <v>8.34</v>
      </c>
      <c r="R184" s="8"/>
      <c r="S184" s="8"/>
      <c r="T184" s="8"/>
      <c r="U184" s="4"/>
      <c r="V184" s="3"/>
      <c r="W184" s="8"/>
      <c r="X184" s="8"/>
      <c r="Y184" s="22"/>
      <c r="Z184" s="25">
        <f t="shared" si="18"/>
        <v>0.20154664088931851</v>
      </c>
      <c r="AA184" s="25" t="str">
        <f t="shared" si="19"/>
        <v/>
      </c>
      <c r="AB184" s="25" t="str">
        <f t="shared" si="20"/>
        <v/>
      </c>
      <c r="AC184" s="64" t="str">
        <f t="shared" si="14"/>
        <v/>
      </c>
      <c r="AD184" s="65" t="b">
        <f t="shared" si="15"/>
        <v>0</v>
      </c>
      <c r="AE184" s="26" t="str">
        <f t="shared" si="16"/>
        <v/>
      </c>
      <c r="AF184" s="26" t="str">
        <f t="shared" si="17"/>
        <v/>
      </c>
    </row>
    <row r="185" spans="2:32" x14ac:dyDescent="0.25">
      <c r="B185" s="49">
        <f>fichier!I177</f>
        <v>9</v>
      </c>
      <c r="C185" s="67" t="str">
        <f>fichier!R177</f>
        <v xml:space="preserve">ETS </v>
      </c>
      <c r="D185" s="9">
        <f>fichier!N177</f>
        <v>50</v>
      </c>
      <c r="E185" s="4">
        <f>fichier!H177</f>
        <v>154026</v>
      </c>
      <c r="F185" s="4" t="str">
        <f>fichier!K177</f>
        <v>VTP PV 18147075 - AL-188-HC - ENTREPRISE HUE - PEUGEOT BIP FG1 14H</v>
      </c>
      <c r="G185" s="9">
        <f>fichier!L177</f>
        <v>41.38</v>
      </c>
      <c r="H185" s="9"/>
      <c r="I185" s="9"/>
      <c r="J185" s="9"/>
      <c r="K185" s="9"/>
      <c r="L185" s="9"/>
      <c r="M185" s="9"/>
      <c r="N185" s="9"/>
      <c r="O185" s="9"/>
      <c r="P185" s="9"/>
      <c r="Q185" s="9">
        <f>fichier!M177</f>
        <v>8.34</v>
      </c>
      <c r="R185" s="8"/>
      <c r="S185" s="8"/>
      <c r="T185" s="8"/>
      <c r="U185" s="4"/>
      <c r="V185" s="3"/>
      <c r="W185" s="8"/>
      <c r="X185" s="8"/>
      <c r="Y185" s="22"/>
      <c r="Z185" s="25">
        <f t="shared" si="18"/>
        <v>0.20154664088931851</v>
      </c>
      <c r="AA185" s="25" t="str">
        <f t="shared" si="19"/>
        <v/>
      </c>
      <c r="AB185" s="25" t="str">
        <f t="shared" si="20"/>
        <v/>
      </c>
      <c r="AC185" s="64" t="str">
        <f t="shared" si="14"/>
        <v/>
      </c>
      <c r="AD185" s="65" t="b">
        <f t="shared" si="15"/>
        <v>0</v>
      </c>
      <c r="AE185" s="26" t="str">
        <f t="shared" si="16"/>
        <v/>
      </c>
      <c r="AF185" s="26" t="str">
        <f t="shared" si="17"/>
        <v/>
      </c>
    </row>
    <row r="186" spans="2:32" x14ac:dyDescent="0.25">
      <c r="B186" s="49">
        <f>fichier!I178</f>
        <v>9</v>
      </c>
      <c r="C186" s="67" t="str">
        <f>fichier!R178</f>
        <v xml:space="preserve">ETS </v>
      </c>
      <c r="D186" s="9">
        <f>fichier!N178</f>
        <v>50</v>
      </c>
      <c r="E186" s="4">
        <f>fichier!H178</f>
        <v>154039</v>
      </c>
      <c r="F186" s="4" t="str">
        <f>fichier!K178</f>
        <v>VTP PV 18147088 - CB-375-YC - DELAUNEY NOELLE - PEUGEOT 508</v>
      </c>
      <c r="G186" s="9">
        <f>fichier!L178</f>
        <v>41.38</v>
      </c>
      <c r="H186" s="9"/>
      <c r="I186" s="9"/>
      <c r="J186" s="9"/>
      <c r="K186" s="9"/>
      <c r="L186" s="9"/>
      <c r="M186" s="9"/>
      <c r="N186" s="9"/>
      <c r="O186" s="9"/>
      <c r="P186" s="9"/>
      <c r="Q186" s="9">
        <f>fichier!M178</f>
        <v>8.34</v>
      </c>
      <c r="R186" s="8"/>
      <c r="S186" s="8"/>
      <c r="T186" s="8"/>
      <c r="U186" s="4"/>
      <c r="V186" s="3"/>
      <c r="W186" s="8"/>
      <c r="X186" s="8"/>
      <c r="Y186" s="22"/>
      <c r="Z186" s="25">
        <f t="shared" si="18"/>
        <v>0.20154664088931851</v>
      </c>
      <c r="AA186" s="25" t="str">
        <f t="shared" si="19"/>
        <v/>
      </c>
      <c r="AB186" s="25" t="str">
        <f t="shared" si="20"/>
        <v/>
      </c>
      <c r="AC186" s="64" t="str">
        <f t="shared" si="14"/>
        <v/>
      </c>
      <c r="AD186" s="65" t="b">
        <f t="shared" si="15"/>
        <v>0</v>
      </c>
      <c r="AE186" s="26" t="str">
        <f t="shared" si="16"/>
        <v/>
      </c>
      <c r="AF186" s="26" t="str">
        <f t="shared" si="17"/>
        <v/>
      </c>
    </row>
    <row r="187" spans="2:32" x14ac:dyDescent="0.25">
      <c r="B187" s="49">
        <f>fichier!I179</f>
        <v>9</v>
      </c>
      <c r="C187" s="67" t="str">
        <f>fichier!R179</f>
        <v xml:space="preserve">ETS </v>
      </c>
      <c r="D187" s="9">
        <f>fichier!N179</f>
        <v>50</v>
      </c>
      <c r="E187" s="4">
        <f>fichier!H179</f>
        <v>154047</v>
      </c>
      <c r="F187" s="4" t="str">
        <f>fichier!K179</f>
        <v>VTP PV 18147096 - EP-762-QL - HERISSON BRUNO - RENAULT TWINGO</v>
      </c>
      <c r="G187" s="9">
        <f>fichier!L179</f>
        <v>41.38</v>
      </c>
      <c r="H187" s="9"/>
      <c r="I187" s="9"/>
      <c r="J187" s="9"/>
      <c r="K187" s="9"/>
      <c r="L187" s="9"/>
      <c r="M187" s="9"/>
      <c r="N187" s="9"/>
      <c r="O187" s="9"/>
      <c r="P187" s="9"/>
      <c r="Q187" s="9">
        <f>fichier!M179</f>
        <v>8.34</v>
      </c>
      <c r="R187" s="8"/>
      <c r="S187" s="8"/>
      <c r="T187" s="8"/>
      <c r="U187" s="4"/>
      <c r="V187" s="3"/>
      <c r="W187" s="8"/>
      <c r="X187" s="8"/>
      <c r="Y187" s="22"/>
      <c r="Z187" s="25">
        <f t="shared" si="18"/>
        <v>0.20154664088931851</v>
      </c>
      <c r="AA187" s="25" t="str">
        <f t="shared" si="19"/>
        <v/>
      </c>
      <c r="AB187" s="25" t="str">
        <f t="shared" si="20"/>
        <v/>
      </c>
      <c r="AC187" s="64" t="str">
        <f t="shared" si="14"/>
        <v/>
      </c>
      <c r="AD187" s="65" t="b">
        <f t="shared" si="15"/>
        <v>0</v>
      </c>
      <c r="AE187" s="26" t="str">
        <f t="shared" si="16"/>
        <v/>
      </c>
      <c r="AF187" s="26" t="str">
        <f t="shared" si="17"/>
        <v/>
      </c>
    </row>
    <row r="188" spans="2:32" x14ac:dyDescent="0.25">
      <c r="B188" s="49">
        <f>fichier!I180</f>
        <v>9</v>
      </c>
      <c r="C188" s="67" t="str">
        <f>fichier!R180</f>
        <v xml:space="preserve">ETS </v>
      </c>
      <c r="D188" s="9">
        <f>fichier!N180</f>
        <v>50</v>
      </c>
      <c r="E188" s="4">
        <f>fichier!H180</f>
        <v>154048</v>
      </c>
      <c r="F188" s="4" t="str">
        <f>fichier!K180</f>
        <v>VTP PV 18147097 - 7666 XC 14 - HORVAIS JOEL - MERCEDES BENZ CLASSE E</v>
      </c>
      <c r="G188" s="9">
        <f>fichier!L180</f>
        <v>41.38</v>
      </c>
      <c r="H188" s="9"/>
      <c r="I188" s="9"/>
      <c r="J188" s="9"/>
      <c r="K188" s="9"/>
      <c r="L188" s="9"/>
      <c r="M188" s="9"/>
      <c r="N188" s="9"/>
      <c r="O188" s="9"/>
      <c r="P188" s="9"/>
      <c r="Q188" s="9">
        <f>fichier!M180</f>
        <v>8.34</v>
      </c>
      <c r="R188" s="8"/>
      <c r="S188" s="8"/>
      <c r="T188" s="8"/>
      <c r="U188" s="4"/>
      <c r="V188" s="3"/>
      <c r="W188" s="8"/>
      <c r="X188" s="8"/>
      <c r="Y188" s="22"/>
      <c r="Z188" s="25">
        <f t="shared" si="18"/>
        <v>0.20154664088931851</v>
      </c>
      <c r="AA188" s="25" t="str">
        <f t="shared" si="19"/>
        <v/>
      </c>
      <c r="AB188" s="25" t="str">
        <f t="shared" si="20"/>
        <v/>
      </c>
      <c r="AC188" s="64" t="str">
        <f t="shared" si="14"/>
        <v/>
      </c>
      <c r="AD188" s="65" t="b">
        <f t="shared" si="15"/>
        <v>0</v>
      </c>
      <c r="AE188" s="26" t="str">
        <f t="shared" si="16"/>
        <v/>
      </c>
      <c r="AF188" s="26" t="str">
        <f t="shared" si="17"/>
        <v/>
      </c>
    </row>
    <row r="189" spans="2:32" x14ac:dyDescent="0.25">
      <c r="B189" s="49">
        <f>fichier!I181</f>
        <v>9</v>
      </c>
      <c r="C189" s="67" t="str">
        <f>fichier!R181</f>
        <v xml:space="preserve">ETS </v>
      </c>
      <c r="D189" s="9">
        <f>fichier!N181</f>
        <v>10</v>
      </c>
      <c r="E189" s="4">
        <f>fichier!H181</f>
        <v>154055</v>
      </c>
      <c r="F189" s="4" t="str">
        <f>fichier!K181</f>
        <v>CV PV 18147102 - 3189 VX 14 - THERESE DIT TIPHAINE ARNAUD - VOLKSWAGEN GOLF</v>
      </c>
      <c r="G189" s="9">
        <f>fichier!L181</f>
        <v>8.33</v>
      </c>
      <c r="H189" s="9"/>
      <c r="I189" s="9"/>
      <c r="J189" s="9"/>
      <c r="K189" s="9"/>
      <c r="L189" s="9"/>
      <c r="M189" s="9"/>
      <c r="N189" s="9"/>
      <c r="O189" s="9"/>
      <c r="P189" s="9"/>
      <c r="Q189" s="9">
        <f>fichier!M181</f>
        <v>1.67</v>
      </c>
      <c r="R189" s="8"/>
      <c r="S189" s="8"/>
      <c r="T189" s="8"/>
      <c r="U189" s="4"/>
      <c r="V189" s="3"/>
      <c r="W189" s="8"/>
      <c r="X189" s="8"/>
      <c r="Y189" s="22"/>
      <c r="Z189" s="25">
        <f t="shared" si="18"/>
        <v>0.20048019207683071</v>
      </c>
      <c r="AA189" s="25" t="str">
        <f t="shared" si="19"/>
        <v/>
      </c>
      <c r="AB189" s="25" t="str">
        <f t="shared" si="20"/>
        <v/>
      </c>
      <c r="AC189" s="64" t="str">
        <f t="shared" si="14"/>
        <v/>
      </c>
      <c r="AD189" s="65" t="str">
        <f t="shared" si="15"/>
        <v/>
      </c>
      <c r="AE189" s="26" t="str">
        <f t="shared" si="16"/>
        <v/>
      </c>
      <c r="AF189" s="26" t="str">
        <f t="shared" si="17"/>
        <v/>
      </c>
    </row>
    <row r="190" spans="2:32" x14ac:dyDescent="0.25">
      <c r="B190" s="49">
        <f>fichier!I182</f>
        <v>9</v>
      </c>
      <c r="C190" s="67" t="str">
        <f>fichier!R182</f>
        <v xml:space="preserve">ETS </v>
      </c>
      <c r="D190" s="9">
        <f>fichier!N182</f>
        <v>10</v>
      </c>
      <c r="E190" s="4">
        <f>fichier!H182</f>
        <v>154057</v>
      </c>
      <c r="F190" s="4" t="str">
        <f>fichier!K182</f>
        <v>CV PV 18147104 - EN-715-JW - VILPOUX ERIC - NISSAN PATROLTURB</v>
      </c>
      <c r="G190" s="9">
        <f>fichier!L182</f>
        <v>8.33</v>
      </c>
      <c r="H190" s="9"/>
      <c r="I190" s="9"/>
      <c r="J190" s="9"/>
      <c r="K190" s="9"/>
      <c r="L190" s="9"/>
      <c r="M190" s="9"/>
      <c r="N190" s="9"/>
      <c r="O190" s="9"/>
      <c r="P190" s="9"/>
      <c r="Q190" s="9">
        <f>fichier!M182</f>
        <v>1.67</v>
      </c>
      <c r="R190" s="8"/>
      <c r="S190" s="8"/>
      <c r="T190" s="8"/>
      <c r="U190" s="4"/>
      <c r="V190" s="3"/>
      <c r="W190" s="8"/>
      <c r="X190" s="8"/>
      <c r="Y190" s="22"/>
      <c r="Z190" s="25">
        <f t="shared" si="18"/>
        <v>0.20048019207683071</v>
      </c>
      <c r="AA190" s="25" t="str">
        <f t="shared" si="19"/>
        <v/>
      </c>
      <c r="AB190" s="25" t="str">
        <f t="shared" si="20"/>
        <v/>
      </c>
      <c r="AC190" s="64" t="str">
        <f t="shared" si="14"/>
        <v/>
      </c>
      <c r="AD190" s="65" t="str">
        <f t="shared" si="15"/>
        <v/>
      </c>
      <c r="AE190" s="26" t="str">
        <f t="shared" si="16"/>
        <v/>
      </c>
      <c r="AF190" s="26" t="str">
        <f t="shared" si="17"/>
        <v/>
      </c>
    </row>
    <row r="191" spans="2:32" x14ac:dyDescent="0.25">
      <c r="B191" s="49">
        <f>fichier!I183</f>
        <v>12</v>
      </c>
      <c r="C191" s="67" t="str">
        <f>fichier!R183</f>
        <v xml:space="preserve">ETS </v>
      </c>
      <c r="D191" s="9">
        <f>fichier!N183</f>
        <v>20</v>
      </c>
      <c r="E191" s="4">
        <f>fichier!H183</f>
        <v>154082</v>
      </c>
      <c r="F191" s="4" t="str">
        <f>fichier!K183</f>
        <v>VTC PV 18147128 - CQ-251-XX - ENTREPRISE HUE - PEUGEOT EXPERT</v>
      </c>
      <c r="G191" s="9">
        <f>fichier!L183</f>
        <v>16.670000000000002</v>
      </c>
      <c r="H191" s="9"/>
      <c r="I191" s="9"/>
      <c r="J191" s="9"/>
      <c r="K191" s="9"/>
      <c r="L191" s="9"/>
      <c r="M191" s="9"/>
      <c r="N191" s="9"/>
      <c r="O191" s="9"/>
      <c r="P191" s="9"/>
      <c r="Q191" s="9">
        <f>fichier!M183</f>
        <v>3.33</v>
      </c>
      <c r="R191" s="8"/>
      <c r="S191" s="8"/>
      <c r="T191" s="8"/>
      <c r="U191" s="4"/>
      <c r="V191" s="3"/>
      <c r="W191" s="8"/>
      <c r="X191" s="8"/>
      <c r="Y191" s="22"/>
      <c r="Z191" s="25">
        <f t="shared" si="18"/>
        <v>0.1997600479904019</v>
      </c>
      <c r="AA191" s="25" t="str">
        <f t="shared" si="19"/>
        <v/>
      </c>
      <c r="AB191" s="25" t="str">
        <f t="shared" si="20"/>
        <v/>
      </c>
      <c r="AC191" s="64" t="str">
        <f t="shared" si="14"/>
        <v/>
      </c>
      <c r="AD191" s="65" t="str">
        <f t="shared" si="15"/>
        <v/>
      </c>
      <c r="AE191" s="26" t="str">
        <f t="shared" si="16"/>
        <v/>
      </c>
      <c r="AF191" s="26" t="str">
        <f t="shared" si="17"/>
        <v/>
      </c>
    </row>
    <row r="192" spans="2:32" x14ac:dyDescent="0.25">
      <c r="B192" s="49">
        <f>fichier!I184</f>
        <v>13</v>
      </c>
      <c r="C192" s="67" t="str">
        <f>fichier!R184</f>
        <v xml:space="preserve">ETS </v>
      </c>
      <c r="D192" s="9">
        <f>fichier!N184</f>
        <v>50</v>
      </c>
      <c r="E192" s="4">
        <f>fichier!H184</f>
        <v>154111</v>
      </c>
      <c r="F192" s="4" t="str">
        <f>fichier!K184</f>
        <v>VTP PV 18147152 - CC-901-HA - GUILLOT PHILIPPE - FIAT DOBLO</v>
      </c>
      <c r="G192" s="9">
        <f>fichier!L184</f>
        <v>41.38</v>
      </c>
      <c r="H192" s="9"/>
      <c r="I192" s="9"/>
      <c r="J192" s="9"/>
      <c r="K192" s="9"/>
      <c r="L192" s="9"/>
      <c r="M192" s="9"/>
      <c r="N192" s="9"/>
      <c r="O192" s="9"/>
      <c r="P192" s="9"/>
      <c r="Q192" s="9">
        <f>fichier!M184</f>
        <v>8.34</v>
      </c>
      <c r="R192" s="8"/>
      <c r="S192" s="8"/>
      <c r="T192" s="8"/>
      <c r="U192" s="4"/>
      <c r="V192" s="3"/>
      <c r="W192" s="8"/>
      <c r="X192" s="8"/>
      <c r="Y192" s="22"/>
      <c r="Z192" s="25">
        <f t="shared" si="18"/>
        <v>0.20154664088931851</v>
      </c>
      <c r="AA192" s="25" t="str">
        <f t="shared" si="19"/>
        <v/>
      </c>
      <c r="AB192" s="25" t="str">
        <f t="shared" si="20"/>
        <v/>
      </c>
      <c r="AC192" s="64" t="str">
        <f t="shared" si="14"/>
        <v/>
      </c>
      <c r="AD192" s="65" t="b">
        <f t="shared" si="15"/>
        <v>0</v>
      </c>
      <c r="AE192" s="26" t="str">
        <f t="shared" si="16"/>
        <v/>
      </c>
      <c r="AF192" s="26" t="str">
        <f t="shared" si="17"/>
        <v/>
      </c>
    </row>
    <row r="193" spans="2:32" x14ac:dyDescent="0.25">
      <c r="B193" s="49">
        <f>fichier!I185</f>
        <v>13</v>
      </c>
      <c r="C193" s="67" t="str">
        <f>fichier!R185</f>
        <v xml:space="preserve">ETS </v>
      </c>
      <c r="D193" s="9">
        <f>fichier!N185</f>
        <v>50</v>
      </c>
      <c r="E193" s="4">
        <f>fichier!H185</f>
        <v>154127</v>
      </c>
      <c r="F193" s="4" t="str">
        <f>fichier!K185</f>
        <v>VTP PV 18147168 - DF-675-HA - FAVE VALERY - RENAULT CLIO</v>
      </c>
      <c r="G193" s="9">
        <f>fichier!L185</f>
        <v>41.38</v>
      </c>
      <c r="H193" s="9"/>
      <c r="I193" s="9"/>
      <c r="J193" s="9"/>
      <c r="K193" s="9"/>
      <c r="L193" s="9"/>
      <c r="M193" s="9"/>
      <c r="N193" s="9"/>
      <c r="O193" s="9"/>
      <c r="P193" s="9"/>
      <c r="Q193" s="9">
        <f>fichier!M185</f>
        <v>8.34</v>
      </c>
      <c r="R193" s="8"/>
      <c r="S193" s="8"/>
      <c r="T193" s="8"/>
      <c r="U193" s="4"/>
      <c r="V193" s="3"/>
      <c r="W193" s="8"/>
      <c r="X193" s="8"/>
      <c r="Y193" s="22"/>
      <c r="Z193" s="25">
        <f t="shared" si="18"/>
        <v>0.20154664088931851</v>
      </c>
      <c r="AA193" s="25" t="str">
        <f t="shared" si="19"/>
        <v/>
      </c>
      <c r="AB193" s="25" t="str">
        <f t="shared" si="20"/>
        <v/>
      </c>
      <c r="AC193" s="64" t="str">
        <f t="shared" si="14"/>
        <v/>
      </c>
      <c r="AD193" s="65" t="b">
        <f t="shared" si="15"/>
        <v>0</v>
      </c>
      <c r="AE193" s="26" t="str">
        <f t="shared" si="16"/>
        <v/>
      </c>
      <c r="AF193" s="26" t="str">
        <f t="shared" si="17"/>
        <v/>
      </c>
    </row>
    <row r="194" spans="2:32" x14ac:dyDescent="0.25">
      <c r="B194" s="49">
        <f>fichier!I186</f>
        <v>13</v>
      </c>
      <c r="C194" s="67" t="str">
        <f>fichier!R186</f>
        <v xml:space="preserve">ETS </v>
      </c>
      <c r="D194" s="9">
        <f>fichier!N186</f>
        <v>50</v>
      </c>
      <c r="E194" s="4">
        <f>fichier!H186</f>
        <v>154133</v>
      </c>
      <c r="F194" s="4" t="str">
        <f>fichier!K186</f>
        <v>VTP PV 18147174 - EB-566-BZ - CHEVALLIER ARNAUD - PEUGEOT 307</v>
      </c>
      <c r="G194" s="9">
        <f>fichier!L186</f>
        <v>41.38</v>
      </c>
      <c r="H194" s="9"/>
      <c r="I194" s="9"/>
      <c r="J194" s="9"/>
      <c r="K194" s="9"/>
      <c r="L194" s="9"/>
      <c r="M194" s="9"/>
      <c r="N194" s="9"/>
      <c r="O194" s="9"/>
      <c r="P194" s="9"/>
      <c r="Q194" s="9">
        <f>fichier!M186</f>
        <v>8.34</v>
      </c>
      <c r="R194" s="8"/>
      <c r="S194" s="8"/>
      <c r="T194" s="8"/>
      <c r="U194" s="4"/>
      <c r="V194" s="3"/>
      <c r="W194" s="8"/>
      <c r="X194" s="8"/>
      <c r="Y194" s="22"/>
      <c r="Z194" s="25">
        <f t="shared" si="18"/>
        <v>0.20154664088931851</v>
      </c>
      <c r="AA194" s="25" t="str">
        <f t="shared" si="19"/>
        <v/>
      </c>
      <c r="AB194" s="25" t="str">
        <f t="shared" si="20"/>
        <v/>
      </c>
      <c r="AC194" s="64" t="str">
        <f t="shared" si="14"/>
        <v/>
      </c>
      <c r="AD194" s="65" t="b">
        <f t="shared" si="15"/>
        <v>0</v>
      </c>
      <c r="AE194" s="26" t="str">
        <f t="shared" si="16"/>
        <v/>
      </c>
      <c r="AF194" s="26" t="str">
        <f t="shared" si="17"/>
        <v/>
      </c>
    </row>
    <row r="195" spans="2:32" x14ac:dyDescent="0.25">
      <c r="B195" s="49">
        <f>fichier!I187</f>
        <v>13</v>
      </c>
      <c r="C195" s="67" t="str">
        <f>fichier!R187</f>
        <v xml:space="preserve">ETS </v>
      </c>
      <c r="D195" s="9">
        <f>fichier!N187</f>
        <v>50</v>
      </c>
      <c r="E195" s="4">
        <f>fichier!H187</f>
        <v>154139</v>
      </c>
      <c r="F195" s="4" t="str">
        <f>fichier!K187</f>
        <v>VTP PV 18147179 - EJ-847-ZB - SAFDARI ANTOINE - MERCEDES BENZ CLASSE A</v>
      </c>
      <c r="G195" s="9">
        <f>fichier!L187</f>
        <v>41.38</v>
      </c>
      <c r="H195" s="9"/>
      <c r="I195" s="9"/>
      <c r="J195" s="9"/>
      <c r="K195" s="9"/>
      <c r="L195" s="9"/>
      <c r="M195" s="9"/>
      <c r="N195" s="9"/>
      <c r="O195" s="9"/>
      <c r="P195" s="9"/>
      <c r="Q195" s="9">
        <f>fichier!M187</f>
        <v>8.34</v>
      </c>
      <c r="R195" s="8"/>
      <c r="S195" s="8"/>
      <c r="T195" s="8"/>
      <c r="U195" s="4"/>
      <c r="V195" s="3"/>
      <c r="W195" s="8"/>
      <c r="X195" s="8"/>
      <c r="Y195" s="22"/>
      <c r="Z195" s="25">
        <f t="shared" si="18"/>
        <v>0.20154664088931851</v>
      </c>
      <c r="AA195" s="25" t="str">
        <f t="shared" si="19"/>
        <v/>
      </c>
      <c r="AB195" s="25" t="str">
        <f t="shared" si="20"/>
        <v/>
      </c>
      <c r="AC195" s="64" t="str">
        <f t="shared" si="14"/>
        <v/>
      </c>
      <c r="AD195" s="65" t="b">
        <f t="shared" si="15"/>
        <v>0</v>
      </c>
      <c r="AE195" s="26" t="str">
        <f t="shared" si="16"/>
        <v/>
      </c>
      <c r="AF195" s="26" t="str">
        <f t="shared" si="17"/>
        <v/>
      </c>
    </row>
    <row r="196" spans="2:32" x14ac:dyDescent="0.25">
      <c r="B196" s="49">
        <f>fichier!I188</f>
        <v>15</v>
      </c>
      <c r="C196" s="67" t="str">
        <f>fichier!R188</f>
        <v xml:space="preserve">ETS </v>
      </c>
      <c r="D196" s="9">
        <f>fichier!N188</f>
        <v>50</v>
      </c>
      <c r="E196" s="4">
        <f>fichier!H188</f>
        <v>154220</v>
      </c>
      <c r="F196" s="4" t="str">
        <f>fichier!K188</f>
        <v>VTP PV 18147251 - CB-771-CD - VILLAIN LILIANE - B.M.W. SERIE 3</v>
      </c>
      <c r="G196" s="9">
        <f>fichier!L188</f>
        <v>41.38</v>
      </c>
      <c r="H196" s="9"/>
      <c r="I196" s="9"/>
      <c r="J196" s="9"/>
      <c r="K196" s="9"/>
      <c r="L196" s="9"/>
      <c r="M196" s="9"/>
      <c r="N196" s="9"/>
      <c r="O196" s="9"/>
      <c r="P196" s="9"/>
      <c r="Q196" s="9">
        <f>fichier!M188</f>
        <v>8.34</v>
      </c>
      <c r="R196" s="8"/>
      <c r="S196" s="8"/>
      <c r="T196" s="8"/>
      <c r="U196" s="4"/>
      <c r="V196" s="3"/>
      <c r="W196" s="8"/>
      <c r="X196" s="8"/>
      <c r="Y196" s="22"/>
      <c r="Z196" s="25">
        <f t="shared" si="18"/>
        <v>0.20154664088931851</v>
      </c>
      <c r="AA196" s="25" t="str">
        <f t="shared" si="19"/>
        <v/>
      </c>
      <c r="AB196" s="25" t="str">
        <f t="shared" si="20"/>
        <v/>
      </c>
      <c r="AC196" s="64" t="str">
        <f t="shared" si="14"/>
        <v/>
      </c>
      <c r="AD196" s="65" t="b">
        <f t="shared" si="15"/>
        <v>0</v>
      </c>
      <c r="AE196" s="26" t="str">
        <f t="shared" si="16"/>
        <v/>
      </c>
      <c r="AF196" s="26" t="str">
        <f t="shared" si="17"/>
        <v/>
      </c>
    </row>
    <row r="197" spans="2:32" x14ac:dyDescent="0.25">
      <c r="B197" s="49">
        <f>fichier!I189</f>
        <v>15</v>
      </c>
      <c r="C197" s="67" t="str">
        <f>fichier!R189</f>
        <v xml:space="preserve">ETS </v>
      </c>
      <c r="D197" s="9">
        <f>fichier!N189</f>
        <v>15</v>
      </c>
      <c r="E197" s="4">
        <f>fichier!H189</f>
        <v>154223</v>
      </c>
      <c r="F197" s="4" t="str">
        <f>fichier!K189</f>
        <v>CV PV 18147254 - BT-334-MC - CORBIN JEAN YVES - B.M.W. SERIE 3</v>
      </c>
      <c r="G197" s="9">
        <f>fichier!L189</f>
        <v>12.5</v>
      </c>
      <c r="H197" s="9"/>
      <c r="I197" s="9"/>
      <c r="J197" s="9"/>
      <c r="K197" s="9"/>
      <c r="L197" s="9"/>
      <c r="M197" s="9"/>
      <c r="N197" s="9"/>
      <c r="O197" s="9"/>
      <c r="P197" s="9"/>
      <c r="Q197" s="9">
        <f>fichier!M189</f>
        <v>2.5</v>
      </c>
      <c r="R197" s="8"/>
      <c r="S197" s="8"/>
      <c r="T197" s="8"/>
      <c r="U197" s="4"/>
      <c r="V197" s="3"/>
      <c r="W197" s="8"/>
      <c r="X197" s="8"/>
      <c r="Y197" s="22"/>
      <c r="Z197" s="25">
        <f t="shared" si="18"/>
        <v>0.2</v>
      </c>
      <c r="AA197" s="25" t="str">
        <f t="shared" si="19"/>
        <v/>
      </c>
      <c r="AB197" s="25" t="str">
        <f t="shared" si="20"/>
        <v/>
      </c>
      <c r="AC197" s="64" t="str">
        <f t="shared" si="14"/>
        <v/>
      </c>
      <c r="AD197" s="65" t="str">
        <f t="shared" si="15"/>
        <v/>
      </c>
      <c r="AE197" s="26" t="str">
        <f t="shared" si="16"/>
        <v/>
      </c>
      <c r="AF197" s="26" t="str">
        <f t="shared" si="17"/>
        <v/>
      </c>
    </row>
    <row r="198" spans="2:32" x14ac:dyDescent="0.25">
      <c r="B198" s="49">
        <f>fichier!I190</f>
        <v>19</v>
      </c>
      <c r="C198" s="67" t="str">
        <f>fichier!R190</f>
        <v xml:space="preserve">ETS </v>
      </c>
      <c r="D198" s="9">
        <f>fichier!N190</f>
        <v>50</v>
      </c>
      <c r="E198" s="4">
        <f>fichier!H190</f>
        <v>154277</v>
      </c>
      <c r="F198" s="4" t="str">
        <f>fichier!K190</f>
        <v>VTP PV 18147307 - DD-098-MW - DESLANDES THIBAUT - ALFA ROMEO 147</v>
      </c>
      <c r="G198" s="9">
        <f>fichier!L190</f>
        <v>41.38</v>
      </c>
      <c r="H198" s="9"/>
      <c r="I198" s="9"/>
      <c r="J198" s="9"/>
      <c r="K198" s="9"/>
      <c r="L198" s="9"/>
      <c r="M198" s="9"/>
      <c r="N198" s="9"/>
      <c r="O198" s="9"/>
      <c r="P198" s="9"/>
      <c r="Q198" s="9">
        <f>fichier!M190</f>
        <v>8.34</v>
      </c>
      <c r="R198" s="8"/>
      <c r="S198" s="8"/>
      <c r="T198" s="8"/>
      <c r="U198" s="4"/>
      <c r="V198" s="3"/>
      <c r="W198" s="8"/>
      <c r="X198" s="8"/>
      <c r="Y198" s="22"/>
      <c r="Z198" s="25">
        <f t="shared" si="18"/>
        <v>0.20154664088931851</v>
      </c>
      <c r="AA198" s="25" t="str">
        <f t="shared" si="19"/>
        <v/>
      </c>
      <c r="AB198" s="25" t="str">
        <f t="shared" si="20"/>
        <v/>
      </c>
      <c r="AC198" s="64" t="str">
        <f t="shared" si="14"/>
        <v/>
      </c>
      <c r="AD198" s="65" t="b">
        <f t="shared" si="15"/>
        <v>0</v>
      </c>
      <c r="AE198" s="26" t="str">
        <f t="shared" si="16"/>
        <v/>
      </c>
      <c r="AF198" s="26" t="str">
        <f t="shared" si="17"/>
        <v/>
      </c>
    </row>
    <row r="199" spans="2:32" x14ac:dyDescent="0.25">
      <c r="B199" s="49">
        <f>fichier!I191</f>
        <v>19</v>
      </c>
      <c r="C199" s="67" t="str">
        <f>fichier!R191</f>
        <v xml:space="preserve">ETS </v>
      </c>
      <c r="D199" s="9">
        <f>fichier!N191</f>
        <v>50</v>
      </c>
      <c r="E199" s="4">
        <f>fichier!H191</f>
        <v>154281</v>
      </c>
      <c r="F199" s="4" t="str">
        <f>fichier!K191</f>
        <v>VTP PV 18147311 - DY-891-LA - LOMMATZSCH MICHAEL - LAND ROVER RANGE ROVER</v>
      </c>
      <c r="G199" s="9">
        <f>fichier!L191</f>
        <v>41.38</v>
      </c>
      <c r="H199" s="9"/>
      <c r="I199" s="9"/>
      <c r="J199" s="9"/>
      <c r="K199" s="9"/>
      <c r="L199" s="9"/>
      <c r="M199" s="9"/>
      <c r="N199" s="9"/>
      <c r="O199" s="9"/>
      <c r="P199" s="9"/>
      <c r="Q199" s="9">
        <f>fichier!M191</f>
        <v>8.34</v>
      </c>
      <c r="R199" s="8"/>
      <c r="S199" s="8"/>
      <c r="T199" s="8"/>
      <c r="U199" s="4"/>
      <c r="V199" s="3"/>
      <c r="W199" s="8"/>
      <c r="X199" s="8"/>
      <c r="Y199" s="22"/>
      <c r="Z199" s="25">
        <f t="shared" si="18"/>
        <v>0.20154664088931851</v>
      </c>
      <c r="AA199" s="25" t="str">
        <f t="shared" si="19"/>
        <v/>
      </c>
      <c r="AB199" s="25" t="str">
        <f t="shared" si="20"/>
        <v/>
      </c>
      <c r="AC199" s="64" t="str">
        <f t="shared" si="14"/>
        <v/>
      </c>
      <c r="AD199" s="65" t="b">
        <f t="shared" si="15"/>
        <v>0</v>
      </c>
      <c r="AE199" s="26" t="str">
        <f t="shared" si="16"/>
        <v/>
      </c>
      <c r="AF199" s="26" t="str">
        <f t="shared" si="17"/>
        <v/>
      </c>
    </row>
    <row r="200" spans="2:32" x14ac:dyDescent="0.25">
      <c r="B200" s="49">
        <f>fichier!I192</f>
        <v>19</v>
      </c>
      <c r="C200" s="67" t="str">
        <f>fichier!R192</f>
        <v xml:space="preserve">ETS </v>
      </c>
      <c r="D200" s="9">
        <f>fichier!N192</f>
        <v>20</v>
      </c>
      <c r="E200" s="4">
        <f>fichier!H192</f>
        <v>154289</v>
      </c>
      <c r="F200" s="4" t="str">
        <f>fichier!K192</f>
        <v>VTC PV 18147319 - BF-501-WK - COVED SA - PEUGEOT 206</v>
      </c>
      <c r="G200" s="9">
        <f>fichier!L192</f>
        <v>16.670000000000002</v>
      </c>
      <c r="H200" s="9"/>
      <c r="I200" s="9"/>
      <c r="J200" s="9"/>
      <c r="K200" s="9"/>
      <c r="L200" s="9"/>
      <c r="M200" s="9"/>
      <c r="N200" s="9"/>
      <c r="O200" s="9"/>
      <c r="P200" s="9"/>
      <c r="Q200" s="9">
        <f>fichier!M192</f>
        <v>3.33</v>
      </c>
      <c r="R200" s="8"/>
      <c r="S200" s="8"/>
      <c r="T200" s="8"/>
      <c r="U200" s="4"/>
      <c r="V200" s="3"/>
      <c r="W200" s="8"/>
      <c r="X200" s="8"/>
      <c r="Y200" s="22"/>
      <c r="Z200" s="25">
        <f t="shared" si="18"/>
        <v>0.1997600479904019</v>
      </c>
      <c r="AA200" s="25" t="str">
        <f t="shared" si="19"/>
        <v/>
      </c>
      <c r="AB200" s="25" t="str">
        <f t="shared" si="20"/>
        <v/>
      </c>
      <c r="AC200" s="64" t="str">
        <f t="shared" si="14"/>
        <v/>
      </c>
      <c r="AD200" s="65" t="str">
        <f t="shared" si="15"/>
        <v/>
      </c>
      <c r="AE200" s="26" t="str">
        <f t="shared" si="16"/>
        <v/>
      </c>
      <c r="AF200" s="26" t="str">
        <f t="shared" si="17"/>
        <v/>
      </c>
    </row>
    <row r="201" spans="2:32" x14ac:dyDescent="0.25">
      <c r="B201" s="49">
        <f>fichier!I193</f>
        <v>19</v>
      </c>
      <c r="C201" s="67" t="str">
        <f>fichier!R193</f>
        <v xml:space="preserve">ETS </v>
      </c>
      <c r="D201" s="9">
        <f>fichier!N193</f>
        <v>20</v>
      </c>
      <c r="E201" s="4">
        <f>fichier!H193</f>
        <v>154298</v>
      </c>
      <c r="F201" s="4" t="str">
        <f>fichier!K193</f>
        <v>VTC PV 18147327 - CS-130-KB - COMMUNAUTE D AGGLOMERATION LISIEUX - IVECO DAILY</v>
      </c>
      <c r="G201" s="9">
        <f>fichier!L193</f>
        <v>16.670000000000002</v>
      </c>
      <c r="H201" s="9"/>
      <c r="I201" s="9"/>
      <c r="J201" s="9"/>
      <c r="K201" s="9"/>
      <c r="L201" s="9"/>
      <c r="M201" s="9"/>
      <c r="N201" s="9"/>
      <c r="O201" s="9"/>
      <c r="P201" s="9"/>
      <c r="Q201" s="9">
        <f>fichier!M193</f>
        <v>3.33</v>
      </c>
      <c r="R201" s="8"/>
      <c r="S201" s="8"/>
      <c r="T201" s="8"/>
      <c r="U201" s="4"/>
      <c r="V201" s="3"/>
      <c r="W201" s="8"/>
      <c r="X201" s="8"/>
      <c r="Y201" s="22"/>
      <c r="Z201" s="25">
        <f t="shared" si="18"/>
        <v>0.1997600479904019</v>
      </c>
      <c r="AA201" s="25" t="str">
        <f t="shared" si="19"/>
        <v/>
      </c>
      <c r="AB201" s="25" t="str">
        <f t="shared" si="20"/>
        <v/>
      </c>
      <c r="AC201" s="64" t="str">
        <f t="shared" si="14"/>
        <v/>
      </c>
      <c r="AD201" s="65" t="str">
        <f t="shared" si="15"/>
        <v/>
      </c>
      <c r="AE201" s="26" t="str">
        <f t="shared" si="16"/>
        <v/>
      </c>
      <c r="AF201" s="26" t="str">
        <f t="shared" si="17"/>
        <v/>
      </c>
    </row>
    <row r="202" spans="2:32" x14ac:dyDescent="0.25">
      <c r="B202" s="49">
        <f>fichier!I194</f>
        <v>20</v>
      </c>
      <c r="C202" s="67" t="str">
        <f>fichier!R194</f>
        <v xml:space="preserve">ETS </v>
      </c>
      <c r="D202" s="9">
        <f>fichier!N194</f>
        <v>50</v>
      </c>
      <c r="E202" s="4">
        <f>fichier!H194</f>
        <v>154332</v>
      </c>
      <c r="F202" s="4" t="str">
        <f>fichier!K194</f>
        <v>VTP PV 18147357 - AT-039-YN - DOUBLET LAURENT - RENAULT LAGUNA</v>
      </c>
      <c r="G202" s="9">
        <f>fichier!L194</f>
        <v>41.38</v>
      </c>
      <c r="H202" s="9"/>
      <c r="I202" s="9"/>
      <c r="J202" s="9"/>
      <c r="K202" s="9"/>
      <c r="L202" s="9"/>
      <c r="M202" s="9"/>
      <c r="N202" s="9"/>
      <c r="O202" s="9"/>
      <c r="P202" s="9"/>
      <c r="Q202" s="9">
        <f>fichier!M194</f>
        <v>8.34</v>
      </c>
      <c r="R202" s="8"/>
      <c r="S202" s="8"/>
      <c r="T202" s="8"/>
      <c r="U202" s="4"/>
      <c r="V202" s="3"/>
      <c r="W202" s="8"/>
      <c r="X202" s="8"/>
      <c r="Y202" s="22"/>
      <c r="Z202" s="25">
        <f t="shared" si="18"/>
        <v>0.20154664088931851</v>
      </c>
      <c r="AA202" s="25" t="str">
        <f t="shared" si="19"/>
        <v/>
      </c>
      <c r="AB202" s="25" t="str">
        <f t="shared" si="20"/>
        <v/>
      </c>
      <c r="AC202" s="64" t="str">
        <f t="shared" ref="AC202:AC265" si="21">IF(T202="","",T202/(W202+G202+H202+I202+J202+K202+L202+M202+N202+O202+P202))</f>
        <v/>
      </c>
      <c r="AD202" s="65" t="b">
        <f t="shared" ref="AD202:AD265" si="22">IF(SUM(W202+G202+H202+I202+J202+K202+L202+M202+N202+O202+P202+Q202+R202+S202+T202)=D202,"",FALSE)</f>
        <v>0</v>
      </c>
      <c r="AE202" s="26" t="str">
        <f t="shared" ref="AE202:AE265" si="23">IF(OR(AND(C202="",D202&lt;&gt;""),AND(V202="",W202&lt;&gt;""),AND($G$8="",G202&lt;&gt;""),AND($H$8="",H202&lt;&gt;""),AND($I$8="",I202&lt;&gt;""),AND($J$8="",J202&lt;&gt;""),AND($K$8="",K202&lt;&gt;""),AND($L$8="",L202&lt;&gt;""),AND($M$8="",M202&lt;&gt;""),AND($N$8="",N202&lt;&gt;""),AND($O$8="",O202&lt;&gt;""),AND($P$8="",P202&lt;&gt;""),AND($Q$8="",Q202&lt;&gt;""),AND($R$8="",R202&lt;&gt;""),AND($S$8="",S202&lt;&gt;""),AND($T$8="",T202&lt;&gt;"")),FALSE,"")</f>
        <v/>
      </c>
      <c r="AF202" s="26" t="str">
        <f t="shared" ref="AF202:AF265" si="24">IF(AND(B202="",OR(C202&lt;&gt;"",D202&lt;&gt;"",E202&lt;&gt;"",F202&lt;&gt;"",U202&lt;&gt;"",V202&lt;&gt;"",W202&lt;&gt;"",G202&lt;&gt;"",H202&lt;&gt;"",I202&lt;&gt;"",J202&lt;&gt;"",K202&lt;&gt;"",L202&lt;&gt;"",M202&lt;&gt;"",N202&lt;&gt;"",O202&lt;&gt;"",P202&lt;&gt;"",Q202&lt;&gt;"",R202&lt;&gt;"",S202&lt;&gt;"",T202&lt;&gt;"")),FALSE,"")</f>
        <v/>
      </c>
    </row>
    <row r="203" spans="2:32" x14ac:dyDescent="0.25">
      <c r="B203" s="49">
        <f>fichier!I195</f>
        <v>20</v>
      </c>
      <c r="C203" s="67" t="str">
        <f>fichier!R195</f>
        <v xml:space="preserve">ETS </v>
      </c>
      <c r="D203" s="9">
        <f>fichier!N195</f>
        <v>15</v>
      </c>
      <c r="E203" s="4">
        <f>fichier!H195</f>
        <v>154333</v>
      </c>
      <c r="F203" s="4" t="str">
        <f>fichier!K195</f>
        <v>CV PV 18147359 - BG-664-SR - DOREY PATRICE - CITROEN XSARA PICASSO</v>
      </c>
      <c r="G203" s="9">
        <f>fichier!L195</f>
        <v>12.5</v>
      </c>
      <c r="H203" s="9"/>
      <c r="I203" s="9"/>
      <c r="J203" s="9"/>
      <c r="K203" s="9"/>
      <c r="L203" s="9"/>
      <c r="M203" s="9"/>
      <c r="N203" s="9"/>
      <c r="O203" s="9"/>
      <c r="P203" s="9"/>
      <c r="Q203" s="9">
        <f>fichier!M195</f>
        <v>2.5</v>
      </c>
      <c r="R203" s="8"/>
      <c r="S203" s="8"/>
      <c r="T203" s="8"/>
      <c r="U203" s="4"/>
      <c r="V203" s="3"/>
      <c r="W203" s="8"/>
      <c r="X203" s="8"/>
      <c r="Y203" s="22"/>
      <c r="Z203" s="25">
        <f t="shared" ref="Z203:Z266" si="25">IF(Q203="","",Q203/SUM(G203:P203))</f>
        <v>0.2</v>
      </c>
      <c r="AA203" s="25" t="str">
        <f t="shared" ref="AA203:AA266" si="26">IF(R203="","",R203/SUM(G203:P203))</f>
        <v/>
      </c>
      <c r="AB203" s="25" t="str">
        <f t="shared" ref="AB203:AB266" si="27">IF(S203="","",S203/SUM(G203:P203))</f>
        <v/>
      </c>
      <c r="AC203" s="64" t="str">
        <f t="shared" si="21"/>
        <v/>
      </c>
      <c r="AD203" s="65" t="str">
        <f t="shared" si="22"/>
        <v/>
      </c>
      <c r="AE203" s="26" t="str">
        <f t="shared" si="23"/>
        <v/>
      </c>
      <c r="AF203" s="26" t="str">
        <f t="shared" si="24"/>
        <v/>
      </c>
    </row>
    <row r="204" spans="2:32" x14ac:dyDescent="0.25">
      <c r="B204" s="49">
        <f>fichier!I196</f>
        <v>21</v>
      </c>
      <c r="C204" s="67" t="str">
        <f>fichier!R196</f>
        <v xml:space="preserve">ETS </v>
      </c>
      <c r="D204" s="9">
        <f>fichier!N196</f>
        <v>50</v>
      </c>
      <c r="E204" s="4">
        <f>fichier!H196</f>
        <v>154355</v>
      </c>
      <c r="F204" s="4" t="str">
        <f>fichier!K196</f>
        <v>VTP PV 18147380 - DC-304-SY - ENTREPRISE HUE - PEUGEOT BOXER</v>
      </c>
      <c r="G204" s="9">
        <f>fichier!L196</f>
        <v>41.38</v>
      </c>
      <c r="H204" s="9"/>
      <c r="I204" s="9"/>
      <c r="J204" s="9"/>
      <c r="K204" s="9"/>
      <c r="L204" s="9"/>
      <c r="M204" s="9"/>
      <c r="N204" s="9"/>
      <c r="O204" s="9"/>
      <c r="P204" s="9"/>
      <c r="Q204" s="9">
        <f>fichier!M196</f>
        <v>8.34</v>
      </c>
      <c r="R204" s="8"/>
      <c r="S204" s="8"/>
      <c r="T204" s="8"/>
      <c r="U204" s="4"/>
      <c r="V204" s="3"/>
      <c r="W204" s="8"/>
      <c r="X204" s="8"/>
      <c r="Y204" s="22"/>
      <c r="Z204" s="25">
        <f t="shared" si="25"/>
        <v>0.20154664088931851</v>
      </c>
      <c r="AA204" s="25" t="str">
        <f t="shared" si="26"/>
        <v/>
      </c>
      <c r="AB204" s="25" t="str">
        <f t="shared" si="27"/>
        <v/>
      </c>
      <c r="AC204" s="64" t="str">
        <f t="shared" si="21"/>
        <v/>
      </c>
      <c r="AD204" s="65" t="b">
        <f t="shared" si="22"/>
        <v>0</v>
      </c>
      <c r="AE204" s="26" t="str">
        <f t="shared" si="23"/>
        <v/>
      </c>
      <c r="AF204" s="26" t="str">
        <f t="shared" si="24"/>
        <v/>
      </c>
    </row>
    <row r="205" spans="2:32" x14ac:dyDescent="0.25">
      <c r="B205" s="49">
        <f>fichier!I197</f>
        <v>22</v>
      </c>
      <c r="C205" s="67" t="str">
        <f>fichier!R197</f>
        <v xml:space="preserve">ETS </v>
      </c>
      <c r="D205" s="9">
        <f>fichier!N197</f>
        <v>50</v>
      </c>
      <c r="E205" s="4">
        <f>fichier!H197</f>
        <v>154419</v>
      </c>
      <c r="F205" s="4" t="str">
        <f>fichier!K197</f>
        <v>VTP PV 18147440 - DD-135-LX - SAVARY CATHERINE - RENAULT TWINGO</v>
      </c>
      <c r="G205" s="9">
        <f>fichier!L197</f>
        <v>41.38</v>
      </c>
      <c r="H205" s="9"/>
      <c r="I205" s="9"/>
      <c r="J205" s="9"/>
      <c r="K205" s="9"/>
      <c r="L205" s="9"/>
      <c r="M205" s="9"/>
      <c r="N205" s="9"/>
      <c r="O205" s="9"/>
      <c r="P205" s="9"/>
      <c r="Q205" s="9">
        <f>fichier!M197</f>
        <v>8.34</v>
      </c>
      <c r="R205" s="8"/>
      <c r="S205" s="8"/>
      <c r="T205" s="8"/>
      <c r="U205" s="4"/>
      <c r="V205" s="3"/>
      <c r="W205" s="8"/>
      <c r="X205" s="8"/>
      <c r="Y205" s="22"/>
      <c r="Z205" s="25">
        <f t="shared" si="25"/>
        <v>0.20154664088931851</v>
      </c>
      <c r="AA205" s="25" t="str">
        <f t="shared" si="26"/>
        <v/>
      </c>
      <c r="AB205" s="25" t="str">
        <f t="shared" si="27"/>
        <v/>
      </c>
      <c r="AC205" s="64" t="str">
        <f t="shared" si="21"/>
        <v/>
      </c>
      <c r="AD205" s="65" t="b">
        <f t="shared" si="22"/>
        <v>0</v>
      </c>
      <c r="AE205" s="26" t="str">
        <f t="shared" si="23"/>
        <v/>
      </c>
      <c r="AF205" s="26" t="str">
        <f t="shared" si="24"/>
        <v/>
      </c>
    </row>
    <row r="206" spans="2:32" x14ac:dyDescent="0.25">
      <c r="B206" s="49">
        <f>fichier!I198</f>
        <v>22</v>
      </c>
      <c r="C206" s="67" t="str">
        <f>fichier!R198</f>
        <v xml:space="preserve">ETS </v>
      </c>
      <c r="D206" s="9">
        <f>fichier!N198</f>
        <v>50</v>
      </c>
      <c r="E206" s="4">
        <f>fichier!H198</f>
        <v>154435</v>
      </c>
      <c r="F206" s="4" t="str">
        <f>fichier!K198</f>
        <v>VTP PV 18147456 - DJ-010-MK - BELCHI FRANCOIS - CITROEN JUMPER</v>
      </c>
      <c r="G206" s="9">
        <f>fichier!L198</f>
        <v>41.38</v>
      </c>
      <c r="H206" s="9"/>
      <c r="I206" s="9"/>
      <c r="J206" s="9"/>
      <c r="K206" s="9"/>
      <c r="L206" s="9"/>
      <c r="M206" s="9"/>
      <c r="N206" s="9"/>
      <c r="O206" s="9"/>
      <c r="P206" s="9"/>
      <c r="Q206" s="9">
        <f>fichier!M198</f>
        <v>8.34</v>
      </c>
      <c r="R206" s="8"/>
      <c r="S206" s="8"/>
      <c r="T206" s="8"/>
      <c r="U206" s="4"/>
      <c r="V206" s="3"/>
      <c r="W206" s="8"/>
      <c r="X206" s="8"/>
      <c r="Y206" s="22"/>
      <c r="Z206" s="25">
        <f t="shared" si="25"/>
        <v>0.20154664088931851</v>
      </c>
      <c r="AA206" s="25" t="str">
        <f t="shared" si="26"/>
        <v/>
      </c>
      <c r="AB206" s="25" t="str">
        <f t="shared" si="27"/>
        <v/>
      </c>
      <c r="AC206" s="64" t="str">
        <f t="shared" si="21"/>
        <v/>
      </c>
      <c r="AD206" s="65" t="b">
        <f t="shared" si="22"/>
        <v>0</v>
      </c>
      <c r="AE206" s="26" t="str">
        <f t="shared" si="23"/>
        <v/>
      </c>
      <c r="AF206" s="26" t="str">
        <f t="shared" si="24"/>
        <v/>
      </c>
    </row>
    <row r="207" spans="2:32" x14ac:dyDescent="0.25">
      <c r="B207" s="49">
        <f>fichier!I199</f>
        <v>23</v>
      </c>
      <c r="C207" s="67" t="str">
        <f>fichier!R199</f>
        <v xml:space="preserve">ETS </v>
      </c>
      <c r="D207" s="9">
        <f>fichier!N199</f>
        <v>15</v>
      </c>
      <c r="E207" s="4">
        <f>fichier!H199</f>
        <v>154464</v>
      </c>
      <c r="F207" s="4" t="str">
        <f>fichier!K199</f>
        <v>CV PV 18147485 - CJ-935-HM - BORDAS CECILE - PEUGEOT 206</v>
      </c>
      <c r="G207" s="9">
        <f>fichier!L199</f>
        <v>12.5</v>
      </c>
      <c r="H207" s="9"/>
      <c r="I207" s="9"/>
      <c r="J207" s="9"/>
      <c r="K207" s="9"/>
      <c r="L207" s="9"/>
      <c r="M207" s="9"/>
      <c r="N207" s="9"/>
      <c r="O207" s="9"/>
      <c r="P207" s="9"/>
      <c r="Q207" s="9">
        <f>fichier!M199</f>
        <v>2.5</v>
      </c>
      <c r="R207" s="8"/>
      <c r="S207" s="8"/>
      <c r="T207" s="8"/>
      <c r="U207" s="4"/>
      <c r="V207" s="3"/>
      <c r="W207" s="8"/>
      <c r="X207" s="8"/>
      <c r="Y207" s="22"/>
      <c r="Z207" s="25">
        <f t="shared" si="25"/>
        <v>0.2</v>
      </c>
      <c r="AA207" s="25" t="str">
        <f t="shared" si="26"/>
        <v/>
      </c>
      <c r="AB207" s="25" t="str">
        <f t="shared" si="27"/>
        <v/>
      </c>
      <c r="AC207" s="64" t="str">
        <f t="shared" si="21"/>
        <v/>
      </c>
      <c r="AD207" s="65" t="str">
        <f t="shared" si="22"/>
        <v/>
      </c>
      <c r="AE207" s="26" t="str">
        <f t="shared" si="23"/>
        <v/>
      </c>
      <c r="AF207" s="26" t="str">
        <f t="shared" si="24"/>
        <v/>
      </c>
    </row>
    <row r="208" spans="2:32" x14ac:dyDescent="0.25">
      <c r="B208" s="49">
        <f>fichier!I200</f>
        <v>27</v>
      </c>
      <c r="C208" s="67" t="str">
        <f>fichier!R200</f>
        <v xml:space="preserve">ETS </v>
      </c>
      <c r="D208" s="9">
        <f>fichier!N200</f>
        <v>50</v>
      </c>
      <c r="E208" s="4">
        <f>fichier!H200</f>
        <v>154530</v>
      </c>
      <c r="F208" s="4" t="str">
        <f>fichier!K200</f>
        <v>VTP PV 18147544 - AM-254-VD - SELECTION DE MEUBLES CATHERINE ROSE - IVECO DAILY</v>
      </c>
      <c r="G208" s="9">
        <f>fichier!L200</f>
        <v>41.38</v>
      </c>
      <c r="H208" s="9"/>
      <c r="I208" s="9"/>
      <c r="J208" s="9"/>
      <c r="K208" s="9"/>
      <c r="L208" s="9"/>
      <c r="M208" s="9"/>
      <c r="N208" s="9"/>
      <c r="O208" s="9"/>
      <c r="P208" s="9"/>
      <c r="Q208" s="9">
        <f>fichier!M200</f>
        <v>8.34</v>
      </c>
      <c r="R208" s="8"/>
      <c r="S208" s="8"/>
      <c r="T208" s="8"/>
      <c r="U208" s="4"/>
      <c r="V208" s="3"/>
      <c r="W208" s="8"/>
      <c r="X208" s="8"/>
      <c r="Y208" s="22"/>
      <c r="Z208" s="25">
        <f t="shared" si="25"/>
        <v>0.20154664088931851</v>
      </c>
      <c r="AA208" s="25" t="str">
        <f t="shared" si="26"/>
        <v/>
      </c>
      <c r="AB208" s="25" t="str">
        <f t="shared" si="27"/>
        <v/>
      </c>
      <c r="AC208" s="64" t="str">
        <f t="shared" si="21"/>
        <v/>
      </c>
      <c r="AD208" s="65" t="b">
        <f t="shared" si="22"/>
        <v>0</v>
      </c>
      <c r="AE208" s="26" t="str">
        <f t="shared" si="23"/>
        <v/>
      </c>
      <c r="AF208" s="26" t="str">
        <f t="shared" si="24"/>
        <v/>
      </c>
    </row>
    <row r="209" spans="2:32" x14ac:dyDescent="0.25">
      <c r="B209" s="49">
        <f>fichier!I201</f>
        <v>28</v>
      </c>
      <c r="C209" s="67" t="str">
        <f>fichier!R201</f>
        <v xml:space="preserve">ETS </v>
      </c>
      <c r="D209" s="9">
        <f>fichier!N201</f>
        <v>50</v>
      </c>
      <c r="E209" s="4">
        <f>fichier!H201</f>
        <v>154567</v>
      </c>
      <c r="F209" s="4" t="str">
        <f>fichier!K201</f>
        <v>VTP PV 18147582 - 8386 ZD 14 - MORICE JEAN PIERRE - MERCEDES CLASSE B</v>
      </c>
      <c r="G209" s="9">
        <f>fichier!L201</f>
        <v>41.38</v>
      </c>
      <c r="H209" s="9"/>
      <c r="I209" s="9"/>
      <c r="J209" s="9"/>
      <c r="K209" s="9"/>
      <c r="L209" s="9"/>
      <c r="M209" s="9"/>
      <c r="N209" s="9"/>
      <c r="O209" s="9"/>
      <c r="P209" s="9"/>
      <c r="Q209" s="9">
        <f>fichier!M201</f>
        <v>8.34</v>
      </c>
      <c r="R209" s="8"/>
      <c r="S209" s="8"/>
      <c r="T209" s="8"/>
      <c r="U209" s="4"/>
      <c r="V209" s="3"/>
      <c r="W209" s="8"/>
      <c r="X209" s="8"/>
      <c r="Y209" s="22"/>
      <c r="Z209" s="25">
        <f t="shared" si="25"/>
        <v>0.20154664088931851</v>
      </c>
      <c r="AA209" s="25" t="str">
        <f t="shared" si="26"/>
        <v/>
      </c>
      <c r="AB209" s="25" t="str">
        <f t="shared" si="27"/>
        <v/>
      </c>
      <c r="AC209" s="64" t="str">
        <f t="shared" si="21"/>
        <v/>
      </c>
      <c r="AD209" s="65" t="b">
        <f t="shared" si="22"/>
        <v>0</v>
      </c>
      <c r="AE209" s="26" t="str">
        <f t="shared" si="23"/>
        <v/>
      </c>
      <c r="AF209" s="26" t="str">
        <f t="shared" si="24"/>
        <v/>
      </c>
    </row>
    <row r="210" spans="2:32" x14ac:dyDescent="0.25">
      <c r="B210" s="49">
        <f>fichier!I202</f>
        <v>28</v>
      </c>
      <c r="C210" s="67" t="str">
        <f>fichier!R202</f>
        <v xml:space="preserve">ETS </v>
      </c>
      <c r="D210" s="9">
        <f>fichier!N202</f>
        <v>20</v>
      </c>
      <c r="E210" s="4">
        <f>fichier!H202</f>
        <v>154579</v>
      </c>
      <c r="F210" s="4" t="str">
        <f>fichier!K202</f>
        <v>VTC PV 18147593 - 2674 XS 14 - PAPETERIES HAMELIN SAS - FIAT FIORINO</v>
      </c>
      <c r="G210" s="9">
        <f>fichier!L202</f>
        <v>16.670000000000002</v>
      </c>
      <c r="H210" s="9"/>
      <c r="I210" s="9"/>
      <c r="J210" s="9"/>
      <c r="K210" s="9"/>
      <c r="L210" s="9"/>
      <c r="M210" s="9"/>
      <c r="N210" s="9"/>
      <c r="O210" s="9"/>
      <c r="P210" s="9"/>
      <c r="Q210" s="9">
        <f>fichier!M202</f>
        <v>3.33</v>
      </c>
      <c r="R210" s="8"/>
      <c r="S210" s="8"/>
      <c r="T210" s="8"/>
      <c r="U210" s="4"/>
      <c r="V210" s="3"/>
      <c r="W210" s="8"/>
      <c r="X210" s="8"/>
      <c r="Y210" s="22"/>
      <c r="Z210" s="25">
        <f t="shared" si="25"/>
        <v>0.1997600479904019</v>
      </c>
      <c r="AA210" s="25" t="str">
        <f t="shared" si="26"/>
        <v/>
      </c>
      <c r="AB210" s="25" t="str">
        <f t="shared" si="27"/>
        <v/>
      </c>
      <c r="AC210" s="64" t="str">
        <f t="shared" si="21"/>
        <v/>
      </c>
      <c r="AD210" s="65" t="str">
        <f t="shared" si="22"/>
        <v/>
      </c>
      <c r="AE210" s="26" t="str">
        <f t="shared" si="23"/>
        <v/>
      </c>
      <c r="AF210" s="26" t="str">
        <f t="shared" si="24"/>
        <v/>
      </c>
    </row>
    <row r="211" spans="2:32" x14ac:dyDescent="0.25">
      <c r="B211" s="49">
        <f>fichier!I203</f>
        <v>6</v>
      </c>
      <c r="C211" s="67" t="str">
        <f>fichier!R203</f>
        <v>EURA</v>
      </c>
      <c r="D211" s="9">
        <f>fichier!N203</f>
        <v>20</v>
      </c>
      <c r="E211" s="4">
        <f>fichier!H203</f>
        <v>153927</v>
      </c>
      <c r="F211" s="4" t="str">
        <f>fichier!K203</f>
        <v>VTC PV 18146984 - BT-025-XV - LUCAS FRANCOIS - RENAULT MASTER</v>
      </c>
      <c r="G211" s="9">
        <f>fichier!L203</f>
        <v>16.670000000000002</v>
      </c>
      <c r="H211" s="9"/>
      <c r="I211" s="9"/>
      <c r="J211" s="9"/>
      <c r="K211" s="9"/>
      <c r="L211" s="9"/>
      <c r="M211" s="9"/>
      <c r="N211" s="9"/>
      <c r="O211" s="9"/>
      <c r="P211" s="9"/>
      <c r="Q211" s="9">
        <f>fichier!M203</f>
        <v>3.33</v>
      </c>
      <c r="R211" s="8"/>
      <c r="S211" s="8"/>
      <c r="T211" s="8"/>
      <c r="U211" s="4"/>
      <c r="V211" s="3"/>
      <c r="W211" s="8"/>
      <c r="X211" s="8"/>
      <c r="Y211" s="22"/>
      <c r="Z211" s="25">
        <f t="shared" si="25"/>
        <v>0.1997600479904019</v>
      </c>
      <c r="AA211" s="25" t="str">
        <f t="shared" si="26"/>
        <v/>
      </c>
      <c r="AB211" s="25" t="str">
        <f t="shared" si="27"/>
        <v/>
      </c>
      <c r="AC211" s="64" t="str">
        <f t="shared" si="21"/>
        <v/>
      </c>
      <c r="AD211" s="65" t="str">
        <f t="shared" si="22"/>
        <v/>
      </c>
      <c r="AE211" s="26" t="str">
        <f t="shared" si="23"/>
        <v/>
      </c>
      <c r="AF211" s="26" t="str">
        <f t="shared" si="24"/>
        <v/>
      </c>
    </row>
    <row r="212" spans="2:32" x14ac:dyDescent="0.25">
      <c r="B212" s="49">
        <f>fichier!I204</f>
        <v>12</v>
      </c>
      <c r="C212" s="67" t="str">
        <f>fichier!R204</f>
        <v>EURA</v>
      </c>
      <c r="D212" s="9">
        <f>fichier!N204</f>
        <v>10</v>
      </c>
      <c r="E212" s="4">
        <f>fichier!H204</f>
        <v>154090</v>
      </c>
      <c r="F212" s="4" t="str">
        <f>fichier!K204</f>
        <v>CV PV 18147135 - AJ-379-CN - BEGUIN FABRICE - SAAB 9-5</v>
      </c>
      <c r="G212" s="9">
        <f>fichier!L204</f>
        <v>8.33</v>
      </c>
      <c r="H212" s="9"/>
      <c r="I212" s="9"/>
      <c r="J212" s="9"/>
      <c r="K212" s="9"/>
      <c r="L212" s="9"/>
      <c r="M212" s="9"/>
      <c r="N212" s="9"/>
      <c r="O212" s="9"/>
      <c r="P212" s="9"/>
      <c r="Q212" s="9">
        <f>fichier!M204</f>
        <v>1.67</v>
      </c>
      <c r="R212" s="8"/>
      <c r="S212" s="8"/>
      <c r="T212" s="8"/>
      <c r="U212" s="4"/>
      <c r="V212" s="3"/>
      <c r="W212" s="8"/>
      <c r="X212" s="8"/>
      <c r="Y212" s="22"/>
      <c r="Z212" s="25">
        <f t="shared" si="25"/>
        <v>0.20048019207683071</v>
      </c>
      <c r="AA212" s="25" t="str">
        <f t="shared" si="26"/>
        <v/>
      </c>
      <c r="AB212" s="25" t="str">
        <f t="shared" si="27"/>
        <v/>
      </c>
      <c r="AC212" s="64" t="str">
        <f t="shared" si="21"/>
        <v/>
      </c>
      <c r="AD212" s="65" t="str">
        <f t="shared" si="22"/>
        <v/>
      </c>
      <c r="AE212" s="26" t="str">
        <f t="shared" si="23"/>
        <v/>
      </c>
      <c r="AF212" s="26" t="str">
        <f t="shared" si="24"/>
        <v/>
      </c>
    </row>
    <row r="213" spans="2:32" x14ac:dyDescent="0.25">
      <c r="B213" s="49">
        <f>fichier!I205</f>
        <v>19</v>
      </c>
      <c r="C213" s="67" t="str">
        <f>fichier!R205</f>
        <v>EURA</v>
      </c>
      <c r="D213" s="9">
        <f>fichier!N205</f>
        <v>30</v>
      </c>
      <c r="E213" s="4">
        <f>fichier!H205</f>
        <v>154293</v>
      </c>
      <c r="F213" s="4" t="str">
        <f>fichier!K205</f>
        <v>VT PV 18002104 - BF-151-XV - LAURENT FRANCK - SAAB 9-5</v>
      </c>
      <c r="G213" s="9">
        <f>fichier!L205</f>
        <v>25</v>
      </c>
      <c r="H213" s="9"/>
      <c r="I213" s="9"/>
      <c r="J213" s="9"/>
      <c r="K213" s="9"/>
      <c r="L213" s="9"/>
      <c r="M213" s="9"/>
      <c r="N213" s="9"/>
      <c r="O213" s="9"/>
      <c r="P213" s="9"/>
      <c r="Q213" s="9">
        <f>fichier!M205</f>
        <v>5</v>
      </c>
      <c r="R213" s="8"/>
      <c r="S213" s="8"/>
      <c r="T213" s="8"/>
      <c r="U213" s="4"/>
      <c r="V213" s="3"/>
      <c r="W213" s="8"/>
      <c r="X213" s="8"/>
      <c r="Y213" s="22"/>
      <c r="Z213" s="25">
        <f t="shared" si="25"/>
        <v>0.2</v>
      </c>
      <c r="AA213" s="25" t="str">
        <f t="shared" si="26"/>
        <v/>
      </c>
      <c r="AB213" s="25" t="str">
        <f t="shared" si="27"/>
        <v/>
      </c>
      <c r="AC213" s="64" t="str">
        <f t="shared" si="21"/>
        <v/>
      </c>
      <c r="AD213" s="65" t="str">
        <f t="shared" si="22"/>
        <v/>
      </c>
      <c r="AE213" s="26" t="str">
        <f t="shared" si="23"/>
        <v/>
      </c>
      <c r="AF213" s="26" t="str">
        <f t="shared" si="24"/>
        <v/>
      </c>
    </row>
    <row r="214" spans="2:32" x14ac:dyDescent="0.25">
      <c r="B214" s="49">
        <f>fichier!I206</f>
        <v>23</v>
      </c>
      <c r="C214" s="67" t="str">
        <f>fichier!R206</f>
        <v>EURA</v>
      </c>
      <c r="D214" s="9">
        <f>fichier!N206</f>
        <v>50</v>
      </c>
      <c r="E214" s="4">
        <f>fichier!H206</f>
        <v>154477</v>
      </c>
      <c r="F214" s="4" t="str">
        <f>fichier!K206</f>
        <v>VTP PV 18147497 - 618 SP 33 - HBL HOLDING BRUNO LAFON - SAAB 9-5</v>
      </c>
      <c r="G214" s="9">
        <f>fichier!L206</f>
        <v>41.38</v>
      </c>
      <c r="H214" s="9"/>
      <c r="I214" s="9"/>
      <c r="J214" s="9"/>
      <c r="K214" s="9"/>
      <c r="L214" s="9"/>
      <c r="M214" s="9"/>
      <c r="N214" s="9"/>
      <c r="O214" s="9"/>
      <c r="P214" s="9"/>
      <c r="Q214" s="9">
        <f>fichier!M206</f>
        <v>8.34</v>
      </c>
      <c r="R214" s="8"/>
      <c r="S214" s="8"/>
      <c r="T214" s="8"/>
      <c r="U214" s="4"/>
      <c r="V214" s="3"/>
      <c r="W214" s="8"/>
      <c r="X214" s="8"/>
      <c r="Y214" s="22"/>
      <c r="Z214" s="25">
        <f t="shared" si="25"/>
        <v>0.20154664088931851</v>
      </c>
      <c r="AA214" s="25" t="str">
        <f t="shared" si="26"/>
        <v/>
      </c>
      <c r="AB214" s="25" t="str">
        <f t="shared" si="27"/>
        <v/>
      </c>
      <c r="AC214" s="64" t="str">
        <f t="shared" si="21"/>
        <v/>
      </c>
      <c r="AD214" s="65" t="b">
        <f t="shared" si="22"/>
        <v>0</v>
      </c>
      <c r="AE214" s="26" t="str">
        <f t="shared" si="23"/>
        <v/>
      </c>
      <c r="AF214" s="26" t="str">
        <f t="shared" si="24"/>
        <v/>
      </c>
    </row>
    <row r="215" spans="2:32" x14ac:dyDescent="0.25">
      <c r="B215" s="49">
        <f>fichier!I207</f>
        <v>28</v>
      </c>
      <c r="C215" s="67" t="str">
        <f>fichier!R207</f>
        <v>EUZE</v>
      </c>
      <c r="D215" s="9">
        <f>fichier!N207</f>
        <v>65</v>
      </c>
      <c r="E215" s="4">
        <f>fichier!H207</f>
        <v>154571</v>
      </c>
      <c r="F215" s="4" t="str">
        <f>fichier!K207</f>
        <v>VTP PV 18147585 - AH-108-BQ - EUZENNE DYLAN - CITROEN C3</v>
      </c>
      <c r="G215" s="9">
        <f>fichier!L207</f>
        <v>53.88</v>
      </c>
      <c r="H215" s="9"/>
      <c r="I215" s="9"/>
      <c r="J215" s="9"/>
      <c r="K215" s="9"/>
      <c r="L215" s="9"/>
      <c r="M215" s="9"/>
      <c r="N215" s="9"/>
      <c r="O215" s="9"/>
      <c r="P215" s="9"/>
      <c r="Q215" s="9">
        <f>fichier!M207</f>
        <v>10.84</v>
      </c>
      <c r="R215" s="8"/>
      <c r="S215" s="8"/>
      <c r="T215" s="8"/>
      <c r="U215" s="4"/>
      <c r="V215" s="3"/>
      <c r="W215" s="8"/>
      <c r="X215" s="8"/>
      <c r="Y215" s="22"/>
      <c r="Z215" s="25">
        <f t="shared" si="25"/>
        <v>0.2011878247958426</v>
      </c>
      <c r="AA215" s="25" t="str">
        <f t="shared" si="26"/>
        <v/>
      </c>
      <c r="AB215" s="25" t="str">
        <f t="shared" si="27"/>
        <v/>
      </c>
      <c r="AC215" s="64" t="str">
        <f t="shared" si="21"/>
        <v/>
      </c>
      <c r="AD215" s="65" t="b">
        <f t="shared" si="22"/>
        <v>0</v>
      </c>
      <c r="AE215" s="26" t="str">
        <f t="shared" si="23"/>
        <v/>
      </c>
      <c r="AF215" s="26" t="str">
        <f t="shared" si="24"/>
        <v/>
      </c>
    </row>
    <row r="216" spans="2:32" x14ac:dyDescent="0.25">
      <c r="B216" s="49">
        <f>fichier!I208</f>
        <v>21</v>
      </c>
      <c r="C216" s="67" t="str">
        <f>fichier!R208</f>
        <v>FARZ</v>
      </c>
      <c r="D216" s="9">
        <f>fichier!N208</f>
        <v>60</v>
      </c>
      <c r="E216" s="4">
        <f>fichier!H208</f>
        <v>154372</v>
      </c>
      <c r="F216" s="4" t="str">
        <f>fichier!K208</f>
        <v>VTP PV 18147395 - BY-042-LA - FARZA MONDHER - RENAULT R19</v>
      </c>
      <c r="G216" s="9">
        <f>fichier!L208</f>
        <v>49.72</v>
      </c>
      <c r="H216" s="9"/>
      <c r="I216" s="9"/>
      <c r="J216" s="9"/>
      <c r="K216" s="9"/>
      <c r="L216" s="9"/>
      <c r="M216" s="9"/>
      <c r="N216" s="9"/>
      <c r="O216" s="9"/>
      <c r="P216" s="9"/>
      <c r="Q216" s="9">
        <f>fichier!M208</f>
        <v>10</v>
      </c>
      <c r="R216" s="8"/>
      <c r="S216" s="8"/>
      <c r="T216" s="8"/>
      <c r="U216" s="4"/>
      <c r="V216" s="3"/>
      <c r="W216" s="8"/>
      <c r="X216" s="8"/>
      <c r="Y216" s="22"/>
      <c r="Z216" s="25">
        <f t="shared" si="25"/>
        <v>0.20112630732099759</v>
      </c>
      <c r="AA216" s="25" t="str">
        <f t="shared" si="26"/>
        <v/>
      </c>
      <c r="AB216" s="25" t="str">
        <f t="shared" si="27"/>
        <v/>
      </c>
      <c r="AC216" s="64" t="str">
        <f t="shared" si="21"/>
        <v/>
      </c>
      <c r="AD216" s="65" t="b">
        <f t="shared" si="22"/>
        <v>0</v>
      </c>
      <c r="AE216" s="26" t="str">
        <f t="shared" si="23"/>
        <v/>
      </c>
      <c r="AF216" s="26" t="str">
        <f t="shared" si="24"/>
        <v/>
      </c>
    </row>
    <row r="217" spans="2:32" x14ac:dyDescent="0.25">
      <c r="B217" s="49">
        <f>fichier!I209</f>
        <v>5</v>
      </c>
      <c r="C217" s="67" t="str">
        <f>fichier!R209</f>
        <v>FAUT</v>
      </c>
      <c r="D217" s="9">
        <f>fichier!N209</f>
        <v>60</v>
      </c>
      <c r="E217" s="4">
        <f>fichier!H209</f>
        <v>153874</v>
      </c>
      <c r="F217" s="4" t="str">
        <f>fichier!K209</f>
        <v>VTP PV 18146934 - 9455 XC 14 - FAUTRAT PHILIPPE - RENAULT CLIO</v>
      </c>
      <c r="G217" s="9">
        <f>fichier!L209</f>
        <v>49.72</v>
      </c>
      <c r="H217" s="9"/>
      <c r="I217" s="9"/>
      <c r="J217" s="9"/>
      <c r="K217" s="9"/>
      <c r="L217" s="9"/>
      <c r="M217" s="9"/>
      <c r="N217" s="9"/>
      <c r="O217" s="9"/>
      <c r="P217" s="9"/>
      <c r="Q217" s="9">
        <f>fichier!M209</f>
        <v>10</v>
      </c>
      <c r="R217" s="8"/>
      <c r="S217" s="8"/>
      <c r="T217" s="8"/>
      <c r="U217" s="4"/>
      <c r="V217" s="3"/>
      <c r="W217" s="8"/>
      <c r="X217" s="8"/>
      <c r="Y217" s="22"/>
      <c r="Z217" s="25">
        <f t="shared" si="25"/>
        <v>0.20112630732099759</v>
      </c>
      <c r="AA217" s="25" t="str">
        <f t="shared" si="26"/>
        <v/>
      </c>
      <c r="AB217" s="25" t="str">
        <f t="shared" si="27"/>
        <v/>
      </c>
      <c r="AC217" s="64" t="str">
        <f t="shared" si="21"/>
        <v/>
      </c>
      <c r="AD217" s="65" t="b">
        <f t="shared" si="22"/>
        <v>0</v>
      </c>
      <c r="AE217" s="26" t="str">
        <f t="shared" si="23"/>
        <v/>
      </c>
      <c r="AF217" s="26" t="str">
        <f t="shared" si="24"/>
        <v/>
      </c>
    </row>
    <row r="218" spans="2:32" x14ac:dyDescent="0.25">
      <c r="B218" s="49">
        <f>fichier!I210</f>
        <v>20</v>
      </c>
      <c r="C218" s="67" t="str">
        <f>fichier!R210</f>
        <v>FERN</v>
      </c>
      <c r="D218" s="9">
        <f>fichier!N210</f>
        <v>55</v>
      </c>
      <c r="E218" s="4">
        <f>fichier!H210</f>
        <v>154335</v>
      </c>
      <c r="F218" s="4" t="str">
        <f>fichier!K210</f>
        <v>VTP PV 18147360 - AN-446-SV - FERNANDES SAMUEL - OPEL OMEGA</v>
      </c>
      <c r="G218" s="9">
        <f>fichier!L210</f>
        <v>45.55</v>
      </c>
      <c r="H218" s="9"/>
      <c r="I218" s="9"/>
      <c r="J218" s="9"/>
      <c r="K218" s="9"/>
      <c r="L218" s="9"/>
      <c r="M218" s="9"/>
      <c r="N218" s="9"/>
      <c r="O218" s="9"/>
      <c r="P218" s="9"/>
      <c r="Q218" s="9">
        <f>fichier!M210</f>
        <v>9.17</v>
      </c>
      <c r="R218" s="8"/>
      <c r="S218" s="8"/>
      <c r="T218" s="8"/>
      <c r="U218" s="4"/>
      <c r="V218" s="3"/>
      <c r="W218" s="8"/>
      <c r="X218" s="8"/>
      <c r="Y218" s="22"/>
      <c r="Z218" s="25">
        <f t="shared" si="25"/>
        <v>0.2013172338090011</v>
      </c>
      <c r="AA218" s="25" t="str">
        <f t="shared" si="26"/>
        <v/>
      </c>
      <c r="AB218" s="25" t="str">
        <f t="shared" si="27"/>
        <v/>
      </c>
      <c r="AC218" s="64" t="str">
        <f t="shared" si="21"/>
        <v/>
      </c>
      <c r="AD218" s="65" t="b">
        <f t="shared" si="22"/>
        <v>0</v>
      </c>
      <c r="AE218" s="26" t="str">
        <f t="shared" si="23"/>
        <v/>
      </c>
      <c r="AF218" s="26" t="str">
        <f t="shared" si="24"/>
        <v/>
      </c>
    </row>
    <row r="219" spans="2:32" x14ac:dyDescent="0.25">
      <c r="B219" s="49">
        <f>fichier!I211</f>
        <v>7</v>
      </c>
      <c r="C219" s="67" t="str">
        <f>fichier!R211</f>
        <v>FLAM</v>
      </c>
      <c r="D219" s="9">
        <f>fichier!N211</f>
        <v>55</v>
      </c>
      <c r="E219" s="4">
        <f>fichier!H211</f>
        <v>153947</v>
      </c>
      <c r="F219" s="4" t="str">
        <f>fichier!K211</f>
        <v>VTP PV 18147004 - CB-126-KP - FLAMBARD FREDERIC - RENAULT TRAFIC</v>
      </c>
      <c r="G219" s="9">
        <f>fichier!L211</f>
        <v>45.55</v>
      </c>
      <c r="H219" s="9"/>
      <c r="I219" s="9"/>
      <c r="J219" s="9"/>
      <c r="K219" s="9"/>
      <c r="L219" s="9"/>
      <c r="M219" s="9"/>
      <c r="N219" s="9"/>
      <c r="O219" s="9"/>
      <c r="P219" s="9"/>
      <c r="Q219" s="9">
        <f>fichier!M211</f>
        <v>9.17</v>
      </c>
      <c r="R219" s="8"/>
      <c r="S219" s="8"/>
      <c r="T219" s="8"/>
      <c r="U219" s="4"/>
      <c r="V219" s="3"/>
      <c r="W219" s="8"/>
      <c r="X219" s="8"/>
      <c r="Y219" s="22"/>
      <c r="Z219" s="25">
        <f t="shared" si="25"/>
        <v>0.2013172338090011</v>
      </c>
      <c r="AA219" s="25" t="str">
        <f t="shared" si="26"/>
        <v/>
      </c>
      <c r="AB219" s="25" t="str">
        <f t="shared" si="27"/>
        <v/>
      </c>
      <c r="AC219" s="64" t="str">
        <f t="shared" si="21"/>
        <v/>
      </c>
      <c r="AD219" s="65" t="b">
        <f t="shared" si="22"/>
        <v>0</v>
      </c>
      <c r="AE219" s="26" t="str">
        <f t="shared" si="23"/>
        <v/>
      </c>
      <c r="AF219" s="26" t="str">
        <f t="shared" si="24"/>
        <v/>
      </c>
    </row>
    <row r="220" spans="2:32" x14ac:dyDescent="0.25">
      <c r="B220" s="49">
        <f>fichier!I212</f>
        <v>7</v>
      </c>
      <c r="C220" s="67" t="str">
        <f>fichier!R212</f>
        <v>FLAM</v>
      </c>
      <c r="D220" s="9">
        <f>fichier!N212</f>
        <v>-55</v>
      </c>
      <c r="E220" s="4">
        <f>fichier!H212</f>
        <v>153953</v>
      </c>
      <c r="F220" s="4" t="str">
        <f>fichier!K212</f>
        <v>Avoir facture NÂ° 153947 du 07/02/2018</v>
      </c>
      <c r="G220" s="9">
        <f>fichier!L212</f>
        <v>-45.55</v>
      </c>
      <c r="H220" s="9"/>
      <c r="I220" s="9"/>
      <c r="J220" s="9"/>
      <c r="K220" s="9"/>
      <c r="L220" s="9"/>
      <c r="M220" s="9"/>
      <c r="N220" s="9"/>
      <c r="O220" s="9"/>
      <c r="P220" s="9"/>
      <c r="Q220" s="9">
        <f>fichier!M212</f>
        <v>-9.17</v>
      </c>
      <c r="R220" s="8"/>
      <c r="S220" s="8"/>
      <c r="T220" s="8"/>
      <c r="U220" s="4"/>
      <c r="V220" s="3"/>
      <c r="W220" s="8"/>
      <c r="X220" s="8"/>
      <c r="Y220" s="22"/>
      <c r="Z220" s="25">
        <f t="shared" si="25"/>
        <v>0.2013172338090011</v>
      </c>
      <c r="AA220" s="25" t="str">
        <f t="shared" si="26"/>
        <v/>
      </c>
      <c r="AB220" s="25" t="str">
        <f t="shared" si="27"/>
        <v/>
      </c>
      <c r="AC220" s="64" t="str">
        <f t="shared" si="21"/>
        <v/>
      </c>
      <c r="AD220" s="65" t="b">
        <f t="shared" si="22"/>
        <v>0</v>
      </c>
      <c r="AE220" s="26" t="str">
        <f t="shared" si="23"/>
        <v/>
      </c>
      <c r="AF220" s="26" t="str">
        <f t="shared" si="24"/>
        <v/>
      </c>
    </row>
    <row r="221" spans="2:32" x14ac:dyDescent="0.25">
      <c r="B221" s="49">
        <f>fichier!I213</f>
        <v>7</v>
      </c>
      <c r="C221" s="67" t="str">
        <f>fichier!R213</f>
        <v>FLAM</v>
      </c>
      <c r="D221" s="9">
        <f>fichier!N213</f>
        <v>50</v>
      </c>
      <c r="E221" s="4">
        <f>fichier!H213</f>
        <v>153954</v>
      </c>
      <c r="F221" s="4" t="str">
        <f>fichier!K213</f>
        <v>RF VTP PV 18147004 - CB-126-KP - FLAMBARD FREDERIC - RENAULT TRAFIC</v>
      </c>
      <c r="G221" s="9">
        <f>fichier!L213</f>
        <v>41.38</v>
      </c>
      <c r="H221" s="9"/>
      <c r="I221" s="9"/>
      <c r="J221" s="9"/>
      <c r="K221" s="9"/>
      <c r="L221" s="9"/>
      <c r="M221" s="9"/>
      <c r="N221" s="9"/>
      <c r="O221" s="9"/>
      <c r="P221" s="9"/>
      <c r="Q221" s="9">
        <f>fichier!M213</f>
        <v>8.34</v>
      </c>
      <c r="R221" s="8"/>
      <c r="S221" s="8"/>
      <c r="T221" s="8"/>
      <c r="U221" s="4"/>
      <c r="V221" s="3"/>
      <c r="W221" s="8"/>
      <c r="X221" s="8"/>
      <c r="Y221" s="22"/>
      <c r="Z221" s="25">
        <f t="shared" si="25"/>
        <v>0.20154664088931851</v>
      </c>
      <c r="AA221" s="25" t="str">
        <f t="shared" si="26"/>
        <v/>
      </c>
      <c r="AB221" s="25" t="str">
        <f t="shared" si="27"/>
        <v/>
      </c>
      <c r="AC221" s="64" t="str">
        <f t="shared" si="21"/>
        <v/>
      </c>
      <c r="AD221" s="65" t="b">
        <f t="shared" si="22"/>
        <v>0</v>
      </c>
      <c r="AE221" s="26" t="str">
        <f t="shared" si="23"/>
        <v/>
      </c>
      <c r="AF221" s="26" t="str">
        <f t="shared" si="24"/>
        <v/>
      </c>
    </row>
    <row r="222" spans="2:32" x14ac:dyDescent="0.25">
      <c r="B222" s="49">
        <f>fichier!I214</f>
        <v>15</v>
      </c>
      <c r="C222" s="67" t="str">
        <f>fichier!R214</f>
        <v>FLAM</v>
      </c>
      <c r="D222" s="9">
        <f>fichier!N214</f>
        <v>15</v>
      </c>
      <c r="E222" s="4">
        <f>fichier!H214</f>
        <v>154224</v>
      </c>
      <c r="F222" s="4" t="str">
        <f>fichier!K214</f>
        <v>CV PV 18147255 - CB-126-KP - FLAMBARD FREDERIC - RENAULT TRAFIC</v>
      </c>
      <c r="G222" s="9">
        <f>fichier!L214</f>
        <v>12.5</v>
      </c>
      <c r="H222" s="9"/>
      <c r="I222" s="9"/>
      <c r="J222" s="9"/>
      <c r="K222" s="9"/>
      <c r="L222" s="9"/>
      <c r="M222" s="9"/>
      <c r="N222" s="9"/>
      <c r="O222" s="9"/>
      <c r="P222" s="9"/>
      <c r="Q222" s="9">
        <f>fichier!M214</f>
        <v>2.5</v>
      </c>
      <c r="R222" s="8"/>
      <c r="S222" s="8"/>
      <c r="T222" s="8"/>
      <c r="U222" s="4"/>
      <c r="V222" s="3"/>
      <c r="W222" s="8"/>
      <c r="X222" s="8"/>
      <c r="Y222" s="22"/>
      <c r="Z222" s="25">
        <f t="shared" si="25"/>
        <v>0.2</v>
      </c>
      <c r="AA222" s="25" t="str">
        <f t="shared" si="26"/>
        <v/>
      </c>
      <c r="AB222" s="25" t="str">
        <f t="shared" si="27"/>
        <v/>
      </c>
      <c r="AC222" s="64" t="str">
        <f t="shared" si="21"/>
        <v/>
      </c>
      <c r="AD222" s="65" t="str">
        <f t="shared" si="22"/>
        <v/>
      </c>
      <c r="AE222" s="26" t="str">
        <f t="shared" si="23"/>
        <v/>
      </c>
      <c r="AF222" s="26" t="str">
        <f t="shared" si="24"/>
        <v/>
      </c>
    </row>
    <row r="223" spans="2:32" x14ac:dyDescent="0.25">
      <c r="B223" s="49">
        <f>fichier!I215</f>
        <v>12</v>
      </c>
      <c r="C223" s="67" t="str">
        <f>fichier!R215</f>
        <v>FLEU</v>
      </c>
      <c r="D223" s="9">
        <f>fichier!N215</f>
        <v>50</v>
      </c>
      <c r="E223" s="4">
        <f>fichier!H215</f>
        <v>154089</v>
      </c>
      <c r="F223" s="4" t="str">
        <f>fichier!K215</f>
        <v>VTP PV 18147134 - CP-137-YS - FLEURY CHRISTIAN - PEUGEOT 307</v>
      </c>
      <c r="G223" s="9">
        <f>fichier!L215</f>
        <v>41.38</v>
      </c>
      <c r="H223" s="9"/>
      <c r="I223" s="9"/>
      <c r="J223" s="9"/>
      <c r="K223" s="9"/>
      <c r="L223" s="9"/>
      <c r="M223" s="9"/>
      <c r="N223" s="9"/>
      <c r="O223" s="9"/>
      <c r="P223" s="9"/>
      <c r="Q223" s="9">
        <f>fichier!M215</f>
        <v>8.34</v>
      </c>
      <c r="R223" s="8"/>
      <c r="S223" s="8"/>
      <c r="T223" s="8"/>
      <c r="U223" s="4"/>
      <c r="V223" s="3"/>
      <c r="W223" s="8"/>
      <c r="X223" s="8"/>
      <c r="Y223" s="22"/>
      <c r="Z223" s="25">
        <f t="shared" si="25"/>
        <v>0.20154664088931851</v>
      </c>
      <c r="AA223" s="25" t="str">
        <f t="shared" si="26"/>
        <v/>
      </c>
      <c r="AB223" s="25" t="str">
        <f t="shared" si="27"/>
        <v/>
      </c>
      <c r="AC223" s="64" t="str">
        <f t="shared" si="21"/>
        <v/>
      </c>
      <c r="AD223" s="65" t="b">
        <f t="shared" si="22"/>
        <v>0</v>
      </c>
      <c r="AE223" s="26" t="str">
        <f t="shared" si="23"/>
        <v/>
      </c>
      <c r="AF223" s="26" t="str">
        <f t="shared" si="24"/>
        <v/>
      </c>
    </row>
    <row r="224" spans="2:32" x14ac:dyDescent="0.25">
      <c r="B224" s="49">
        <f>fichier!I216</f>
        <v>1</v>
      </c>
      <c r="C224" s="67" t="str">
        <f>fichier!R216</f>
        <v>FORE</v>
      </c>
      <c r="D224" s="9">
        <f>fichier!N216</f>
        <v>65</v>
      </c>
      <c r="E224" s="4">
        <f>fichier!H216</f>
        <v>153802</v>
      </c>
      <c r="F224" s="4" t="str">
        <f>fichier!K216</f>
        <v>VTP PV 18146862 - 3263 XR 14 - FORESTIER CLAUDE &amp; NICOLE - RENAULT TWINGO</v>
      </c>
      <c r="G224" s="9">
        <f>fichier!L216</f>
        <v>53.88</v>
      </c>
      <c r="H224" s="9"/>
      <c r="I224" s="9"/>
      <c r="J224" s="9"/>
      <c r="K224" s="9"/>
      <c r="L224" s="9"/>
      <c r="M224" s="9"/>
      <c r="N224" s="9"/>
      <c r="O224" s="9"/>
      <c r="P224" s="9"/>
      <c r="Q224" s="9">
        <f>fichier!M216</f>
        <v>10.84</v>
      </c>
      <c r="R224" s="8"/>
      <c r="S224" s="8"/>
      <c r="T224" s="8"/>
      <c r="U224" s="4"/>
      <c r="V224" s="3"/>
      <c r="W224" s="8"/>
      <c r="X224" s="8"/>
      <c r="Y224" s="22"/>
      <c r="Z224" s="25">
        <f t="shared" si="25"/>
        <v>0.2011878247958426</v>
      </c>
      <c r="AA224" s="25" t="str">
        <f t="shared" si="26"/>
        <v/>
      </c>
      <c r="AB224" s="25" t="str">
        <f t="shared" si="27"/>
        <v/>
      </c>
      <c r="AC224" s="64" t="str">
        <f t="shared" si="21"/>
        <v/>
      </c>
      <c r="AD224" s="65" t="b">
        <f t="shared" si="22"/>
        <v>0</v>
      </c>
      <c r="AE224" s="26" t="str">
        <f t="shared" si="23"/>
        <v/>
      </c>
      <c r="AF224" s="26" t="str">
        <f t="shared" si="24"/>
        <v/>
      </c>
    </row>
    <row r="225" spans="2:32" x14ac:dyDescent="0.25">
      <c r="B225" s="49">
        <f>fichier!I217</f>
        <v>2</v>
      </c>
      <c r="C225" s="67" t="str">
        <f>fichier!R217</f>
        <v>FORE</v>
      </c>
      <c r="D225" s="9">
        <f>fichier!N217</f>
        <v>10</v>
      </c>
      <c r="E225" s="4">
        <f>fichier!H217</f>
        <v>153843</v>
      </c>
      <c r="F225" s="4" t="str">
        <f>fichier!K217</f>
        <v>CV PV 18146903 - 3263 XR 14 - FORESTIER CLAUDE &amp; NICOLE - RENAULT TWINGO</v>
      </c>
      <c r="G225" s="9">
        <f>fichier!L217</f>
        <v>8.33</v>
      </c>
      <c r="H225" s="9"/>
      <c r="I225" s="9"/>
      <c r="J225" s="9"/>
      <c r="K225" s="9"/>
      <c r="L225" s="9"/>
      <c r="M225" s="9"/>
      <c r="N225" s="9"/>
      <c r="O225" s="9"/>
      <c r="P225" s="9"/>
      <c r="Q225" s="9">
        <f>fichier!M217</f>
        <v>1.67</v>
      </c>
      <c r="R225" s="8"/>
      <c r="S225" s="8"/>
      <c r="T225" s="8"/>
      <c r="U225" s="4"/>
      <c r="V225" s="3"/>
      <c r="W225" s="8"/>
      <c r="X225" s="8"/>
      <c r="Y225" s="22"/>
      <c r="Z225" s="25">
        <f t="shared" si="25"/>
        <v>0.20048019207683071</v>
      </c>
      <c r="AA225" s="25" t="str">
        <f t="shared" si="26"/>
        <v/>
      </c>
      <c r="AB225" s="25" t="str">
        <f t="shared" si="27"/>
        <v/>
      </c>
      <c r="AC225" s="64" t="str">
        <f t="shared" si="21"/>
        <v/>
      </c>
      <c r="AD225" s="65" t="str">
        <f t="shared" si="22"/>
        <v/>
      </c>
      <c r="AE225" s="26" t="str">
        <f t="shared" si="23"/>
        <v/>
      </c>
      <c r="AF225" s="26" t="str">
        <f t="shared" si="24"/>
        <v/>
      </c>
    </row>
    <row r="226" spans="2:32" x14ac:dyDescent="0.25">
      <c r="B226" s="49">
        <f>fichier!I218</f>
        <v>1</v>
      </c>
      <c r="C226" s="67" t="str">
        <f>fichier!R218</f>
        <v>FORM</v>
      </c>
      <c r="D226" s="9">
        <f>fichier!N218</f>
        <v>60</v>
      </c>
      <c r="E226" s="4">
        <f>fichier!H218</f>
        <v>153829</v>
      </c>
      <c r="F226" s="4" t="str">
        <f>fichier!K218</f>
        <v>VTP PV 18146889 - CS-263-BY - ARAMBURU DAVID - OPEL ZAFIRA</v>
      </c>
      <c r="G226" s="9">
        <f>fichier!L218</f>
        <v>49.72</v>
      </c>
      <c r="H226" s="9"/>
      <c r="I226" s="9"/>
      <c r="J226" s="9"/>
      <c r="K226" s="9"/>
      <c r="L226" s="9"/>
      <c r="M226" s="9"/>
      <c r="N226" s="9"/>
      <c r="O226" s="9"/>
      <c r="P226" s="9"/>
      <c r="Q226" s="9">
        <f>fichier!M218</f>
        <v>10</v>
      </c>
      <c r="R226" s="8"/>
      <c r="S226" s="8"/>
      <c r="T226" s="8"/>
      <c r="U226" s="4"/>
      <c r="V226" s="3"/>
      <c r="W226" s="8"/>
      <c r="X226" s="8"/>
      <c r="Y226" s="22"/>
      <c r="Z226" s="25">
        <f t="shared" si="25"/>
        <v>0.20112630732099759</v>
      </c>
      <c r="AA226" s="25" t="str">
        <f t="shared" si="26"/>
        <v/>
      </c>
      <c r="AB226" s="25" t="str">
        <f t="shared" si="27"/>
        <v/>
      </c>
      <c r="AC226" s="64" t="str">
        <f t="shared" si="21"/>
        <v/>
      </c>
      <c r="AD226" s="65" t="b">
        <f t="shared" si="22"/>
        <v>0</v>
      </c>
      <c r="AE226" s="26" t="str">
        <f t="shared" si="23"/>
        <v/>
      </c>
      <c r="AF226" s="26" t="str">
        <f t="shared" si="24"/>
        <v/>
      </c>
    </row>
    <row r="227" spans="2:32" x14ac:dyDescent="0.25">
      <c r="B227" s="49">
        <f>fichier!I219</f>
        <v>26</v>
      </c>
      <c r="C227" s="67" t="str">
        <f>fichier!R219</f>
        <v>FORT</v>
      </c>
      <c r="D227" s="9">
        <f>fichier!N219</f>
        <v>65</v>
      </c>
      <c r="E227" s="4">
        <f>fichier!H219</f>
        <v>154508</v>
      </c>
      <c r="F227" s="4" t="str">
        <f>fichier!K219</f>
        <v>VTP PV 18147526 - BD-076-RT - FORTE FLORA - NISSAN MICRA</v>
      </c>
      <c r="G227" s="9">
        <f>fichier!L219</f>
        <v>53.88</v>
      </c>
      <c r="H227" s="9"/>
      <c r="I227" s="9"/>
      <c r="J227" s="9"/>
      <c r="K227" s="9"/>
      <c r="L227" s="9"/>
      <c r="M227" s="9"/>
      <c r="N227" s="9"/>
      <c r="O227" s="9"/>
      <c r="P227" s="9"/>
      <c r="Q227" s="9">
        <f>fichier!M219</f>
        <v>10.84</v>
      </c>
      <c r="R227" s="8"/>
      <c r="S227" s="8"/>
      <c r="T227" s="8"/>
      <c r="U227" s="4"/>
      <c r="V227" s="3"/>
      <c r="W227" s="8"/>
      <c r="X227" s="8"/>
      <c r="Y227" s="22"/>
      <c r="Z227" s="25">
        <f t="shared" si="25"/>
        <v>0.2011878247958426</v>
      </c>
      <c r="AA227" s="25" t="str">
        <f t="shared" si="26"/>
        <v/>
      </c>
      <c r="AB227" s="25" t="str">
        <f t="shared" si="27"/>
        <v/>
      </c>
      <c r="AC227" s="64" t="str">
        <f t="shared" si="21"/>
        <v/>
      </c>
      <c r="AD227" s="65" t="b">
        <f t="shared" si="22"/>
        <v>0</v>
      </c>
      <c r="AE227" s="26" t="str">
        <f t="shared" si="23"/>
        <v/>
      </c>
      <c r="AF227" s="26" t="str">
        <f t="shared" si="24"/>
        <v/>
      </c>
    </row>
    <row r="228" spans="2:32" x14ac:dyDescent="0.25">
      <c r="B228" s="49">
        <f>fichier!I220</f>
        <v>23</v>
      </c>
      <c r="C228" s="67" t="str">
        <f>fichier!R220</f>
        <v>FOUR</v>
      </c>
      <c r="D228" s="9">
        <f>fichier!N220</f>
        <v>65</v>
      </c>
      <c r="E228" s="4">
        <f>fichier!H220</f>
        <v>154441</v>
      </c>
      <c r="F228" s="4" t="str">
        <f>fichier!K220</f>
        <v>VTP PV 18147462 - AM-108-YD - FOURCHE PASCAL - FIAT PUNTO</v>
      </c>
      <c r="G228" s="9">
        <f>fichier!L220</f>
        <v>53.88</v>
      </c>
      <c r="H228" s="9"/>
      <c r="I228" s="9"/>
      <c r="J228" s="9"/>
      <c r="K228" s="9"/>
      <c r="L228" s="9"/>
      <c r="M228" s="9"/>
      <c r="N228" s="9"/>
      <c r="O228" s="9"/>
      <c r="P228" s="9"/>
      <c r="Q228" s="9">
        <f>fichier!M220</f>
        <v>10.84</v>
      </c>
      <c r="R228" s="8"/>
      <c r="S228" s="8"/>
      <c r="T228" s="8"/>
      <c r="U228" s="4"/>
      <c r="V228" s="3"/>
      <c r="W228" s="8"/>
      <c r="X228" s="8"/>
      <c r="Y228" s="22"/>
      <c r="Z228" s="25">
        <f t="shared" si="25"/>
        <v>0.2011878247958426</v>
      </c>
      <c r="AA228" s="25" t="str">
        <f t="shared" si="26"/>
        <v/>
      </c>
      <c r="AB228" s="25" t="str">
        <f t="shared" si="27"/>
        <v/>
      </c>
      <c r="AC228" s="64" t="str">
        <f t="shared" si="21"/>
        <v/>
      </c>
      <c r="AD228" s="65" t="b">
        <f t="shared" si="22"/>
        <v>0</v>
      </c>
      <c r="AE228" s="26" t="str">
        <f t="shared" si="23"/>
        <v/>
      </c>
      <c r="AF228" s="26" t="str">
        <f t="shared" si="24"/>
        <v/>
      </c>
    </row>
    <row r="229" spans="2:32" x14ac:dyDescent="0.25">
      <c r="B229" s="49">
        <f>fichier!I221</f>
        <v>24</v>
      </c>
      <c r="C229" s="67" t="str">
        <f>fichier!R221</f>
        <v>FOUR</v>
      </c>
      <c r="D229" s="9">
        <f>fichier!N221</f>
        <v>15</v>
      </c>
      <c r="E229" s="4">
        <f>fichier!H221</f>
        <v>154482</v>
      </c>
      <c r="F229" s="4" t="str">
        <f>fichier!K221</f>
        <v>CV PV 18147502 - AK-232-LZ - FOURE SYLVIE &amp; FABIEN - PEUGEOT 407</v>
      </c>
      <c r="G229" s="9">
        <f>fichier!L221</f>
        <v>12.5</v>
      </c>
      <c r="H229" s="9"/>
      <c r="I229" s="9"/>
      <c r="J229" s="9"/>
      <c r="K229" s="9"/>
      <c r="L229" s="9"/>
      <c r="M229" s="9"/>
      <c r="N229" s="9"/>
      <c r="O229" s="9"/>
      <c r="P229" s="9"/>
      <c r="Q229" s="9">
        <f>fichier!M221</f>
        <v>2.5</v>
      </c>
      <c r="R229" s="8"/>
      <c r="S229" s="8"/>
      <c r="T229" s="8"/>
      <c r="U229" s="4"/>
      <c r="V229" s="3"/>
      <c r="W229" s="8"/>
      <c r="X229" s="8"/>
      <c r="Y229" s="22"/>
      <c r="Z229" s="25">
        <f t="shared" si="25"/>
        <v>0.2</v>
      </c>
      <c r="AA229" s="25" t="str">
        <f t="shared" si="26"/>
        <v/>
      </c>
      <c r="AB229" s="25" t="str">
        <f t="shared" si="27"/>
        <v/>
      </c>
      <c r="AC229" s="64" t="str">
        <f t="shared" si="21"/>
        <v/>
      </c>
      <c r="AD229" s="65" t="str">
        <f t="shared" si="22"/>
        <v/>
      </c>
      <c r="AE229" s="26" t="str">
        <f t="shared" si="23"/>
        <v/>
      </c>
      <c r="AF229" s="26" t="str">
        <f t="shared" si="24"/>
        <v/>
      </c>
    </row>
    <row r="230" spans="2:32" x14ac:dyDescent="0.25">
      <c r="B230" s="49">
        <f>fichier!I222</f>
        <v>26</v>
      </c>
      <c r="C230" s="67" t="str">
        <f>fichier!R222</f>
        <v>FRAN</v>
      </c>
      <c r="D230" s="9">
        <f>fichier!N222</f>
        <v>60</v>
      </c>
      <c r="E230" s="4">
        <f>fichier!H222</f>
        <v>154506</v>
      </c>
      <c r="F230" s="4" t="str">
        <f>fichier!K222</f>
        <v>VTP PV 18147524 - 2149 YG 14 - FRANCOIS DANIEL - B.M.W. 530</v>
      </c>
      <c r="G230" s="9">
        <f>fichier!L222</f>
        <v>49.72</v>
      </c>
      <c r="H230" s="9"/>
      <c r="I230" s="9"/>
      <c r="J230" s="9"/>
      <c r="K230" s="9"/>
      <c r="L230" s="9"/>
      <c r="M230" s="9"/>
      <c r="N230" s="9"/>
      <c r="O230" s="9"/>
      <c r="P230" s="9"/>
      <c r="Q230" s="9">
        <f>fichier!M222</f>
        <v>10</v>
      </c>
      <c r="R230" s="8"/>
      <c r="S230" s="8"/>
      <c r="T230" s="8"/>
      <c r="U230" s="4"/>
      <c r="V230" s="3"/>
      <c r="W230" s="8"/>
      <c r="X230" s="8"/>
      <c r="Y230" s="22"/>
      <c r="Z230" s="25">
        <f t="shared" si="25"/>
        <v>0.20112630732099759</v>
      </c>
      <c r="AA230" s="25" t="str">
        <f t="shared" si="26"/>
        <v/>
      </c>
      <c r="AB230" s="25" t="str">
        <f t="shared" si="27"/>
        <v/>
      </c>
      <c r="AC230" s="64" t="str">
        <f t="shared" si="21"/>
        <v/>
      </c>
      <c r="AD230" s="65" t="b">
        <f t="shared" si="22"/>
        <v>0</v>
      </c>
      <c r="AE230" s="26" t="str">
        <f t="shared" si="23"/>
        <v/>
      </c>
      <c r="AF230" s="26" t="str">
        <f t="shared" si="24"/>
        <v/>
      </c>
    </row>
    <row r="231" spans="2:32" x14ac:dyDescent="0.25">
      <c r="B231" s="49">
        <f>fichier!I223</f>
        <v>16</v>
      </c>
      <c r="C231" s="67" t="str">
        <f>fichier!R223</f>
        <v>FROC</v>
      </c>
      <c r="D231" s="9">
        <f>fichier!N223</f>
        <v>60</v>
      </c>
      <c r="E231" s="4">
        <f>fichier!H223</f>
        <v>154258</v>
      </c>
      <c r="F231" s="4" t="str">
        <f>fichier!K223</f>
        <v>VTP PV 18147288 - 6334 ZH 14 - FROCHE DENIS - TOYOTA RAV4</v>
      </c>
      <c r="G231" s="9">
        <f>fichier!L223</f>
        <v>49.72</v>
      </c>
      <c r="H231" s="9"/>
      <c r="I231" s="9"/>
      <c r="J231" s="9"/>
      <c r="K231" s="9"/>
      <c r="L231" s="9"/>
      <c r="M231" s="9"/>
      <c r="N231" s="9"/>
      <c r="O231" s="9"/>
      <c r="P231" s="9"/>
      <c r="Q231" s="9">
        <f>fichier!M223</f>
        <v>10</v>
      </c>
      <c r="R231" s="8"/>
      <c r="S231" s="8"/>
      <c r="T231" s="8"/>
      <c r="U231" s="4"/>
      <c r="V231" s="3"/>
      <c r="W231" s="8"/>
      <c r="X231" s="8"/>
      <c r="Y231" s="22"/>
      <c r="Z231" s="25">
        <f t="shared" si="25"/>
        <v>0.20112630732099759</v>
      </c>
      <c r="AA231" s="25" t="str">
        <f t="shared" si="26"/>
        <v/>
      </c>
      <c r="AB231" s="25" t="str">
        <f t="shared" si="27"/>
        <v/>
      </c>
      <c r="AC231" s="64" t="str">
        <f t="shared" si="21"/>
        <v/>
      </c>
      <c r="AD231" s="65" t="b">
        <f t="shared" si="22"/>
        <v>0</v>
      </c>
      <c r="AE231" s="26" t="str">
        <f t="shared" si="23"/>
        <v/>
      </c>
      <c r="AF231" s="26" t="str">
        <f t="shared" si="24"/>
        <v/>
      </c>
    </row>
    <row r="232" spans="2:32" x14ac:dyDescent="0.25">
      <c r="B232" s="49">
        <f>fichier!I224</f>
        <v>20</v>
      </c>
      <c r="C232" s="67" t="str">
        <f>fichier!R224</f>
        <v>G LU</v>
      </c>
      <c r="D232" s="9">
        <f>fichier!N224</f>
        <v>60</v>
      </c>
      <c r="E232" s="4">
        <f>fichier!H224</f>
        <v>154307</v>
      </c>
      <c r="F232" s="4" t="str">
        <f>fichier!K224</f>
        <v>VTP PV 18147336 - DD-349-LY - G LUTTINIER - RENAULT TRAFIC</v>
      </c>
      <c r="G232" s="9">
        <f>fichier!L224</f>
        <v>49.72</v>
      </c>
      <c r="H232" s="9"/>
      <c r="I232" s="9"/>
      <c r="J232" s="9"/>
      <c r="K232" s="9"/>
      <c r="L232" s="9"/>
      <c r="M232" s="9"/>
      <c r="N232" s="9"/>
      <c r="O232" s="9"/>
      <c r="P232" s="9"/>
      <c r="Q232" s="9">
        <f>fichier!M224</f>
        <v>10</v>
      </c>
      <c r="R232" s="8"/>
      <c r="S232" s="8"/>
      <c r="T232" s="8"/>
      <c r="U232" s="4"/>
      <c r="V232" s="3"/>
      <c r="W232" s="8"/>
      <c r="X232" s="8"/>
      <c r="Y232" s="22"/>
      <c r="Z232" s="25">
        <f t="shared" si="25"/>
        <v>0.20112630732099759</v>
      </c>
      <c r="AA232" s="25" t="str">
        <f t="shared" si="26"/>
        <v/>
      </c>
      <c r="AB232" s="25" t="str">
        <f t="shared" si="27"/>
        <v/>
      </c>
      <c r="AC232" s="64" t="str">
        <f t="shared" si="21"/>
        <v/>
      </c>
      <c r="AD232" s="65" t="b">
        <f t="shared" si="22"/>
        <v>0</v>
      </c>
      <c r="AE232" s="26" t="str">
        <f t="shared" si="23"/>
        <v/>
      </c>
      <c r="AF232" s="26" t="str">
        <f t="shared" si="24"/>
        <v/>
      </c>
    </row>
    <row r="233" spans="2:32" x14ac:dyDescent="0.25">
      <c r="B233" s="49">
        <f>fichier!I225</f>
        <v>26</v>
      </c>
      <c r="C233" s="67" t="str">
        <f>fichier!R225</f>
        <v>G LU</v>
      </c>
      <c r="D233" s="9">
        <f>fichier!N225</f>
        <v>15</v>
      </c>
      <c r="E233" s="4">
        <f>fichier!H225</f>
        <v>154494</v>
      </c>
      <c r="F233" s="4" t="str">
        <f>fichier!K225</f>
        <v>CV PV 18147513 - DD-349-LY - G LUTTINIER - RENAULT TRAFIC</v>
      </c>
      <c r="G233" s="9">
        <f>fichier!L225</f>
        <v>12.5</v>
      </c>
      <c r="H233" s="9"/>
      <c r="I233" s="9"/>
      <c r="J233" s="9"/>
      <c r="K233" s="9"/>
      <c r="L233" s="9"/>
      <c r="M233" s="9"/>
      <c r="N233" s="9"/>
      <c r="O233" s="9"/>
      <c r="P233" s="9"/>
      <c r="Q233" s="9">
        <f>fichier!M225</f>
        <v>2.5</v>
      </c>
      <c r="R233" s="8"/>
      <c r="S233" s="8"/>
      <c r="T233" s="8"/>
      <c r="U233" s="4"/>
      <c r="V233" s="3"/>
      <c r="W233" s="8"/>
      <c r="X233" s="8"/>
      <c r="Y233" s="22"/>
      <c r="Z233" s="25">
        <f t="shared" si="25"/>
        <v>0.2</v>
      </c>
      <c r="AA233" s="25" t="str">
        <f t="shared" si="26"/>
        <v/>
      </c>
      <c r="AB233" s="25" t="str">
        <f t="shared" si="27"/>
        <v/>
      </c>
      <c r="AC233" s="64" t="str">
        <f t="shared" si="21"/>
        <v/>
      </c>
      <c r="AD233" s="65" t="str">
        <f t="shared" si="22"/>
        <v/>
      </c>
      <c r="AE233" s="26" t="str">
        <f t="shared" si="23"/>
        <v/>
      </c>
      <c r="AF233" s="26" t="str">
        <f t="shared" si="24"/>
        <v/>
      </c>
    </row>
    <row r="234" spans="2:32" x14ac:dyDescent="0.25">
      <c r="B234" s="49">
        <f>fichier!I226</f>
        <v>6</v>
      </c>
      <c r="C234" s="67" t="str">
        <f>fichier!R226</f>
        <v>GALL</v>
      </c>
      <c r="D234" s="9">
        <f>fichier!N226</f>
        <v>15</v>
      </c>
      <c r="E234" s="4">
        <f>fichier!H226</f>
        <v>153910</v>
      </c>
      <c r="F234" s="4" t="str">
        <f>fichier!K226</f>
        <v>CV PV 18146967 - BE-820-WS - GALLARDO PHILIPPE - RENAULT TWINGO</v>
      </c>
      <c r="G234" s="9">
        <f>fichier!L226</f>
        <v>12.5</v>
      </c>
      <c r="H234" s="9"/>
      <c r="I234" s="9"/>
      <c r="J234" s="9"/>
      <c r="K234" s="9"/>
      <c r="L234" s="9"/>
      <c r="M234" s="9"/>
      <c r="N234" s="9"/>
      <c r="O234" s="9"/>
      <c r="P234" s="9"/>
      <c r="Q234" s="9">
        <f>fichier!M226</f>
        <v>2.5</v>
      </c>
      <c r="R234" s="8"/>
      <c r="S234" s="8"/>
      <c r="T234" s="8"/>
      <c r="U234" s="4"/>
      <c r="V234" s="3"/>
      <c r="W234" s="8"/>
      <c r="X234" s="8"/>
      <c r="Y234" s="22"/>
      <c r="Z234" s="25">
        <f t="shared" si="25"/>
        <v>0.2</v>
      </c>
      <c r="AA234" s="25" t="str">
        <f t="shared" si="26"/>
        <v/>
      </c>
      <c r="AB234" s="25" t="str">
        <f t="shared" si="27"/>
        <v/>
      </c>
      <c r="AC234" s="64" t="str">
        <f t="shared" si="21"/>
        <v/>
      </c>
      <c r="AD234" s="65" t="str">
        <f t="shared" si="22"/>
        <v/>
      </c>
      <c r="AE234" s="26" t="str">
        <f t="shared" si="23"/>
        <v/>
      </c>
      <c r="AF234" s="26" t="str">
        <f t="shared" si="24"/>
        <v/>
      </c>
    </row>
    <row r="235" spans="2:32" x14ac:dyDescent="0.25">
      <c r="B235" s="49">
        <f>fichier!I227</f>
        <v>15</v>
      </c>
      <c r="C235" s="67" t="str">
        <f>fichier!R227</f>
        <v>GALL</v>
      </c>
      <c r="D235" s="9">
        <f>fichier!N227</f>
        <v>60</v>
      </c>
      <c r="E235" s="4">
        <f>fichier!H227</f>
        <v>154197</v>
      </c>
      <c r="F235" s="4" t="str">
        <f>fichier!K227</f>
        <v>VTP PV 18147233 - 4679 YS 14 - GALLON ROLAND - PEUGEOT 206</v>
      </c>
      <c r="G235" s="9">
        <f>fichier!L227</f>
        <v>49.72</v>
      </c>
      <c r="H235" s="9"/>
      <c r="I235" s="9"/>
      <c r="J235" s="9"/>
      <c r="K235" s="9"/>
      <c r="L235" s="9"/>
      <c r="M235" s="9"/>
      <c r="N235" s="9"/>
      <c r="O235" s="9"/>
      <c r="P235" s="9"/>
      <c r="Q235" s="9">
        <f>fichier!M227</f>
        <v>10</v>
      </c>
      <c r="R235" s="8"/>
      <c r="S235" s="8"/>
      <c r="T235" s="8"/>
      <c r="U235" s="4"/>
      <c r="V235" s="3"/>
      <c r="W235" s="8"/>
      <c r="X235" s="8"/>
      <c r="Y235" s="22"/>
      <c r="Z235" s="25">
        <f t="shared" si="25"/>
        <v>0.20112630732099759</v>
      </c>
      <c r="AA235" s="25" t="str">
        <f t="shared" si="26"/>
        <v/>
      </c>
      <c r="AB235" s="25" t="str">
        <f t="shared" si="27"/>
        <v/>
      </c>
      <c r="AC235" s="64" t="str">
        <f t="shared" si="21"/>
        <v/>
      </c>
      <c r="AD235" s="65" t="b">
        <f t="shared" si="22"/>
        <v>0</v>
      </c>
      <c r="AE235" s="26" t="str">
        <f t="shared" si="23"/>
        <v/>
      </c>
      <c r="AF235" s="26" t="str">
        <f t="shared" si="24"/>
        <v/>
      </c>
    </row>
    <row r="236" spans="2:32" x14ac:dyDescent="0.25">
      <c r="B236" s="49">
        <f>fichier!I228</f>
        <v>14</v>
      </c>
      <c r="C236" s="67" t="str">
        <f>fichier!R228</f>
        <v>GANC</v>
      </c>
      <c r="D236" s="9">
        <f>fichier!N228</f>
        <v>65</v>
      </c>
      <c r="E236" s="4">
        <f>fichier!H228</f>
        <v>154153</v>
      </c>
      <c r="F236" s="4" t="str">
        <f>fichier!K228</f>
        <v>VTP PV 18147191 - CC-237-BZ - GANCEL SANDRINE - PEUGEOT 107</v>
      </c>
      <c r="G236" s="9">
        <f>fichier!L228</f>
        <v>53.88</v>
      </c>
      <c r="H236" s="9"/>
      <c r="I236" s="9"/>
      <c r="J236" s="9"/>
      <c r="K236" s="9"/>
      <c r="L236" s="9"/>
      <c r="M236" s="9"/>
      <c r="N236" s="9"/>
      <c r="O236" s="9"/>
      <c r="P236" s="9"/>
      <c r="Q236" s="9">
        <f>fichier!M228</f>
        <v>10.84</v>
      </c>
      <c r="R236" s="8"/>
      <c r="S236" s="8"/>
      <c r="T236" s="8"/>
      <c r="U236" s="4"/>
      <c r="V236" s="3"/>
      <c r="W236" s="8"/>
      <c r="X236" s="8"/>
      <c r="Y236" s="22"/>
      <c r="Z236" s="25">
        <f t="shared" si="25"/>
        <v>0.2011878247958426</v>
      </c>
      <c r="AA236" s="25" t="str">
        <f t="shared" si="26"/>
        <v/>
      </c>
      <c r="AB236" s="25" t="str">
        <f t="shared" si="27"/>
        <v/>
      </c>
      <c r="AC236" s="64" t="str">
        <f t="shared" si="21"/>
        <v/>
      </c>
      <c r="AD236" s="65" t="b">
        <f t="shared" si="22"/>
        <v>0</v>
      </c>
      <c r="AE236" s="26" t="str">
        <f t="shared" si="23"/>
        <v/>
      </c>
      <c r="AF236" s="26" t="str">
        <f t="shared" si="24"/>
        <v/>
      </c>
    </row>
    <row r="237" spans="2:32" x14ac:dyDescent="0.25">
      <c r="B237" s="49">
        <f>fichier!I229</f>
        <v>1</v>
      </c>
      <c r="C237" s="67" t="str">
        <f>fichier!R229</f>
        <v>GARA</v>
      </c>
      <c r="D237" s="9">
        <f>fichier!N229</f>
        <v>50</v>
      </c>
      <c r="E237" s="4">
        <f>fichier!H229</f>
        <v>153828</v>
      </c>
      <c r="F237" s="4" t="str">
        <f>fichier!K229</f>
        <v>VTP PV 18146888 - CW-480-FP - VILLAIN XAVIER - CITROEN BERLINGO</v>
      </c>
      <c r="G237" s="9">
        <f>fichier!L229</f>
        <v>41.38</v>
      </c>
      <c r="H237" s="9"/>
      <c r="I237" s="9"/>
      <c r="J237" s="9"/>
      <c r="K237" s="9"/>
      <c r="L237" s="9"/>
      <c r="M237" s="9"/>
      <c r="N237" s="9"/>
      <c r="O237" s="9"/>
      <c r="P237" s="9"/>
      <c r="Q237" s="9">
        <f>fichier!M229</f>
        <v>8.34</v>
      </c>
      <c r="R237" s="8"/>
      <c r="S237" s="8"/>
      <c r="T237" s="8"/>
      <c r="U237" s="4"/>
      <c r="V237" s="3"/>
      <c r="W237" s="8"/>
      <c r="X237" s="8"/>
      <c r="Y237" s="22"/>
      <c r="Z237" s="25">
        <f t="shared" si="25"/>
        <v>0.20154664088931851</v>
      </c>
      <c r="AA237" s="25" t="str">
        <f t="shared" si="26"/>
        <v/>
      </c>
      <c r="AB237" s="25" t="str">
        <f t="shared" si="27"/>
        <v/>
      </c>
      <c r="AC237" s="64" t="str">
        <f t="shared" si="21"/>
        <v/>
      </c>
      <c r="AD237" s="65" t="b">
        <f t="shared" si="22"/>
        <v>0</v>
      </c>
      <c r="AE237" s="26" t="str">
        <f t="shared" si="23"/>
        <v/>
      </c>
      <c r="AF237" s="26" t="str">
        <f t="shared" si="24"/>
        <v/>
      </c>
    </row>
    <row r="238" spans="2:32" x14ac:dyDescent="0.25">
      <c r="B238" s="49">
        <f>fichier!I230</f>
        <v>5</v>
      </c>
      <c r="C238" s="67" t="str">
        <f>fichier!R230</f>
        <v>GARA</v>
      </c>
      <c r="D238" s="9">
        <f>fichier!N230</f>
        <v>30</v>
      </c>
      <c r="E238" s="4">
        <f>fichier!H230</f>
        <v>153876</v>
      </c>
      <c r="F238" s="4" t="str">
        <f>fichier!K230</f>
        <v>VT PV 18002093 - BE-403-PW - GARAGE DECLERCK AUTOMOBILLE - TOYOTA COROLLA</v>
      </c>
      <c r="G238" s="9">
        <f>fichier!L230</f>
        <v>25</v>
      </c>
      <c r="H238" s="9"/>
      <c r="I238" s="9"/>
      <c r="J238" s="9"/>
      <c r="K238" s="9"/>
      <c r="L238" s="9"/>
      <c r="M238" s="9"/>
      <c r="N238" s="9"/>
      <c r="O238" s="9"/>
      <c r="P238" s="9"/>
      <c r="Q238" s="9">
        <f>fichier!M230</f>
        <v>5</v>
      </c>
      <c r="R238" s="8"/>
      <c r="S238" s="8"/>
      <c r="T238" s="8"/>
      <c r="U238" s="4"/>
      <c r="V238" s="3"/>
      <c r="W238" s="8"/>
      <c r="X238" s="8"/>
      <c r="Y238" s="22"/>
      <c r="Z238" s="25">
        <f t="shared" si="25"/>
        <v>0.2</v>
      </c>
      <c r="AA238" s="25" t="str">
        <f t="shared" si="26"/>
        <v/>
      </c>
      <c r="AB238" s="25" t="str">
        <f t="shared" si="27"/>
        <v/>
      </c>
      <c r="AC238" s="64" t="str">
        <f t="shared" si="21"/>
        <v/>
      </c>
      <c r="AD238" s="65" t="str">
        <f t="shared" si="22"/>
        <v/>
      </c>
      <c r="AE238" s="26" t="str">
        <f t="shared" si="23"/>
        <v/>
      </c>
      <c r="AF238" s="26" t="str">
        <f t="shared" si="24"/>
        <v/>
      </c>
    </row>
    <row r="239" spans="2:32" x14ac:dyDescent="0.25">
      <c r="B239" s="49">
        <f>fichier!I231</f>
        <v>5</v>
      </c>
      <c r="C239" s="67" t="str">
        <f>fichier!R231</f>
        <v>GARA</v>
      </c>
      <c r="D239" s="9">
        <f>fichier!N231</f>
        <v>30</v>
      </c>
      <c r="E239" s="4">
        <f>fichier!H231</f>
        <v>153886</v>
      </c>
      <c r="F239" s="4" t="str">
        <f>fichier!K231</f>
        <v>VT PV 18002095 - AC-757-BT - GARAGE DECLERCK AUTOMOBILLE - RENAULT MEGANE</v>
      </c>
      <c r="G239" s="9">
        <f>fichier!L231</f>
        <v>25</v>
      </c>
      <c r="H239" s="9"/>
      <c r="I239" s="9"/>
      <c r="J239" s="9"/>
      <c r="K239" s="9"/>
      <c r="L239" s="9"/>
      <c r="M239" s="9"/>
      <c r="N239" s="9"/>
      <c r="O239" s="9"/>
      <c r="P239" s="9"/>
      <c r="Q239" s="9">
        <f>fichier!M231</f>
        <v>5</v>
      </c>
      <c r="R239" s="8"/>
      <c r="S239" s="8"/>
      <c r="T239" s="8"/>
      <c r="U239" s="4"/>
      <c r="V239" s="3"/>
      <c r="W239" s="8"/>
      <c r="X239" s="8"/>
      <c r="Y239" s="22"/>
      <c r="Z239" s="25">
        <f t="shared" si="25"/>
        <v>0.2</v>
      </c>
      <c r="AA239" s="25" t="str">
        <f t="shared" si="26"/>
        <v/>
      </c>
      <c r="AB239" s="25" t="str">
        <f t="shared" si="27"/>
        <v/>
      </c>
      <c r="AC239" s="64" t="str">
        <f t="shared" si="21"/>
        <v/>
      </c>
      <c r="AD239" s="65" t="str">
        <f t="shared" si="22"/>
        <v/>
      </c>
      <c r="AE239" s="26" t="str">
        <f t="shared" si="23"/>
        <v/>
      </c>
      <c r="AF239" s="26" t="str">
        <f t="shared" si="24"/>
        <v/>
      </c>
    </row>
    <row r="240" spans="2:32" x14ac:dyDescent="0.25">
      <c r="B240" s="49">
        <f>fichier!I232</f>
        <v>7</v>
      </c>
      <c r="C240" s="67" t="str">
        <f>fichier!R232</f>
        <v>GARA</v>
      </c>
      <c r="D240" s="9">
        <f>fichier!N232</f>
        <v>30</v>
      </c>
      <c r="E240" s="4">
        <f>fichier!H232</f>
        <v>153959</v>
      </c>
      <c r="F240" s="4" t="str">
        <f>fichier!K232</f>
        <v>VT PV 18002096 - DW-180-QT - GARAGE DECLERCK AUTOMOBILLE - SEAT LEON</v>
      </c>
      <c r="G240" s="9">
        <f>fichier!L232</f>
        <v>25</v>
      </c>
      <c r="H240" s="9"/>
      <c r="I240" s="9"/>
      <c r="J240" s="9"/>
      <c r="K240" s="9"/>
      <c r="L240" s="9"/>
      <c r="M240" s="9"/>
      <c r="N240" s="9"/>
      <c r="O240" s="9"/>
      <c r="P240" s="9"/>
      <c r="Q240" s="9">
        <f>fichier!M232</f>
        <v>5</v>
      </c>
      <c r="R240" s="8"/>
      <c r="S240" s="8"/>
      <c r="T240" s="8"/>
      <c r="U240" s="4"/>
      <c r="V240" s="3"/>
      <c r="W240" s="8"/>
      <c r="X240" s="8"/>
      <c r="Y240" s="22"/>
      <c r="Z240" s="25">
        <f t="shared" si="25"/>
        <v>0.2</v>
      </c>
      <c r="AA240" s="25" t="str">
        <f t="shared" si="26"/>
        <v/>
      </c>
      <c r="AB240" s="25" t="str">
        <f t="shared" si="27"/>
        <v/>
      </c>
      <c r="AC240" s="64" t="str">
        <f t="shared" si="21"/>
        <v/>
      </c>
      <c r="AD240" s="65" t="str">
        <f t="shared" si="22"/>
        <v/>
      </c>
      <c r="AE240" s="26" t="str">
        <f t="shared" si="23"/>
        <v/>
      </c>
      <c r="AF240" s="26" t="str">
        <f t="shared" si="24"/>
        <v/>
      </c>
    </row>
    <row r="241" spans="2:32" x14ac:dyDescent="0.25">
      <c r="B241" s="49">
        <f>fichier!I233</f>
        <v>8</v>
      </c>
      <c r="C241" s="67" t="str">
        <f>fichier!R233</f>
        <v>GARA</v>
      </c>
      <c r="D241" s="9">
        <f>fichier!N233</f>
        <v>10</v>
      </c>
      <c r="E241" s="4">
        <f>fichier!H233</f>
        <v>154018</v>
      </c>
      <c r="F241" s="4" t="str">
        <f>fichier!K233</f>
        <v>CV PV 18147067 - CW-480-FP - VILLAIN XAVIER - CITROEN BERLINGO</v>
      </c>
      <c r="G241" s="9">
        <f>fichier!L233</f>
        <v>8.33</v>
      </c>
      <c r="H241" s="9"/>
      <c r="I241" s="9"/>
      <c r="J241" s="9"/>
      <c r="K241" s="9"/>
      <c r="L241" s="9"/>
      <c r="M241" s="9"/>
      <c r="N241" s="9"/>
      <c r="O241" s="9"/>
      <c r="P241" s="9"/>
      <c r="Q241" s="9">
        <f>fichier!M233</f>
        <v>1.67</v>
      </c>
      <c r="R241" s="8"/>
      <c r="S241" s="8"/>
      <c r="T241" s="8"/>
      <c r="U241" s="4"/>
      <c r="V241" s="3"/>
      <c r="W241" s="8"/>
      <c r="X241" s="8"/>
      <c r="Y241" s="22"/>
      <c r="Z241" s="25">
        <f t="shared" si="25"/>
        <v>0.20048019207683071</v>
      </c>
      <c r="AA241" s="25" t="str">
        <f t="shared" si="26"/>
        <v/>
      </c>
      <c r="AB241" s="25" t="str">
        <f t="shared" si="27"/>
        <v/>
      </c>
      <c r="AC241" s="64" t="str">
        <f t="shared" si="21"/>
        <v/>
      </c>
      <c r="AD241" s="65" t="str">
        <f t="shared" si="22"/>
        <v/>
      </c>
      <c r="AE241" s="26" t="str">
        <f t="shared" si="23"/>
        <v/>
      </c>
      <c r="AF241" s="26" t="str">
        <f t="shared" si="24"/>
        <v/>
      </c>
    </row>
    <row r="242" spans="2:32" x14ac:dyDescent="0.25">
      <c r="B242" s="49">
        <f>fichier!I234</f>
        <v>12</v>
      </c>
      <c r="C242" s="67" t="str">
        <f>fichier!R234</f>
        <v>GARA</v>
      </c>
      <c r="D242" s="9">
        <f>fichier!N234</f>
        <v>30</v>
      </c>
      <c r="E242" s="4">
        <f>fichier!H234</f>
        <v>154085</v>
      </c>
      <c r="F242" s="4" t="str">
        <f>fichier!K234</f>
        <v>VT PV 18002098 - DB-993-GY - GARAGE DECLERCK AUTOMOBILLE - RENAULT TWINGO</v>
      </c>
      <c r="G242" s="9">
        <f>fichier!L234</f>
        <v>25</v>
      </c>
      <c r="H242" s="9"/>
      <c r="I242" s="9"/>
      <c r="J242" s="9"/>
      <c r="K242" s="9"/>
      <c r="L242" s="9"/>
      <c r="M242" s="9"/>
      <c r="N242" s="9"/>
      <c r="O242" s="9"/>
      <c r="P242" s="9"/>
      <c r="Q242" s="9">
        <f>fichier!M234</f>
        <v>5</v>
      </c>
      <c r="R242" s="8"/>
      <c r="S242" s="8"/>
      <c r="T242" s="8"/>
      <c r="U242" s="4"/>
      <c r="V242" s="3"/>
      <c r="W242" s="8"/>
      <c r="X242" s="8"/>
      <c r="Y242" s="22"/>
      <c r="Z242" s="25">
        <f t="shared" si="25"/>
        <v>0.2</v>
      </c>
      <c r="AA242" s="25" t="str">
        <f t="shared" si="26"/>
        <v/>
      </c>
      <c r="AB242" s="25" t="str">
        <f t="shared" si="27"/>
        <v/>
      </c>
      <c r="AC242" s="64" t="str">
        <f t="shared" si="21"/>
        <v/>
      </c>
      <c r="AD242" s="65" t="str">
        <f t="shared" si="22"/>
        <v/>
      </c>
      <c r="AE242" s="26" t="str">
        <f t="shared" si="23"/>
        <v/>
      </c>
      <c r="AF242" s="26" t="str">
        <f t="shared" si="24"/>
        <v/>
      </c>
    </row>
    <row r="243" spans="2:32" x14ac:dyDescent="0.25">
      <c r="B243" s="49">
        <f>fichier!I235</f>
        <v>12</v>
      </c>
      <c r="C243" s="67" t="str">
        <f>fichier!R235</f>
        <v>GARA</v>
      </c>
      <c r="D243" s="9">
        <f>fichier!N235</f>
        <v>50</v>
      </c>
      <c r="E243" s="4">
        <f>fichier!H235</f>
        <v>154096</v>
      </c>
      <c r="F243" s="4" t="str">
        <f>fichier!K235</f>
        <v>VTP PV 18147141 - CC-320-AL - DORANGE AUDREY - CITROEN C1</v>
      </c>
      <c r="G243" s="9">
        <f>fichier!L235</f>
        <v>41.38</v>
      </c>
      <c r="H243" s="9"/>
      <c r="I243" s="9"/>
      <c r="J243" s="9"/>
      <c r="K243" s="9"/>
      <c r="L243" s="9"/>
      <c r="M243" s="9"/>
      <c r="N243" s="9"/>
      <c r="O243" s="9"/>
      <c r="P243" s="9"/>
      <c r="Q243" s="9">
        <f>fichier!M235</f>
        <v>8.34</v>
      </c>
      <c r="R243" s="8"/>
      <c r="S243" s="8"/>
      <c r="T243" s="8"/>
      <c r="U243" s="4"/>
      <c r="V243" s="3"/>
      <c r="W243" s="8"/>
      <c r="X243" s="8"/>
      <c r="Y243" s="22"/>
      <c r="Z243" s="25">
        <f t="shared" si="25"/>
        <v>0.20154664088931851</v>
      </c>
      <c r="AA243" s="25" t="str">
        <f t="shared" si="26"/>
        <v/>
      </c>
      <c r="AB243" s="25" t="str">
        <f t="shared" si="27"/>
        <v/>
      </c>
      <c r="AC243" s="64" t="str">
        <f t="shared" si="21"/>
        <v/>
      </c>
      <c r="AD243" s="65" t="b">
        <f t="shared" si="22"/>
        <v>0</v>
      </c>
      <c r="AE243" s="26" t="str">
        <f t="shared" si="23"/>
        <v/>
      </c>
      <c r="AF243" s="26" t="str">
        <f t="shared" si="24"/>
        <v/>
      </c>
    </row>
    <row r="244" spans="2:32" x14ac:dyDescent="0.25">
      <c r="B244" s="49">
        <f>fichier!I236</f>
        <v>12</v>
      </c>
      <c r="C244" s="67" t="str">
        <f>fichier!R236</f>
        <v>GARA</v>
      </c>
      <c r="D244" s="9">
        <f>fichier!N236</f>
        <v>30</v>
      </c>
      <c r="E244" s="4">
        <f>fichier!H236</f>
        <v>154099</v>
      </c>
      <c r="F244" s="4" t="str">
        <f>fichier!K236</f>
        <v>VT PV 18002099 - CH-640-YT - GARAGE DECLERCK AUTOMOBILLE - MINI MINI</v>
      </c>
      <c r="G244" s="9">
        <f>fichier!L236</f>
        <v>25</v>
      </c>
      <c r="H244" s="9"/>
      <c r="I244" s="9"/>
      <c r="J244" s="9"/>
      <c r="K244" s="9"/>
      <c r="L244" s="9"/>
      <c r="M244" s="9"/>
      <c r="N244" s="9"/>
      <c r="O244" s="9"/>
      <c r="P244" s="9"/>
      <c r="Q244" s="9">
        <f>fichier!M236</f>
        <v>5</v>
      </c>
      <c r="R244" s="8"/>
      <c r="S244" s="8"/>
      <c r="T244" s="8"/>
      <c r="U244" s="4"/>
      <c r="V244" s="3"/>
      <c r="W244" s="8"/>
      <c r="X244" s="8"/>
      <c r="Y244" s="22"/>
      <c r="Z244" s="25">
        <f t="shared" si="25"/>
        <v>0.2</v>
      </c>
      <c r="AA244" s="25" t="str">
        <f t="shared" si="26"/>
        <v/>
      </c>
      <c r="AB244" s="25" t="str">
        <f t="shared" si="27"/>
        <v/>
      </c>
      <c r="AC244" s="64" t="str">
        <f t="shared" si="21"/>
        <v/>
      </c>
      <c r="AD244" s="65" t="str">
        <f t="shared" si="22"/>
        <v/>
      </c>
      <c r="AE244" s="26" t="str">
        <f t="shared" si="23"/>
        <v/>
      </c>
      <c r="AF244" s="26" t="str">
        <f t="shared" si="24"/>
        <v/>
      </c>
    </row>
    <row r="245" spans="2:32" x14ac:dyDescent="0.25">
      <c r="B245" s="49">
        <f>fichier!I237</f>
        <v>15</v>
      </c>
      <c r="C245" s="67" t="str">
        <f>fichier!R237</f>
        <v>GARA</v>
      </c>
      <c r="D245" s="9">
        <f>fichier!N237</f>
        <v>50</v>
      </c>
      <c r="E245" s="4">
        <f>fichier!H237</f>
        <v>154219</v>
      </c>
      <c r="F245" s="4" t="str">
        <f>fichier!K237</f>
        <v>VTP PV 18147250 - BN-935-ZB - ELDIM - PEUGEOT 107</v>
      </c>
      <c r="G245" s="9">
        <f>fichier!L237</f>
        <v>41.38</v>
      </c>
      <c r="H245" s="9"/>
      <c r="I245" s="9"/>
      <c r="J245" s="9"/>
      <c r="K245" s="9"/>
      <c r="L245" s="9"/>
      <c r="M245" s="9"/>
      <c r="N245" s="9"/>
      <c r="O245" s="9"/>
      <c r="P245" s="9"/>
      <c r="Q245" s="9">
        <f>fichier!M237</f>
        <v>8.34</v>
      </c>
      <c r="R245" s="8"/>
      <c r="S245" s="8"/>
      <c r="T245" s="8"/>
      <c r="U245" s="4"/>
      <c r="V245" s="3"/>
      <c r="W245" s="8"/>
      <c r="X245" s="8"/>
      <c r="Y245" s="22"/>
      <c r="Z245" s="25">
        <f t="shared" si="25"/>
        <v>0.20154664088931851</v>
      </c>
      <c r="AA245" s="25" t="str">
        <f t="shared" si="26"/>
        <v/>
      </c>
      <c r="AB245" s="25" t="str">
        <f t="shared" si="27"/>
        <v/>
      </c>
      <c r="AC245" s="64" t="str">
        <f t="shared" si="21"/>
        <v/>
      </c>
      <c r="AD245" s="65" t="b">
        <f t="shared" si="22"/>
        <v>0</v>
      </c>
      <c r="AE245" s="26" t="str">
        <f t="shared" si="23"/>
        <v/>
      </c>
      <c r="AF245" s="26" t="str">
        <f t="shared" si="24"/>
        <v/>
      </c>
    </row>
    <row r="246" spans="2:32" x14ac:dyDescent="0.25">
      <c r="B246" s="49">
        <f>fichier!I238</f>
        <v>16</v>
      </c>
      <c r="C246" s="67" t="str">
        <f>fichier!R238</f>
        <v>GARA</v>
      </c>
      <c r="D246" s="9">
        <f>fichier!N238</f>
        <v>50</v>
      </c>
      <c r="E246" s="4">
        <f>fichier!H238</f>
        <v>154239</v>
      </c>
      <c r="F246" s="4" t="str">
        <f>fichier!K238</f>
        <v>VTP PV 18147269 - CZ-357-CK - GARAGE DECLERCK AUTOMOBILLE - CITROEN DS4</v>
      </c>
      <c r="G246" s="9">
        <f>fichier!L238</f>
        <v>41.38</v>
      </c>
      <c r="H246" s="9"/>
      <c r="I246" s="9"/>
      <c r="J246" s="9"/>
      <c r="K246" s="9"/>
      <c r="L246" s="9"/>
      <c r="M246" s="9"/>
      <c r="N246" s="9"/>
      <c r="O246" s="9"/>
      <c r="P246" s="9"/>
      <c r="Q246" s="9">
        <f>fichier!M238</f>
        <v>8.34</v>
      </c>
      <c r="R246" s="8"/>
      <c r="S246" s="8"/>
      <c r="T246" s="8"/>
      <c r="U246" s="4"/>
      <c r="V246" s="3"/>
      <c r="W246" s="8"/>
      <c r="X246" s="8"/>
      <c r="Y246" s="22"/>
      <c r="Z246" s="25">
        <f t="shared" si="25"/>
        <v>0.20154664088931851</v>
      </c>
      <c r="AA246" s="25" t="str">
        <f t="shared" si="26"/>
        <v/>
      </c>
      <c r="AB246" s="25" t="str">
        <f t="shared" si="27"/>
        <v/>
      </c>
      <c r="AC246" s="64" t="str">
        <f t="shared" si="21"/>
        <v/>
      </c>
      <c r="AD246" s="65" t="b">
        <f t="shared" si="22"/>
        <v>0</v>
      </c>
      <c r="AE246" s="26" t="str">
        <f t="shared" si="23"/>
        <v/>
      </c>
      <c r="AF246" s="26" t="str">
        <f t="shared" si="24"/>
        <v/>
      </c>
    </row>
    <row r="247" spans="2:32" x14ac:dyDescent="0.25">
      <c r="B247" s="49">
        <f>fichier!I239</f>
        <v>20</v>
      </c>
      <c r="C247" s="67" t="str">
        <f>fichier!R239</f>
        <v>GARA</v>
      </c>
      <c r="D247" s="9">
        <f>fichier!N239</f>
        <v>30</v>
      </c>
      <c r="E247" s="4">
        <f>fichier!H239</f>
        <v>154315</v>
      </c>
      <c r="F247" s="4" t="str">
        <f>fichier!K239</f>
        <v>VT PV 18002105 - BR-026-RX - GARAGE DECLERCK AUTOMOBILLE - CITROEN DS3</v>
      </c>
      <c r="G247" s="9">
        <f>fichier!L239</f>
        <v>25</v>
      </c>
      <c r="H247" s="9"/>
      <c r="I247" s="9"/>
      <c r="J247" s="9"/>
      <c r="K247" s="9"/>
      <c r="L247" s="9"/>
      <c r="M247" s="9"/>
      <c r="N247" s="9"/>
      <c r="O247" s="9"/>
      <c r="P247" s="9"/>
      <c r="Q247" s="9">
        <f>fichier!M239</f>
        <v>5</v>
      </c>
      <c r="R247" s="8"/>
      <c r="S247" s="8"/>
      <c r="T247" s="8"/>
      <c r="U247" s="4"/>
      <c r="V247" s="3"/>
      <c r="W247" s="8"/>
      <c r="X247" s="8"/>
      <c r="Y247" s="22"/>
      <c r="Z247" s="25">
        <f t="shared" si="25"/>
        <v>0.2</v>
      </c>
      <c r="AA247" s="25" t="str">
        <f t="shared" si="26"/>
        <v/>
      </c>
      <c r="AB247" s="25" t="str">
        <f t="shared" si="27"/>
        <v/>
      </c>
      <c r="AC247" s="64" t="str">
        <f t="shared" si="21"/>
        <v/>
      </c>
      <c r="AD247" s="65" t="str">
        <f t="shared" si="22"/>
        <v/>
      </c>
      <c r="AE247" s="26" t="str">
        <f t="shared" si="23"/>
        <v/>
      </c>
      <c r="AF247" s="26" t="str">
        <f t="shared" si="24"/>
        <v/>
      </c>
    </row>
    <row r="248" spans="2:32" x14ac:dyDescent="0.25">
      <c r="B248" s="49">
        <f>fichier!I240</f>
        <v>20</v>
      </c>
      <c r="C248" s="67" t="str">
        <f>fichier!R240</f>
        <v>GARA</v>
      </c>
      <c r="D248" s="9">
        <f>fichier!N240</f>
        <v>30</v>
      </c>
      <c r="E248" s="4">
        <f>fichier!H240</f>
        <v>154327</v>
      </c>
      <c r="F248" s="4" t="str">
        <f>fichier!K240</f>
        <v>VT PV 18002106 - CM-677-JX - GARAGE DECLERCK AUTOMOBILLE - PEUGEOT 308</v>
      </c>
      <c r="G248" s="9">
        <f>fichier!L240</f>
        <v>25</v>
      </c>
      <c r="H248" s="9"/>
      <c r="I248" s="9"/>
      <c r="J248" s="9"/>
      <c r="K248" s="9"/>
      <c r="L248" s="9"/>
      <c r="M248" s="9"/>
      <c r="N248" s="9"/>
      <c r="O248" s="9"/>
      <c r="P248" s="9"/>
      <c r="Q248" s="9">
        <f>fichier!M240</f>
        <v>5</v>
      </c>
      <c r="R248" s="8"/>
      <c r="S248" s="8"/>
      <c r="T248" s="8"/>
      <c r="U248" s="4"/>
      <c r="V248" s="3"/>
      <c r="W248" s="8"/>
      <c r="X248" s="8"/>
      <c r="Y248" s="22"/>
      <c r="Z248" s="25">
        <f t="shared" si="25"/>
        <v>0.2</v>
      </c>
      <c r="AA248" s="25" t="str">
        <f t="shared" si="26"/>
        <v/>
      </c>
      <c r="AB248" s="25" t="str">
        <f t="shared" si="27"/>
        <v/>
      </c>
      <c r="AC248" s="64" t="str">
        <f t="shared" si="21"/>
        <v/>
      </c>
      <c r="AD248" s="65" t="str">
        <f t="shared" si="22"/>
        <v/>
      </c>
      <c r="AE248" s="26" t="str">
        <f t="shared" si="23"/>
        <v/>
      </c>
      <c r="AF248" s="26" t="str">
        <f t="shared" si="24"/>
        <v/>
      </c>
    </row>
    <row r="249" spans="2:32" x14ac:dyDescent="0.25">
      <c r="B249" s="49">
        <f>fichier!I241</f>
        <v>20</v>
      </c>
      <c r="C249" s="67" t="str">
        <f>fichier!R241</f>
        <v>GARA</v>
      </c>
      <c r="D249" s="9">
        <f>fichier!N241</f>
        <v>30</v>
      </c>
      <c r="E249" s="4">
        <f>fichier!H241</f>
        <v>154337</v>
      </c>
      <c r="F249" s="4" t="str">
        <f>fichier!K241</f>
        <v>VTP PV 18147362 - DB-993-GY - GARAGE DECLERCK AUTOMOBILLE - RENAULT TWINGO</v>
      </c>
      <c r="G249" s="9">
        <f>fichier!L241</f>
        <v>24.72</v>
      </c>
      <c r="H249" s="9"/>
      <c r="I249" s="9"/>
      <c r="J249" s="9"/>
      <c r="K249" s="9"/>
      <c r="L249" s="9"/>
      <c r="M249" s="9"/>
      <c r="N249" s="9"/>
      <c r="O249" s="9"/>
      <c r="P249" s="9"/>
      <c r="Q249" s="9">
        <f>fichier!M241</f>
        <v>5</v>
      </c>
      <c r="R249" s="8"/>
      <c r="S249" s="8"/>
      <c r="T249" s="8"/>
      <c r="U249" s="4"/>
      <c r="V249" s="3"/>
      <c r="W249" s="8"/>
      <c r="X249" s="8"/>
      <c r="Y249" s="22"/>
      <c r="Z249" s="25">
        <f t="shared" si="25"/>
        <v>0.2022653721682848</v>
      </c>
      <c r="AA249" s="25" t="str">
        <f t="shared" si="26"/>
        <v/>
      </c>
      <c r="AB249" s="25" t="str">
        <f t="shared" si="27"/>
        <v/>
      </c>
      <c r="AC249" s="64" t="str">
        <f t="shared" si="21"/>
        <v/>
      </c>
      <c r="AD249" s="65" t="b">
        <f t="shared" si="22"/>
        <v>0</v>
      </c>
      <c r="AE249" s="26" t="str">
        <f t="shared" si="23"/>
        <v/>
      </c>
      <c r="AF249" s="26" t="str">
        <f t="shared" si="24"/>
        <v/>
      </c>
    </row>
    <row r="250" spans="2:32" x14ac:dyDescent="0.25">
      <c r="B250" s="49">
        <f>fichier!I242</f>
        <v>22</v>
      </c>
      <c r="C250" s="67" t="str">
        <f>fichier!R242</f>
        <v>GARA</v>
      </c>
      <c r="D250" s="9">
        <f>fichier!N242</f>
        <v>50</v>
      </c>
      <c r="E250" s="4">
        <f>fichier!H242</f>
        <v>154424</v>
      </c>
      <c r="F250" s="4" t="str">
        <f>fichier!K242</f>
        <v>VTP PV 18147445 - AS-675-LS - PREVOT FRANCOIS XAVIER - SUBARU IMPREZA</v>
      </c>
      <c r="G250" s="9">
        <f>fichier!L242</f>
        <v>41.38</v>
      </c>
      <c r="H250" s="9"/>
      <c r="I250" s="9"/>
      <c r="J250" s="9"/>
      <c r="K250" s="9"/>
      <c r="L250" s="9"/>
      <c r="M250" s="9"/>
      <c r="N250" s="9"/>
      <c r="O250" s="9"/>
      <c r="P250" s="9"/>
      <c r="Q250" s="9">
        <f>fichier!M242</f>
        <v>8.34</v>
      </c>
      <c r="R250" s="8"/>
      <c r="S250" s="8"/>
      <c r="T250" s="8"/>
      <c r="U250" s="4"/>
      <c r="V250" s="3"/>
      <c r="W250" s="8"/>
      <c r="X250" s="8"/>
      <c r="Y250" s="22"/>
      <c r="Z250" s="25">
        <f t="shared" si="25"/>
        <v>0.20154664088931851</v>
      </c>
      <c r="AA250" s="25" t="str">
        <f t="shared" si="26"/>
        <v/>
      </c>
      <c r="AB250" s="25" t="str">
        <f t="shared" si="27"/>
        <v/>
      </c>
      <c r="AC250" s="64" t="str">
        <f t="shared" si="21"/>
        <v/>
      </c>
      <c r="AD250" s="65" t="b">
        <f t="shared" si="22"/>
        <v>0</v>
      </c>
      <c r="AE250" s="26" t="str">
        <f t="shared" si="23"/>
        <v/>
      </c>
      <c r="AF250" s="26" t="str">
        <f t="shared" si="24"/>
        <v/>
      </c>
    </row>
    <row r="251" spans="2:32" x14ac:dyDescent="0.25">
      <c r="B251" s="49">
        <f>fichier!I243</f>
        <v>22</v>
      </c>
      <c r="C251" s="67" t="str">
        <f>fichier!R243</f>
        <v>GARA</v>
      </c>
      <c r="D251" s="9">
        <f>fichier!N243</f>
        <v>10</v>
      </c>
      <c r="E251" s="4">
        <f>fichier!H243</f>
        <v>154433</v>
      </c>
      <c r="F251" s="4" t="str">
        <f>fichier!K243</f>
        <v>CV PV 18147454 - AS-675-LS - PREVOT FRANCOIS XAVIER - SUBARU IMPREZA</v>
      </c>
      <c r="G251" s="9">
        <f>fichier!L243</f>
        <v>8.33</v>
      </c>
      <c r="H251" s="9"/>
      <c r="I251" s="9"/>
      <c r="J251" s="9"/>
      <c r="K251" s="9"/>
      <c r="L251" s="9"/>
      <c r="M251" s="9"/>
      <c r="N251" s="9"/>
      <c r="O251" s="9"/>
      <c r="P251" s="9"/>
      <c r="Q251" s="9">
        <f>fichier!M243</f>
        <v>1.67</v>
      </c>
      <c r="R251" s="8"/>
      <c r="S251" s="8"/>
      <c r="T251" s="8"/>
      <c r="U251" s="4"/>
      <c r="V251" s="3"/>
      <c r="W251" s="8"/>
      <c r="X251" s="8"/>
      <c r="Y251" s="22"/>
      <c r="Z251" s="25">
        <f t="shared" si="25"/>
        <v>0.20048019207683071</v>
      </c>
      <c r="AA251" s="25" t="str">
        <f t="shared" si="26"/>
        <v/>
      </c>
      <c r="AB251" s="25" t="str">
        <f t="shared" si="27"/>
        <v/>
      </c>
      <c r="AC251" s="64" t="str">
        <f t="shared" si="21"/>
        <v/>
      </c>
      <c r="AD251" s="65" t="str">
        <f t="shared" si="22"/>
        <v/>
      </c>
      <c r="AE251" s="26" t="str">
        <f t="shared" si="23"/>
        <v/>
      </c>
      <c r="AF251" s="26" t="str">
        <f t="shared" si="24"/>
        <v/>
      </c>
    </row>
    <row r="252" spans="2:32" x14ac:dyDescent="0.25">
      <c r="B252" s="49">
        <f>fichier!I244</f>
        <v>23</v>
      </c>
      <c r="C252" s="67" t="str">
        <f>fichier!R244</f>
        <v>GARA</v>
      </c>
      <c r="D252" s="9">
        <f>fichier!N244</f>
        <v>50</v>
      </c>
      <c r="E252" s="4">
        <f>fichier!H244</f>
        <v>154470</v>
      </c>
      <c r="F252" s="4" t="str">
        <f>fichier!K244</f>
        <v>VTP PV 18147491 - DD-286-LK - APAEI DE CAEN - CITROEN JUMPER</v>
      </c>
      <c r="G252" s="9">
        <f>fichier!L244</f>
        <v>41.38</v>
      </c>
      <c r="H252" s="9"/>
      <c r="I252" s="9"/>
      <c r="J252" s="9"/>
      <c r="K252" s="9"/>
      <c r="L252" s="9"/>
      <c r="M252" s="9"/>
      <c r="N252" s="9"/>
      <c r="O252" s="9"/>
      <c r="P252" s="9"/>
      <c r="Q252" s="9">
        <f>fichier!M244</f>
        <v>8.34</v>
      </c>
      <c r="R252" s="8"/>
      <c r="S252" s="8"/>
      <c r="T252" s="8"/>
      <c r="U252" s="4"/>
      <c r="V252" s="3"/>
      <c r="W252" s="8"/>
      <c r="X252" s="8"/>
      <c r="Y252" s="22"/>
      <c r="Z252" s="25">
        <f t="shared" si="25"/>
        <v>0.20154664088931851</v>
      </c>
      <c r="AA252" s="25" t="str">
        <f t="shared" si="26"/>
        <v/>
      </c>
      <c r="AB252" s="25" t="str">
        <f t="shared" si="27"/>
        <v/>
      </c>
      <c r="AC252" s="64" t="str">
        <f t="shared" si="21"/>
        <v/>
      </c>
      <c r="AD252" s="65" t="b">
        <f t="shared" si="22"/>
        <v>0</v>
      </c>
      <c r="AE252" s="26" t="str">
        <f t="shared" si="23"/>
        <v/>
      </c>
      <c r="AF252" s="26" t="str">
        <f t="shared" si="24"/>
        <v/>
      </c>
    </row>
    <row r="253" spans="2:32" x14ac:dyDescent="0.25">
      <c r="B253" s="49">
        <f>fichier!I245</f>
        <v>27</v>
      </c>
      <c r="C253" s="67" t="str">
        <f>fichier!R245</f>
        <v>GARA</v>
      </c>
      <c r="D253" s="9">
        <f>fichier!N245</f>
        <v>50</v>
      </c>
      <c r="E253" s="4">
        <f>fichier!H245</f>
        <v>154555</v>
      </c>
      <c r="F253" s="4" t="str">
        <f>fichier!K245</f>
        <v>VTP PV 18147569 - DD-593-YH - JEANNE PAULINE - CITROEN C3</v>
      </c>
      <c r="G253" s="9">
        <f>fichier!L245</f>
        <v>41.38</v>
      </c>
      <c r="H253" s="9"/>
      <c r="I253" s="9"/>
      <c r="J253" s="9"/>
      <c r="K253" s="9"/>
      <c r="L253" s="9"/>
      <c r="M253" s="9"/>
      <c r="N253" s="9"/>
      <c r="O253" s="9"/>
      <c r="P253" s="9"/>
      <c r="Q253" s="9">
        <f>fichier!M245</f>
        <v>8.34</v>
      </c>
      <c r="R253" s="8"/>
      <c r="S253" s="8"/>
      <c r="T253" s="8"/>
      <c r="U253" s="4"/>
      <c r="V253" s="3"/>
      <c r="W253" s="8"/>
      <c r="X253" s="8"/>
      <c r="Y253" s="22"/>
      <c r="Z253" s="25">
        <f t="shared" si="25"/>
        <v>0.20154664088931851</v>
      </c>
      <c r="AA253" s="25" t="str">
        <f t="shared" si="26"/>
        <v/>
      </c>
      <c r="AB253" s="25" t="str">
        <f t="shared" si="27"/>
        <v/>
      </c>
      <c r="AC253" s="64" t="str">
        <f t="shared" si="21"/>
        <v/>
      </c>
      <c r="AD253" s="65" t="b">
        <f t="shared" si="22"/>
        <v>0</v>
      </c>
      <c r="AE253" s="26" t="str">
        <f t="shared" si="23"/>
        <v/>
      </c>
      <c r="AF253" s="26" t="str">
        <f t="shared" si="24"/>
        <v/>
      </c>
    </row>
    <row r="254" spans="2:32" x14ac:dyDescent="0.25">
      <c r="B254" s="49">
        <f>fichier!I246</f>
        <v>5</v>
      </c>
      <c r="C254" s="67" t="str">
        <f>fichier!R246</f>
        <v>GARA</v>
      </c>
      <c r="D254" s="9">
        <f>fichier!N246</f>
        <v>50</v>
      </c>
      <c r="E254" s="4">
        <f>fichier!H246</f>
        <v>153872</v>
      </c>
      <c r="F254" s="4" t="str">
        <f>fichier!K246</f>
        <v>VTP PV 18146932 - CD-795-DE - CHARBOGNE MARIE BENEDICTE - PEUGEOT 208</v>
      </c>
      <c r="G254" s="9">
        <f>fichier!L246</f>
        <v>41.38</v>
      </c>
      <c r="H254" s="9"/>
      <c r="I254" s="9"/>
      <c r="J254" s="9"/>
      <c r="K254" s="9"/>
      <c r="L254" s="9"/>
      <c r="M254" s="9"/>
      <c r="N254" s="9"/>
      <c r="O254" s="9"/>
      <c r="P254" s="9"/>
      <c r="Q254" s="9">
        <f>fichier!M246</f>
        <v>8.34</v>
      </c>
      <c r="R254" s="8"/>
      <c r="S254" s="8"/>
      <c r="T254" s="8"/>
      <c r="U254" s="4"/>
      <c r="V254" s="3"/>
      <c r="W254" s="8"/>
      <c r="X254" s="8"/>
      <c r="Y254" s="22"/>
      <c r="Z254" s="25">
        <f t="shared" si="25"/>
        <v>0.20154664088931851</v>
      </c>
      <c r="AA254" s="25" t="str">
        <f t="shared" si="26"/>
        <v/>
      </c>
      <c r="AB254" s="25" t="str">
        <f t="shared" si="27"/>
        <v/>
      </c>
      <c r="AC254" s="64" t="str">
        <f t="shared" si="21"/>
        <v/>
      </c>
      <c r="AD254" s="65" t="b">
        <f t="shared" si="22"/>
        <v>0</v>
      </c>
      <c r="AE254" s="26" t="str">
        <f t="shared" si="23"/>
        <v/>
      </c>
      <c r="AF254" s="26" t="str">
        <f t="shared" si="24"/>
        <v/>
      </c>
    </row>
    <row r="255" spans="2:32" x14ac:dyDescent="0.25">
      <c r="B255" s="49">
        <f>fichier!I247</f>
        <v>5</v>
      </c>
      <c r="C255" s="67" t="str">
        <f>fichier!R247</f>
        <v>GARA</v>
      </c>
      <c r="D255" s="9">
        <f>fichier!N247</f>
        <v>50</v>
      </c>
      <c r="E255" s="4">
        <f>fichier!H247</f>
        <v>153888</v>
      </c>
      <c r="F255" s="4" t="str">
        <f>fichier!K247</f>
        <v>VTP PV 18146945 - EB-035-GT - ROGER JOCELYNE - MERCEDES BENZ CLASSE A</v>
      </c>
      <c r="G255" s="9">
        <f>fichier!L247</f>
        <v>41.38</v>
      </c>
      <c r="H255" s="9"/>
      <c r="I255" s="9"/>
      <c r="J255" s="9"/>
      <c r="K255" s="9"/>
      <c r="L255" s="9"/>
      <c r="M255" s="9"/>
      <c r="N255" s="9"/>
      <c r="O255" s="9"/>
      <c r="P255" s="9"/>
      <c r="Q255" s="9">
        <f>fichier!M247</f>
        <v>8.34</v>
      </c>
      <c r="R255" s="8"/>
      <c r="S255" s="8"/>
      <c r="T255" s="8"/>
      <c r="U255" s="4"/>
      <c r="V255" s="3"/>
      <c r="W255" s="8"/>
      <c r="X255" s="8"/>
      <c r="Y255" s="22"/>
      <c r="Z255" s="25">
        <f t="shared" si="25"/>
        <v>0.20154664088931851</v>
      </c>
      <c r="AA255" s="25" t="str">
        <f t="shared" si="26"/>
        <v/>
      </c>
      <c r="AB255" s="25" t="str">
        <f t="shared" si="27"/>
        <v/>
      </c>
      <c r="AC255" s="64" t="str">
        <f t="shared" si="21"/>
        <v/>
      </c>
      <c r="AD255" s="65" t="b">
        <f t="shared" si="22"/>
        <v>0</v>
      </c>
      <c r="AE255" s="26" t="str">
        <f t="shared" si="23"/>
        <v/>
      </c>
      <c r="AF255" s="26" t="str">
        <f t="shared" si="24"/>
        <v/>
      </c>
    </row>
    <row r="256" spans="2:32" x14ac:dyDescent="0.25">
      <c r="B256" s="49">
        <f>fichier!I248</f>
        <v>12</v>
      </c>
      <c r="C256" s="67" t="str">
        <f>fichier!R248</f>
        <v>GARA</v>
      </c>
      <c r="D256" s="9">
        <f>fichier!N248</f>
        <v>50</v>
      </c>
      <c r="E256" s="4">
        <f>fichier!H248</f>
        <v>154074</v>
      </c>
      <c r="F256" s="4" t="str">
        <f>fichier!K248</f>
        <v>VTP PV 18147120 - DC-575-FX - LEBOUCHER GUY - MERCEDES SPRINTER</v>
      </c>
      <c r="G256" s="9">
        <f>fichier!L248</f>
        <v>41.38</v>
      </c>
      <c r="H256" s="9"/>
      <c r="I256" s="9"/>
      <c r="J256" s="9"/>
      <c r="K256" s="9"/>
      <c r="L256" s="9"/>
      <c r="M256" s="9"/>
      <c r="N256" s="9"/>
      <c r="O256" s="9"/>
      <c r="P256" s="9"/>
      <c r="Q256" s="9">
        <f>fichier!M248</f>
        <v>8.34</v>
      </c>
      <c r="R256" s="8"/>
      <c r="S256" s="8"/>
      <c r="T256" s="8"/>
      <c r="U256" s="4"/>
      <c r="V256" s="3"/>
      <c r="W256" s="8"/>
      <c r="X256" s="8"/>
      <c r="Y256" s="22"/>
      <c r="Z256" s="25">
        <f t="shared" si="25"/>
        <v>0.20154664088931851</v>
      </c>
      <c r="AA256" s="25" t="str">
        <f t="shared" si="26"/>
        <v/>
      </c>
      <c r="AB256" s="25" t="str">
        <f t="shared" si="27"/>
        <v/>
      </c>
      <c r="AC256" s="64" t="str">
        <f t="shared" si="21"/>
        <v/>
      </c>
      <c r="AD256" s="65" t="b">
        <f t="shared" si="22"/>
        <v>0</v>
      </c>
      <c r="AE256" s="26" t="str">
        <f t="shared" si="23"/>
        <v/>
      </c>
      <c r="AF256" s="26" t="str">
        <f t="shared" si="24"/>
        <v/>
      </c>
    </row>
    <row r="257" spans="2:32" x14ac:dyDescent="0.25">
      <c r="B257" s="49">
        <f>fichier!I249</f>
        <v>19</v>
      </c>
      <c r="C257" s="67" t="str">
        <f>fichier!R249</f>
        <v>GARA</v>
      </c>
      <c r="D257" s="9">
        <f>fichier!N249</f>
        <v>50</v>
      </c>
      <c r="E257" s="4">
        <f>fichier!H249</f>
        <v>154287</v>
      </c>
      <c r="F257" s="4" t="str">
        <f>fichier!K249</f>
        <v>VTP PV 18147317 - CY-528-DP - FLEURY EMILIE - PEUGEOT 308</v>
      </c>
      <c r="G257" s="9">
        <f>fichier!L249</f>
        <v>41.38</v>
      </c>
      <c r="H257" s="9"/>
      <c r="I257" s="9"/>
      <c r="J257" s="9"/>
      <c r="K257" s="9"/>
      <c r="L257" s="9"/>
      <c r="M257" s="9"/>
      <c r="N257" s="9"/>
      <c r="O257" s="9"/>
      <c r="P257" s="9"/>
      <c r="Q257" s="9">
        <f>fichier!M249</f>
        <v>8.34</v>
      </c>
      <c r="R257" s="8"/>
      <c r="S257" s="8"/>
      <c r="T257" s="8"/>
      <c r="U257" s="4"/>
      <c r="V257" s="3"/>
      <c r="W257" s="8"/>
      <c r="X257" s="8"/>
      <c r="Y257" s="22"/>
      <c r="Z257" s="25">
        <f t="shared" si="25"/>
        <v>0.20154664088931851</v>
      </c>
      <c r="AA257" s="25" t="str">
        <f t="shared" si="26"/>
        <v/>
      </c>
      <c r="AB257" s="25" t="str">
        <f t="shared" si="27"/>
        <v/>
      </c>
      <c r="AC257" s="64" t="str">
        <f t="shared" si="21"/>
        <v/>
      </c>
      <c r="AD257" s="65" t="b">
        <f t="shared" si="22"/>
        <v>0</v>
      </c>
      <c r="AE257" s="26" t="str">
        <f t="shared" si="23"/>
        <v/>
      </c>
      <c r="AF257" s="26" t="str">
        <f t="shared" si="24"/>
        <v/>
      </c>
    </row>
    <row r="258" spans="2:32" x14ac:dyDescent="0.25">
      <c r="B258" s="49">
        <f>fichier!I250</f>
        <v>26</v>
      </c>
      <c r="C258" s="67" t="str">
        <f>fichier!R250</f>
        <v>GARA</v>
      </c>
      <c r="D258" s="9">
        <f>fichier!N250</f>
        <v>50</v>
      </c>
      <c r="E258" s="4">
        <f>fichier!H250</f>
        <v>154504</v>
      </c>
      <c r="F258" s="4" t="str">
        <f>fichier!K250</f>
        <v>VTP PV 18147522 - DD-918-PK - AUGE CHRISTOPHE - CITROEN C3 PICASSO</v>
      </c>
      <c r="G258" s="9">
        <f>fichier!L250</f>
        <v>41.38</v>
      </c>
      <c r="H258" s="9"/>
      <c r="I258" s="9"/>
      <c r="J258" s="9"/>
      <c r="K258" s="9"/>
      <c r="L258" s="9"/>
      <c r="M258" s="9"/>
      <c r="N258" s="9"/>
      <c r="O258" s="9"/>
      <c r="P258" s="9"/>
      <c r="Q258" s="9">
        <f>fichier!M250</f>
        <v>8.34</v>
      </c>
      <c r="R258" s="8"/>
      <c r="S258" s="8"/>
      <c r="T258" s="8"/>
      <c r="U258" s="4"/>
      <c r="V258" s="3"/>
      <c r="W258" s="8"/>
      <c r="X258" s="8"/>
      <c r="Y258" s="22"/>
      <c r="Z258" s="25">
        <f t="shared" si="25"/>
        <v>0.20154664088931851</v>
      </c>
      <c r="AA258" s="25" t="str">
        <f t="shared" si="26"/>
        <v/>
      </c>
      <c r="AB258" s="25" t="str">
        <f t="shared" si="27"/>
        <v/>
      </c>
      <c r="AC258" s="64" t="str">
        <f t="shared" si="21"/>
        <v/>
      </c>
      <c r="AD258" s="65" t="b">
        <f t="shared" si="22"/>
        <v>0</v>
      </c>
      <c r="AE258" s="26" t="str">
        <f t="shared" si="23"/>
        <v/>
      </c>
      <c r="AF258" s="26" t="str">
        <f t="shared" si="24"/>
        <v/>
      </c>
    </row>
    <row r="259" spans="2:32" x14ac:dyDescent="0.25">
      <c r="B259" s="49">
        <f>fichier!I251</f>
        <v>8</v>
      </c>
      <c r="C259" s="67" t="str">
        <f>fichier!R251</f>
        <v>GARA</v>
      </c>
      <c r="D259" s="9">
        <f>fichier!N251</f>
        <v>50</v>
      </c>
      <c r="E259" s="4">
        <f>fichier!H251</f>
        <v>154020</v>
      </c>
      <c r="F259" s="4" t="str">
        <f>fichier!K251</f>
        <v>VTP PV 18147069 - DP-036-BC - LECOUFLET ROMAIN - PEUGEOT 206</v>
      </c>
      <c r="G259" s="9">
        <f>fichier!L251</f>
        <v>41.38</v>
      </c>
      <c r="H259" s="9"/>
      <c r="I259" s="9"/>
      <c r="J259" s="9"/>
      <c r="K259" s="9"/>
      <c r="L259" s="9"/>
      <c r="M259" s="9"/>
      <c r="N259" s="9"/>
      <c r="O259" s="9"/>
      <c r="P259" s="9"/>
      <c r="Q259" s="9">
        <f>fichier!M251</f>
        <v>8.34</v>
      </c>
      <c r="R259" s="8"/>
      <c r="S259" s="8"/>
      <c r="T259" s="8"/>
      <c r="U259" s="4"/>
      <c r="V259" s="3"/>
      <c r="W259" s="8"/>
      <c r="X259" s="8"/>
      <c r="Y259" s="22"/>
      <c r="Z259" s="25">
        <f t="shared" si="25"/>
        <v>0.20154664088931851</v>
      </c>
      <c r="AA259" s="25" t="str">
        <f t="shared" si="26"/>
        <v/>
      </c>
      <c r="AB259" s="25" t="str">
        <f t="shared" si="27"/>
        <v/>
      </c>
      <c r="AC259" s="64" t="str">
        <f t="shared" si="21"/>
        <v/>
      </c>
      <c r="AD259" s="65" t="b">
        <f t="shared" si="22"/>
        <v>0</v>
      </c>
      <c r="AE259" s="26" t="str">
        <f t="shared" si="23"/>
        <v/>
      </c>
      <c r="AF259" s="26" t="str">
        <f t="shared" si="24"/>
        <v/>
      </c>
    </row>
    <row r="260" spans="2:32" x14ac:dyDescent="0.25">
      <c r="B260" s="49">
        <f>fichier!I252</f>
        <v>15</v>
      </c>
      <c r="C260" s="67" t="str">
        <f>fichier!R252</f>
        <v>GARA</v>
      </c>
      <c r="D260" s="9">
        <f>fichier!N252</f>
        <v>50</v>
      </c>
      <c r="E260" s="4">
        <f>fichier!H252</f>
        <v>154201</v>
      </c>
      <c r="F260" s="4" t="str">
        <f>fichier!K252</f>
        <v>VTP PV 18147237 - AM-508-FP - MESNILDREY MICHEL - CITROEN BERLINGO M</v>
      </c>
      <c r="G260" s="9">
        <f>fichier!L252</f>
        <v>41.38</v>
      </c>
      <c r="H260" s="9"/>
      <c r="I260" s="9"/>
      <c r="J260" s="9"/>
      <c r="K260" s="9"/>
      <c r="L260" s="9"/>
      <c r="M260" s="9"/>
      <c r="N260" s="9"/>
      <c r="O260" s="9"/>
      <c r="P260" s="9"/>
      <c r="Q260" s="9">
        <f>fichier!M252</f>
        <v>8.34</v>
      </c>
      <c r="R260" s="8"/>
      <c r="S260" s="8"/>
      <c r="T260" s="8"/>
      <c r="U260" s="4"/>
      <c r="V260" s="3"/>
      <c r="W260" s="8"/>
      <c r="X260" s="8"/>
      <c r="Y260" s="22"/>
      <c r="Z260" s="25">
        <f t="shared" si="25"/>
        <v>0.20154664088931851</v>
      </c>
      <c r="AA260" s="25" t="str">
        <f t="shared" si="26"/>
        <v/>
      </c>
      <c r="AB260" s="25" t="str">
        <f t="shared" si="27"/>
        <v/>
      </c>
      <c r="AC260" s="64" t="str">
        <f t="shared" si="21"/>
        <v/>
      </c>
      <c r="AD260" s="65" t="b">
        <f t="shared" si="22"/>
        <v>0</v>
      </c>
      <c r="AE260" s="26" t="str">
        <f t="shared" si="23"/>
        <v/>
      </c>
      <c r="AF260" s="26" t="str">
        <f t="shared" si="24"/>
        <v/>
      </c>
    </row>
    <row r="261" spans="2:32" x14ac:dyDescent="0.25">
      <c r="B261" s="49">
        <f>fichier!I253</f>
        <v>15</v>
      </c>
      <c r="C261" s="67" t="str">
        <f>fichier!R253</f>
        <v>GARA</v>
      </c>
      <c r="D261" s="9">
        <f>fichier!N253</f>
        <v>10</v>
      </c>
      <c r="E261" s="4">
        <f>fichier!H253</f>
        <v>154209</v>
      </c>
      <c r="F261" s="4" t="str">
        <f>fichier!K253</f>
        <v>CV PV 18147245 - ED-230-PJ - OBIANG NDONG ODILE - CITROEN SAXO</v>
      </c>
      <c r="G261" s="9">
        <f>fichier!L253</f>
        <v>8.33</v>
      </c>
      <c r="H261" s="9"/>
      <c r="I261" s="9"/>
      <c r="J261" s="9"/>
      <c r="K261" s="9"/>
      <c r="L261" s="9"/>
      <c r="M261" s="9"/>
      <c r="N261" s="9"/>
      <c r="O261" s="9"/>
      <c r="P261" s="9"/>
      <c r="Q261" s="9">
        <f>fichier!M253</f>
        <v>1.67</v>
      </c>
      <c r="R261" s="8"/>
      <c r="S261" s="8"/>
      <c r="T261" s="8"/>
      <c r="U261" s="4"/>
      <c r="V261" s="3"/>
      <c r="W261" s="8"/>
      <c r="X261" s="8"/>
      <c r="Y261" s="22"/>
      <c r="Z261" s="25">
        <f t="shared" si="25"/>
        <v>0.20048019207683071</v>
      </c>
      <c r="AA261" s="25" t="str">
        <f t="shared" si="26"/>
        <v/>
      </c>
      <c r="AB261" s="25" t="str">
        <f t="shared" si="27"/>
        <v/>
      </c>
      <c r="AC261" s="64" t="str">
        <f t="shared" si="21"/>
        <v/>
      </c>
      <c r="AD261" s="65" t="str">
        <f t="shared" si="22"/>
        <v/>
      </c>
      <c r="AE261" s="26" t="str">
        <f t="shared" si="23"/>
        <v/>
      </c>
      <c r="AF261" s="26" t="str">
        <f t="shared" si="24"/>
        <v/>
      </c>
    </row>
    <row r="262" spans="2:32" x14ac:dyDescent="0.25">
      <c r="B262" s="49">
        <f>fichier!I254</f>
        <v>26</v>
      </c>
      <c r="C262" s="67" t="str">
        <f>fichier!R254</f>
        <v>GARA</v>
      </c>
      <c r="D262" s="9">
        <f>fichier!N254</f>
        <v>50</v>
      </c>
      <c r="E262" s="4">
        <f>fichier!H254</f>
        <v>154510</v>
      </c>
      <c r="F262" s="4" t="str">
        <f>fichier!K254</f>
        <v>VTP PV 18147528 - CC-968-CR - VILLAIN BERNARD - PEUGEOT 207</v>
      </c>
      <c r="G262" s="9">
        <f>fichier!L254</f>
        <v>41.38</v>
      </c>
      <c r="H262" s="9"/>
      <c r="I262" s="9"/>
      <c r="J262" s="9"/>
      <c r="K262" s="9"/>
      <c r="L262" s="9"/>
      <c r="M262" s="9"/>
      <c r="N262" s="9"/>
      <c r="O262" s="9"/>
      <c r="P262" s="9"/>
      <c r="Q262" s="9">
        <f>fichier!M254</f>
        <v>8.34</v>
      </c>
      <c r="R262" s="8"/>
      <c r="S262" s="8"/>
      <c r="T262" s="8"/>
      <c r="U262" s="4"/>
      <c r="V262" s="3"/>
      <c r="W262" s="8"/>
      <c r="X262" s="8"/>
      <c r="Y262" s="22"/>
      <c r="Z262" s="25">
        <f t="shared" si="25"/>
        <v>0.20154664088931851</v>
      </c>
      <c r="AA262" s="25" t="str">
        <f t="shared" si="26"/>
        <v/>
      </c>
      <c r="AB262" s="25" t="str">
        <f t="shared" si="27"/>
        <v/>
      </c>
      <c r="AC262" s="64" t="str">
        <f t="shared" si="21"/>
        <v/>
      </c>
      <c r="AD262" s="65" t="b">
        <f t="shared" si="22"/>
        <v>0</v>
      </c>
      <c r="AE262" s="26" t="str">
        <f t="shared" si="23"/>
        <v/>
      </c>
      <c r="AF262" s="26" t="str">
        <f t="shared" si="24"/>
        <v/>
      </c>
    </row>
    <row r="263" spans="2:32" x14ac:dyDescent="0.25">
      <c r="B263" s="49">
        <f>fichier!I255</f>
        <v>28</v>
      </c>
      <c r="C263" s="67" t="str">
        <f>fichier!R255</f>
        <v>GARA</v>
      </c>
      <c r="D263" s="9">
        <f>fichier!N255</f>
        <v>50</v>
      </c>
      <c r="E263" s="4">
        <f>fichier!H255</f>
        <v>154569</v>
      </c>
      <c r="F263" s="4" t="str">
        <f>fichier!K255</f>
        <v>VTP PV 18147583 - AZ-783-YJ - GARIN ANNE-CLAIRE - MINI MINI</v>
      </c>
      <c r="G263" s="9">
        <f>fichier!L255</f>
        <v>41.38</v>
      </c>
      <c r="H263" s="9"/>
      <c r="I263" s="9"/>
      <c r="J263" s="9"/>
      <c r="K263" s="9"/>
      <c r="L263" s="9"/>
      <c r="M263" s="9"/>
      <c r="N263" s="9"/>
      <c r="O263" s="9"/>
      <c r="P263" s="9"/>
      <c r="Q263" s="9">
        <f>fichier!M255</f>
        <v>8.34</v>
      </c>
      <c r="R263" s="8"/>
      <c r="S263" s="8"/>
      <c r="T263" s="8"/>
      <c r="U263" s="4"/>
      <c r="V263" s="3"/>
      <c r="W263" s="8"/>
      <c r="X263" s="8"/>
      <c r="Y263" s="22"/>
      <c r="Z263" s="25">
        <f t="shared" si="25"/>
        <v>0.20154664088931851</v>
      </c>
      <c r="AA263" s="25" t="str">
        <f t="shared" si="26"/>
        <v/>
      </c>
      <c r="AB263" s="25" t="str">
        <f t="shared" si="27"/>
        <v/>
      </c>
      <c r="AC263" s="64" t="str">
        <f t="shared" si="21"/>
        <v/>
      </c>
      <c r="AD263" s="65" t="b">
        <f t="shared" si="22"/>
        <v>0</v>
      </c>
      <c r="AE263" s="26" t="str">
        <f t="shared" si="23"/>
        <v/>
      </c>
      <c r="AF263" s="26" t="str">
        <f t="shared" si="24"/>
        <v/>
      </c>
    </row>
    <row r="264" spans="2:32" x14ac:dyDescent="0.25">
      <c r="B264" s="49">
        <f>fichier!I256</f>
        <v>1</v>
      </c>
      <c r="C264" s="67" t="str">
        <f>fichier!R256</f>
        <v>GARA</v>
      </c>
      <c r="D264" s="9">
        <f>fichier!N256</f>
        <v>50</v>
      </c>
      <c r="E264" s="4">
        <f>fichier!H256</f>
        <v>153819</v>
      </c>
      <c r="F264" s="4" t="str">
        <f>fichier!K256</f>
        <v>VTP PV 18146879 - CN-802-SA - ROBERT HERVE - TOYOTA LAND CRUISER</v>
      </c>
      <c r="G264" s="9">
        <f>fichier!L256</f>
        <v>41.38</v>
      </c>
      <c r="H264" s="9"/>
      <c r="I264" s="9"/>
      <c r="J264" s="9"/>
      <c r="K264" s="9"/>
      <c r="L264" s="9"/>
      <c r="M264" s="9"/>
      <c r="N264" s="9"/>
      <c r="O264" s="9"/>
      <c r="P264" s="9"/>
      <c r="Q264" s="9">
        <f>fichier!M256</f>
        <v>8.34</v>
      </c>
      <c r="R264" s="8"/>
      <c r="S264" s="8"/>
      <c r="T264" s="8"/>
      <c r="U264" s="4"/>
      <c r="V264" s="3"/>
      <c r="W264" s="8"/>
      <c r="X264" s="8"/>
      <c r="Y264" s="22"/>
      <c r="Z264" s="25">
        <f t="shared" si="25"/>
        <v>0.20154664088931851</v>
      </c>
      <c r="AA264" s="25" t="str">
        <f t="shared" si="26"/>
        <v/>
      </c>
      <c r="AB264" s="25" t="str">
        <f t="shared" si="27"/>
        <v/>
      </c>
      <c r="AC264" s="64" t="str">
        <f t="shared" si="21"/>
        <v/>
      </c>
      <c r="AD264" s="65" t="b">
        <f t="shared" si="22"/>
        <v>0</v>
      </c>
      <c r="AE264" s="26" t="str">
        <f t="shared" si="23"/>
        <v/>
      </c>
      <c r="AF264" s="26" t="str">
        <f t="shared" si="24"/>
        <v/>
      </c>
    </row>
    <row r="265" spans="2:32" x14ac:dyDescent="0.25">
      <c r="B265" s="49">
        <f>fichier!I257</f>
        <v>1</v>
      </c>
      <c r="C265" s="67" t="str">
        <f>fichier!R257</f>
        <v>GARA</v>
      </c>
      <c r="D265" s="9">
        <f>fichier!N257</f>
        <v>50</v>
      </c>
      <c r="E265" s="4">
        <f>fichier!H257</f>
        <v>153825</v>
      </c>
      <c r="F265" s="4" t="str">
        <f>fichier!K257</f>
        <v>VTP PV 18146885 - 6892 YH 14 - DESPAS BRUNO - CITROEN C8 EXC 22</v>
      </c>
      <c r="G265" s="9">
        <f>fichier!L257</f>
        <v>41.38</v>
      </c>
      <c r="H265" s="9"/>
      <c r="I265" s="9"/>
      <c r="J265" s="9"/>
      <c r="K265" s="9"/>
      <c r="L265" s="9"/>
      <c r="M265" s="9"/>
      <c r="N265" s="9"/>
      <c r="O265" s="9"/>
      <c r="P265" s="9"/>
      <c r="Q265" s="9">
        <f>fichier!M257</f>
        <v>8.34</v>
      </c>
      <c r="R265" s="8"/>
      <c r="S265" s="8"/>
      <c r="T265" s="8"/>
      <c r="U265" s="4"/>
      <c r="V265" s="3"/>
      <c r="W265" s="8"/>
      <c r="X265" s="8"/>
      <c r="Y265" s="22"/>
      <c r="Z265" s="25">
        <f t="shared" si="25"/>
        <v>0.20154664088931851</v>
      </c>
      <c r="AA265" s="25" t="str">
        <f t="shared" si="26"/>
        <v/>
      </c>
      <c r="AB265" s="25" t="str">
        <f t="shared" si="27"/>
        <v/>
      </c>
      <c r="AC265" s="64" t="str">
        <f t="shared" si="21"/>
        <v/>
      </c>
      <c r="AD265" s="65" t="b">
        <f t="shared" si="22"/>
        <v>0</v>
      </c>
      <c r="AE265" s="26" t="str">
        <f t="shared" si="23"/>
        <v/>
      </c>
      <c r="AF265" s="26" t="str">
        <f t="shared" si="24"/>
        <v/>
      </c>
    </row>
    <row r="266" spans="2:32" x14ac:dyDescent="0.25">
      <c r="B266" s="49">
        <f>fichier!I258</f>
        <v>6</v>
      </c>
      <c r="C266" s="67" t="str">
        <f>fichier!R258</f>
        <v>GARA</v>
      </c>
      <c r="D266" s="9">
        <f>fichier!N258</f>
        <v>50</v>
      </c>
      <c r="E266" s="4">
        <f>fichier!H258</f>
        <v>153932</v>
      </c>
      <c r="F266" s="4" t="str">
        <f>fichier!K258</f>
        <v>VTP PV 18146989 - AV-348-PT - LEFEUVRE JEAN-PIERRE - CITROEN C3</v>
      </c>
      <c r="G266" s="9">
        <f>fichier!L258</f>
        <v>41.38</v>
      </c>
      <c r="H266" s="9"/>
      <c r="I266" s="9"/>
      <c r="J266" s="9"/>
      <c r="K266" s="9"/>
      <c r="L266" s="9"/>
      <c r="M266" s="9"/>
      <c r="N266" s="9"/>
      <c r="O266" s="9"/>
      <c r="P266" s="9"/>
      <c r="Q266" s="9">
        <f>fichier!M258</f>
        <v>8.34</v>
      </c>
      <c r="R266" s="8"/>
      <c r="S266" s="8"/>
      <c r="T266" s="8"/>
      <c r="U266" s="4"/>
      <c r="V266" s="3"/>
      <c r="W266" s="8"/>
      <c r="X266" s="8"/>
      <c r="Y266" s="22"/>
      <c r="Z266" s="25">
        <f t="shared" si="25"/>
        <v>0.20154664088931851</v>
      </c>
      <c r="AA266" s="25" t="str">
        <f t="shared" si="26"/>
        <v/>
      </c>
      <c r="AB266" s="25" t="str">
        <f t="shared" si="27"/>
        <v/>
      </c>
      <c r="AC266" s="64" t="str">
        <f t="shared" ref="AC266:AC329" si="28">IF(T266="","",T266/(W266+G266+H266+I266+J266+K266+L266+M266+N266+O266+P266))</f>
        <v/>
      </c>
      <c r="AD266" s="65" t="b">
        <f t="shared" ref="AD266:AD329" si="29">IF(SUM(W266+G266+H266+I266+J266+K266+L266+M266+N266+O266+P266+Q266+R266+S266+T266)=D266,"",FALSE)</f>
        <v>0</v>
      </c>
      <c r="AE266" s="26" t="str">
        <f t="shared" ref="AE266:AE329" si="30">IF(OR(AND(C266="",D266&lt;&gt;""),AND(V266="",W266&lt;&gt;""),AND($G$8="",G266&lt;&gt;""),AND($H$8="",H266&lt;&gt;""),AND($I$8="",I266&lt;&gt;""),AND($J$8="",J266&lt;&gt;""),AND($K$8="",K266&lt;&gt;""),AND($L$8="",L266&lt;&gt;""),AND($M$8="",M266&lt;&gt;""),AND($N$8="",N266&lt;&gt;""),AND($O$8="",O266&lt;&gt;""),AND($P$8="",P266&lt;&gt;""),AND($Q$8="",Q266&lt;&gt;""),AND($R$8="",R266&lt;&gt;""),AND($S$8="",S266&lt;&gt;""),AND($T$8="",T266&lt;&gt;"")),FALSE,"")</f>
        <v/>
      </c>
      <c r="AF266" s="26" t="str">
        <f t="shared" ref="AF266:AF329" si="31">IF(AND(B266="",OR(C266&lt;&gt;"",D266&lt;&gt;"",E266&lt;&gt;"",F266&lt;&gt;"",U266&lt;&gt;"",V266&lt;&gt;"",W266&lt;&gt;"",G266&lt;&gt;"",H266&lt;&gt;"",I266&lt;&gt;"",J266&lt;&gt;"",K266&lt;&gt;"",L266&lt;&gt;"",M266&lt;&gt;"",N266&lt;&gt;"",O266&lt;&gt;"",P266&lt;&gt;"",Q266&lt;&gt;"",R266&lt;&gt;"",S266&lt;&gt;"",T266&lt;&gt;"")),FALSE,"")</f>
        <v/>
      </c>
    </row>
    <row r="267" spans="2:32" x14ac:dyDescent="0.25">
      <c r="B267" s="49">
        <f>fichier!I259</f>
        <v>7</v>
      </c>
      <c r="C267" s="67" t="str">
        <f>fichier!R259</f>
        <v>GARA</v>
      </c>
      <c r="D267" s="9">
        <f>fichier!N259</f>
        <v>50</v>
      </c>
      <c r="E267" s="4">
        <f>fichier!H259</f>
        <v>153944</v>
      </c>
      <c r="F267" s="4" t="str">
        <f>fichier!K259</f>
        <v>VTP PV 18147001 - AK-839-LJ - DESPAS BRUNO - CITROEN XANTIAHDI</v>
      </c>
      <c r="G267" s="9">
        <f>fichier!L259</f>
        <v>41.38</v>
      </c>
      <c r="H267" s="9"/>
      <c r="I267" s="9"/>
      <c r="J267" s="9"/>
      <c r="K267" s="9"/>
      <c r="L267" s="9"/>
      <c r="M267" s="9"/>
      <c r="N267" s="9"/>
      <c r="O267" s="9"/>
      <c r="P267" s="9"/>
      <c r="Q267" s="9">
        <f>fichier!M259</f>
        <v>8.34</v>
      </c>
      <c r="R267" s="8"/>
      <c r="S267" s="8"/>
      <c r="T267" s="8"/>
      <c r="U267" s="4"/>
      <c r="V267" s="3"/>
      <c r="W267" s="8"/>
      <c r="X267" s="8"/>
      <c r="Y267" s="22"/>
      <c r="Z267" s="25">
        <f t="shared" ref="Z267:Z330" si="32">IF(Q267="","",Q267/SUM(G267:P267))</f>
        <v>0.20154664088931851</v>
      </c>
      <c r="AA267" s="25" t="str">
        <f t="shared" ref="AA267:AA330" si="33">IF(R267="","",R267/SUM(G267:P267))</f>
        <v/>
      </c>
      <c r="AB267" s="25" t="str">
        <f t="shared" ref="AB267:AB330" si="34">IF(S267="","",S267/SUM(G267:P267))</f>
        <v/>
      </c>
      <c r="AC267" s="64" t="str">
        <f t="shared" si="28"/>
        <v/>
      </c>
      <c r="AD267" s="65" t="b">
        <f t="shared" si="29"/>
        <v>0</v>
      </c>
      <c r="AE267" s="26" t="str">
        <f t="shared" si="30"/>
        <v/>
      </c>
      <c r="AF267" s="26" t="str">
        <f t="shared" si="31"/>
        <v/>
      </c>
    </row>
    <row r="268" spans="2:32" x14ac:dyDescent="0.25">
      <c r="B268" s="49">
        <f>fichier!I260</f>
        <v>7</v>
      </c>
      <c r="C268" s="67" t="str">
        <f>fichier!R260</f>
        <v>GARA</v>
      </c>
      <c r="D268" s="9">
        <f>fichier!N260</f>
        <v>50</v>
      </c>
      <c r="E268" s="4">
        <f>fichier!H260</f>
        <v>153952</v>
      </c>
      <c r="F268" s="4" t="str">
        <f>fichier!K260</f>
        <v>VTP PV 18147007 - CP-520-YJ - MOULINET BRUNO - AUDI A6</v>
      </c>
      <c r="G268" s="9">
        <f>fichier!L260</f>
        <v>41.38</v>
      </c>
      <c r="H268" s="9"/>
      <c r="I268" s="9"/>
      <c r="J268" s="9"/>
      <c r="K268" s="9"/>
      <c r="L268" s="9"/>
      <c r="M268" s="9"/>
      <c r="N268" s="9"/>
      <c r="O268" s="9"/>
      <c r="P268" s="9"/>
      <c r="Q268" s="9">
        <f>fichier!M260</f>
        <v>8.34</v>
      </c>
      <c r="R268" s="8"/>
      <c r="S268" s="8"/>
      <c r="T268" s="8"/>
      <c r="U268" s="4"/>
      <c r="V268" s="3"/>
      <c r="W268" s="8"/>
      <c r="X268" s="8"/>
      <c r="Y268" s="22"/>
      <c r="Z268" s="25">
        <f t="shared" si="32"/>
        <v>0.20154664088931851</v>
      </c>
      <c r="AA268" s="25" t="str">
        <f t="shared" si="33"/>
        <v/>
      </c>
      <c r="AB268" s="25" t="str">
        <f t="shared" si="34"/>
        <v/>
      </c>
      <c r="AC268" s="64" t="str">
        <f t="shared" si="28"/>
        <v/>
      </c>
      <c r="AD268" s="65" t="b">
        <f t="shared" si="29"/>
        <v>0</v>
      </c>
      <c r="AE268" s="26" t="str">
        <f t="shared" si="30"/>
        <v/>
      </c>
      <c r="AF268" s="26" t="str">
        <f t="shared" si="31"/>
        <v/>
      </c>
    </row>
    <row r="269" spans="2:32" x14ac:dyDescent="0.25">
      <c r="B269" s="49">
        <f>fichier!I261</f>
        <v>7</v>
      </c>
      <c r="C269" s="67" t="str">
        <f>fichier!R261</f>
        <v>GARA</v>
      </c>
      <c r="D269" s="9">
        <f>fichier!N261</f>
        <v>50</v>
      </c>
      <c r="E269" s="4">
        <f>fichier!H261</f>
        <v>153964</v>
      </c>
      <c r="F269" s="4" t="str">
        <f>fichier!K261</f>
        <v>VTP PV 18147016 - CK-039-VP - SOREL CHRISTOPHE - CITROEN C3</v>
      </c>
      <c r="G269" s="9">
        <f>fichier!L261</f>
        <v>41.38</v>
      </c>
      <c r="H269" s="9"/>
      <c r="I269" s="9"/>
      <c r="J269" s="9"/>
      <c r="K269" s="9"/>
      <c r="L269" s="9"/>
      <c r="M269" s="9"/>
      <c r="N269" s="9"/>
      <c r="O269" s="9"/>
      <c r="P269" s="9"/>
      <c r="Q269" s="9">
        <f>fichier!M261</f>
        <v>8.34</v>
      </c>
      <c r="R269" s="8"/>
      <c r="S269" s="8"/>
      <c r="T269" s="8"/>
      <c r="U269" s="4"/>
      <c r="V269" s="3"/>
      <c r="W269" s="8"/>
      <c r="X269" s="8"/>
      <c r="Y269" s="22"/>
      <c r="Z269" s="25">
        <f t="shared" si="32"/>
        <v>0.20154664088931851</v>
      </c>
      <c r="AA269" s="25" t="str">
        <f t="shared" si="33"/>
        <v/>
      </c>
      <c r="AB269" s="25" t="str">
        <f t="shared" si="34"/>
        <v/>
      </c>
      <c r="AC269" s="64" t="str">
        <f t="shared" si="28"/>
        <v/>
      </c>
      <c r="AD269" s="65" t="b">
        <f t="shared" si="29"/>
        <v>0</v>
      </c>
      <c r="AE269" s="26" t="str">
        <f t="shared" si="30"/>
        <v/>
      </c>
      <c r="AF269" s="26" t="str">
        <f t="shared" si="31"/>
        <v/>
      </c>
    </row>
    <row r="270" spans="2:32" x14ac:dyDescent="0.25">
      <c r="B270" s="49">
        <f>fichier!I262</f>
        <v>7</v>
      </c>
      <c r="C270" s="67" t="str">
        <f>fichier!R262</f>
        <v>GARA</v>
      </c>
      <c r="D270" s="9">
        <f>fichier!N262</f>
        <v>50</v>
      </c>
      <c r="E270" s="4">
        <f>fichier!H262</f>
        <v>153970</v>
      </c>
      <c r="F270" s="4" t="str">
        <f>fichier!K262</f>
        <v>VTP PV 18147022 - 6938 ZM 14 - DUTERTRE ERIC - JEEP WRANGLER</v>
      </c>
      <c r="G270" s="9">
        <f>fichier!L262</f>
        <v>41.38</v>
      </c>
      <c r="H270" s="9"/>
      <c r="I270" s="9"/>
      <c r="J270" s="9"/>
      <c r="K270" s="9"/>
      <c r="L270" s="9"/>
      <c r="M270" s="9"/>
      <c r="N270" s="9"/>
      <c r="O270" s="9"/>
      <c r="P270" s="9"/>
      <c r="Q270" s="9">
        <f>fichier!M262</f>
        <v>8.34</v>
      </c>
      <c r="R270" s="8"/>
      <c r="S270" s="8"/>
      <c r="T270" s="8"/>
      <c r="U270" s="4"/>
      <c r="V270" s="3"/>
      <c r="W270" s="8"/>
      <c r="X270" s="8"/>
      <c r="Y270" s="22"/>
      <c r="Z270" s="25">
        <f t="shared" si="32"/>
        <v>0.20154664088931851</v>
      </c>
      <c r="AA270" s="25" t="str">
        <f t="shared" si="33"/>
        <v/>
      </c>
      <c r="AB270" s="25" t="str">
        <f t="shared" si="34"/>
        <v/>
      </c>
      <c r="AC270" s="64" t="str">
        <f t="shared" si="28"/>
        <v/>
      </c>
      <c r="AD270" s="65" t="b">
        <f t="shared" si="29"/>
        <v>0</v>
      </c>
      <c r="AE270" s="26" t="str">
        <f t="shared" si="30"/>
        <v/>
      </c>
      <c r="AF270" s="26" t="str">
        <f t="shared" si="31"/>
        <v/>
      </c>
    </row>
    <row r="271" spans="2:32" x14ac:dyDescent="0.25">
      <c r="B271" s="49">
        <f>fichier!I263</f>
        <v>7</v>
      </c>
      <c r="C271" s="67" t="str">
        <f>fichier!R263</f>
        <v>GARA</v>
      </c>
      <c r="D271" s="9">
        <f>fichier!N263</f>
        <v>50</v>
      </c>
      <c r="E271" s="4">
        <f>fichier!H263</f>
        <v>153977</v>
      </c>
      <c r="F271" s="4" t="str">
        <f>fichier!K263</f>
        <v>VTP PV 18147029 - DH-308-KR - TOURNIER JEAN MICHEL - SUBARU IMPREZA</v>
      </c>
      <c r="G271" s="9">
        <f>fichier!L263</f>
        <v>41.38</v>
      </c>
      <c r="H271" s="9"/>
      <c r="I271" s="9"/>
      <c r="J271" s="9"/>
      <c r="K271" s="9"/>
      <c r="L271" s="9"/>
      <c r="M271" s="9"/>
      <c r="N271" s="9"/>
      <c r="O271" s="9"/>
      <c r="P271" s="9"/>
      <c r="Q271" s="9">
        <f>fichier!M263</f>
        <v>8.34</v>
      </c>
      <c r="R271" s="8"/>
      <c r="S271" s="8"/>
      <c r="T271" s="8"/>
      <c r="U271" s="4"/>
      <c r="V271" s="3"/>
      <c r="W271" s="8"/>
      <c r="X271" s="8"/>
      <c r="Y271" s="22"/>
      <c r="Z271" s="25">
        <f t="shared" si="32"/>
        <v>0.20154664088931851</v>
      </c>
      <c r="AA271" s="25" t="str">
        <f t="shared" si="33"/>
        <v/>
      </c>
      <c r="AB271" s="25" t="str">
        <f t="shared" si="34"/>
        <v/>
      </c>
      <c r="AC271" s="64" t="str">
        <f t="shared" si="28"/>
        <v/>
      </c>
      <c r="AD271" s="65" t="b">
        <f t="shared" si="29"/>
        <v>0</v>
      </c>
      <c r="AE271" s="26" t="str">
        <f t="shared" si="30"/>
        <v/>
      </c>
      <c r="AF271" s="26" t="str">
        <f t="shared" si="31"/>
        <v/>
      </c>
    </row>
    <row r="272" spans="2:32" x14ac:dyDescent="0.25">
      <c r="B272" s="49">
        <f>fichier!I264</f>
        <v>8</v>
      </c>
      <c r="C272" s="67" t="str">
        <f>fichier!R264</f>
        <v>GARA</v>
      </c>
      <c r="D272" s="9">
        <f>fichier!N264</f>
        <v>50</v>
      </c>
      <c r="E272" s="4">
        <f>fichier!H264</f>
        <v>154005</v>
      </c>
      <c r="F272" s="4" t="str">
        <f>fichier!K264</f>
        <v>VTP PV 18147054 - EB-547-CW - LEMAZURIER BERENICE - RENAULT CLIO</v>
      </c>
      <c r="G272" s="9">
        <f>fichier!L264</f>
        <v>41.38</v>
      </c>
      <c r="H272" s="9"/>
      <c r="I272" s="9"/>
      <c r="J272" s="9"/>
      <c r="K272" s="9"/>
      <c r="L272" s="9"/>
      <c r="M272" s="9"/>
      <c r="N272" s="9"/>
      <c r="O272" s="9"/>
      <c r="P272" s="9"/>
      <c r="Q272" s="9">
        <f>fichier!M264</f>
        <v>8.34</v>
      </c>
      <c r="R272" s="8"/>
      <c r="S272" s="8"/>
      <c r="T272" s="8"/>
      <c r="U272" s="4"/>
      <c r="V272" s="3"/>
      <c r="W272" s="8"/>
      <c r="X272" s="8"/>
      <c r="Y272" s="22"/>
      <c r="Z272" s="25">
        <f t="shared" si="32"/>
        <v>0.20154664088931851</v>
      </c>
      <c r="AA272" s="25" t="str">
        <f t="shared" si="33"/>
        <v/>
      </c>
      <c r="AB272" s="25" t="str">
        <f t="shared" si="34"/>
        <v/>
      </c>
      <c r="AC272" s="64" t="str">
        <f t="shared" si="28"/>
        <v/>
      </c>
      <c r="AD272" s="65" t="b">
        <f t="shared" si="29"/>
        <v>0</v>
      </c>
      <c r="AE272" s="26" t="str">
        <f t="shared" si="30"/>
        <v/>
      </c>
      <c r="AF272" s="26" t="str">
        <f t="shared" si="31"/>
        <v/>
      </c>
    </row>
    <row r="273" spans="2:32" x14ac:dyDescent="0.25">
      <c r="B273" s="49">
        <f>fichier!I265</f>
        <v>9</v>
      </c>
      <c r="C273" s="67" t="str">
        <f>fichier!R265</f>
        <v>GARA</v>
      </c>
      <c r="D273" s="9">
        <f>fichier!N265</f>
        <v>50</v>
      </c>
      <c r="E273" s="4">
        <f>fichier!H265</f>
        <v>154029</v>
      </c>
      <c r="F273" s="4" t="str">
        <f>fichier!K265</f>
        <v>VTP PV 18147078 - 2518 ZR 14 - GARAGE GOSSELIN - RENAULT ALPINEV6TU</v>
      </c>
      <c r="G273" s="9">
        <f>fichier!L265</f>
        <v>41.38</v>
      </c>
      <c r="H273" s="9"/>
      <c r="I273" s="9"/>
      <c r="J273" s="9"/>
      <c r="K273" s="9"/>
      <c r="L273" s="9"/>
      <c r="M273" s="9"/>
      <c r="N273" s="9"/>
      <c r="O273" s="9"/>
      <c r="P273" s="9"/>
      <c r="Q273" s="9">
        <f>fichier!M265</f>
        <v>8.34</v>
      </c>
      <c r="R273" s="8"/>
      <c r="S273" s="8"/>
      <c r="T273" s="8"/>
      <c r="U273" s="4"/>
      <c r="V273" s="3"/>
      <c r="W273" s="8"/>
      <c r="X273" s="8"/>
      <c r="Y273" s="22"/>
      <c r="Z273" s="25">
        <f t="shared" si="32"/>
        <v>0.20154664088931851</v>
      </c>
      <c r="AA273" s="25" t="str">
        <f t="shared" si="33"/>
        <v/>
      </c>
      <c r="AB273" s="25" t="str">
        <f t="shared" si="34"/>
        <v/>
      </c>
      <c r="AC273" s="64" t="str">
        <f t="shared" si="28"/>
        <v/>
      </c>
      <c r="AD273" s="65" t="b">
        <f t="shared" si="29"/>
        <v>0</v>
      </c>
      <c r="AE273" s="26" t="str">
        <f t="shared" si="30"/>
        <v/>
      </c>
      <c r="AF273" s="26" t="str">
        <f t="shared" si="31"/>
        <v/>
      </c>
    </row>
    <row r="274" spans="2:32" x14ac:dyDescent="0.25">
      <c r="B274" s="49">
        <f>fichier!I266</f>
        <v>13</v>
      </c>
      <c r="C274" s="67" t="str">
        <f>fichier!R266</f>
        <v>GARA</v>
      </c>
      <c r="D274" s="9">
        <f>fichier!N266</f>
        <v>50</v>
      </c>
      <c r="E274" s="4">
        <f>fichier!H266</f>
        <v>154134</v>
      </c>
      <c r="F274" s="4" t="str">
        <f>fichier!K266</f>
        <v>VTP PV 18147175 - 9679 XM 14 - ASS FAMILLES RURALES EVRECY - PEUGEOT BOXER</v>
      </c>
      <c r="G274" s="9">
        <f>fichier!L266</f>
        <v>41.38</v>
      </c>
      <c r="H274" s="9"/>
      <c r="I274" s="9"/>
      <c r="J274" s="9"/>
      <c r="K274" s="9"/>
      <c r="L274" s="9"/>
      <c r="M274" s="9"/>
      <c r="N274" s="9"/>
      <c r="O274" s="9"/>
      <c r="P274" s="9"/>
      <c r="Q274" s="9">
        <f>fichier!M266</f>
        <v>8.34</v>
      </c>
      <c r="R274" s="8"/>
      <c r="S274" s="8"/>
      <c r="T274" s="8"/>
      <c r="U274" s="4"/>
      <c r="V274" s="3"/>
      <c r="W274" s="8"/>
      <c r="X274" s="8"/>
      <c r="Y274" s="22"/>
      <c r="Z274" s="25">
        <f t="shared" si="32"/>
        <v>0.20154664088931851</v>
      </c>
      <c r="AA274" s="25" t="str">
        <f t="shared" si="33"/>
        <v/>
      </c>
      <c r="AB274" s="25" t="str">
        <f t="shared" si="34"/>
        <v/>
      </c>
      <c r="AC274" s="64" t="str">
        <f t="shared" si="28"/>
        <v/>
      </c>
      <c r="AD274" s="65" t="b">
        <f t="shared" si="29"/>
        <v>0</v>
      </c>
      <c r="AE274" s="26" t="str">
        <f t="shared" si="30"/>
        <v/>
      </c>
      <c r="AF274" s="26" t="str">
        <f t="shared" si="31"/>
        <v/>
      </c>
    </row>
    <row r="275" spans="2:32" x14ac:dyDescent="0.25">
      <c r="B275" s="49">
        <f>fichier!I267</f>
        <v>13</v>
      </c>
      <c r="C275" s="67" t="str">
        <f>fichier!R267</f>
        <v>GARA</v>
      </c>
      <c r="D275" s="9">
        <f>fichier!N267</f>
        <v>50</v>
      </c>
      <c r="E275" s="4">
        <f>fichier!H267</f>
        <v>154141</v>
      </c>
      <c r="F275" s="4" t="str">
        <f>fichier!K267</f>
        <v>VTP PV 18147181 - DZ-911-WV - MOUTIER ANTOINE - RENAULT CLIO</v>
      </c>
      <c r="G275" s="9">
        <f>fichier!L267</f>
        <v>41.38</v>
      </c>
      <c r="H275" s="9"/>
      <c r="I275" s="9"/>
      <c r="J275" s="9"/>
      <c r="K275" s="9"/>
      <c r="L275" s="9"/>
      <c r="M275" s="9"/>
      <c r="N275" s="9"/>
      <c r="O275" s="9"/>
      <c r="P275" s="9"/>
      <c r="Q275" s="9">
        <f>fichier!M267</f>
        <v>8.34</v>
      </c>
      <c r="R275" s="8"/>
      <c r="S275" s="8"/>
      <c r="T275" s="8"/>
      <c r="U275" s="4"/>
      <c r="V275" s="3"/>
      <c r="W275" s="8"/>
      <c r="X275" s="8"/>
      <c r="Y275" s="22"/>
      <c r="Z275" s="25">
        <f t="shared" si="32"/>
        <v>0.20154664088931851</v>
      </c>
      <c r="AA275" s="25" t="str">
        <f t="shared" si="33"/>
        <v/>
      </c>
      <c r="AB275" s="25" t="str">
        <f t="shared" si="34"/>
        <v/>
      </c>
      <c r="AC275" s="64" t="str">
        <f t="shared" si="28"/>
        <v/>
      </c>
      <c r="AD275" s="65" t="b">
        <f t="shared" si="29"/>
        <v>0</v>
      </c>
      <c r="AE275" s="26" t="str">
        <f t="shared" si="30"/>
        <v/>
      </c>
      <c r="AF275" s="26" t="str">
        <f t="shared" si="31"/>
        <v/>
      </c>
    </row>
    <row r="276" spans="2:32" x14ac:dyDescent="0.25">
      <c r="B276" s="49">
        <f>fichier!I268</f>
        <v>14</v>
      </c>
      <c r="C276" s="67" t="str">
        <f>fichier!R268</f>
        <v>GARA</v>
      </c>
      <c r="D276" s="9">
        <f>fichier!N268</f>
        <v>15</v>
      </c>
      <c r="E276" s="4">
        <f>fichier!H268</f>
        <v>154158</v>
      </c>
      <c r="F276" s="4" t="str">
        <f>fichier!K268</f>
        <v>CV PV 18147196 - DD-594-EH - BILLARD MELANIE - PEUGEOT 206</v>
      </c>
      <c r="G276" s="9">
        <f>fichier!L268</f>
        <v>12.5</v>
      </c>
      <c r="H276" s="9"/>
      <c r="I276" s="9"/>
      <c r="J276" s="9"/>
      <c r="K276" s="9"/>
      <c r="L276" s="9"/>
      <c r="M276" s="9"/>
      <c r="N276" s="9"/>
      <c r="O276" s="9"/>
      <c r="P276" s="9"/>
      <c r="Q276" s="9">
        <f>fichier!M268</f>
        <v>2.5</v>
      </c>
      <c r="R276" s="8"/>
      <c r="S276" s="8"/>
      <c r="T276" s="8"/>
      <c r="U276" s="4"/>
      <c r="V276" s="3"/>
      <c r="W276" s="8"/>
      <c r="X276" s="8"/>
      <c r="Y276" s="22"/>
      <c r="Z276" s="25">
        <f t="shared" si="32"/>
        <v>0.2</v>
      </c>
      <c r="AA276" s="25" t="str">
        <f t="shared" si="33"/>
        <v/>
      </c>
      <c r="AB276" s="25" t="str">
        <f t="shared" si="34"/>
        <v/>
      </c>
      <c r="AC276" s="64" t="str">
        <f t="shared" si="28"/>
        <v/>
      </c>
      <c r="AD276" s="65" t="str">
        <f t="shared" si="29"/>
        <v/>
      </c>
      <c r="AE276" s="26" t="str">
        <f t="shared" si="30"/>
        <v/>
      </c>
      <c r="AF276" s="26" t="str">
        <f t="shared" si="31"/>
        <v/>
      </c>
    </row>
    <row r="277" spans="2:32" x14ac:dyDescent="0.25">
      <c r="B277" s="49">
        <f>fichier!I269</f>
        <v>14</v>
      </c>
      <c r="C277" s="67" t="str">
        <f>fichier!R269</f>
        <v>GARA</v>
      </c>
      <c r="D277" s="9">
        <f>fichier!N269</f>
        <v>50</v>
      </c>
      <c r="E277" s="4">
        <f>fichier!H269</f>
        <v>154162</v>
      </c>
      <c r="F277" s="4" t="str">
        <f>fichier!K269</f>
        <v>VTP PV 18147200 - 9474 ZD 14 - GARAGE GOSSELIN - CITROEN C4 PICASSO</v>
      </c>
      <c r="G277" s="9">
        <f>fichier!L269</f>
        <v>41.38</v>
      </c>
      <c r="H277" s="9"/>
      <c r="I277" s="9"/>
      <c r="J277" s="9"/>
      <c r="K277" s="9"/>
      <c r="L277" s="9"/>
      <c r="M277" s="9"/>
      <c r="N277" s="9"/>
      <c r="O277" s="9"/>
      <c r="P277" s="9"/>
      <c r="Q277" s="9">
        <f>fichier!M269</f>
        <v>8.34</v>
      </c>
      <c r="R277" s="8"/>
      <c r="S277" s="8"/>
      <c r="T277" s="8"/>
      <c r="U277" s="4"/>
      <c r="V277" s="3"/>
      <c r="W277" s="8"/>
      <c r="X277" s="8"/>
      <c r="Y277" s="22"/>
      <c r="Z277" s="25">
        <f t="shared" si="32"/>
        <v>0.20154664088931851</v>
      </c>
      <c r="AA277" s="25" t="str">
        <f t="shared" si="33"/>
        <v/>
      </c>
      <c r="AB277" s="25" t="str">
        <f t="shared" si="34"/>
        <v/>
      </c>
      <c r="AC277" s="64" t="str">
        <f t="shared" si="28"/>
        <v/>
      </c>
      <c r="AD277" s="65" t="b">
        <f t="shared" si="29"/>
        <v>0</v>
      </c>
      <c r="AE277" s="26" t="str">
        <f t="shared" si="30"/>
        <v/>
      </c>
      <c r="AF277" s="26" t="str">
        <f t="shared" si="31"/>
        <v/>
      </c>
    </row>
    <row r="278" spans="2:32" x14ac:dyDescent="0.25">
      <c r="B278" s="49">
        <f>fichier!I270</f>
        <v>15</v>
      </c>
      <c r="C278" s="67" t="str">
        <f>fichier!R270</f>
        <v>GARA</v>
      </c>
      <c r="D278" s="9">
        <f>fichier!N270</f>
        <v>15</v>
      </c>
      <c r="E278" s="4">
        <f>fichier!H270</f>
        <v>154196</v>
      </c>
      <c r="F278" s="4" t="str">
        <f>fichier!K270</f>
        <v>CV PV 18147232 - 4370 SY 50 - HARTEL GENEVIEVE - FORD FIESTA</v>
      </c>
      <c r="G278" s="9">
        <f>fichier!L270</f>
        <v>12.5</v>
      </c>
      <c r="H278" s="9"/>
      <c r="I278" s="9"/>
      <c r="J278" s="9"/>
      <c r="K278" s="9"/>
      <c r="L278" s="9"/>
      <c r="M278" s="9"/>
      <c r="N278" s="9"/>
      <c r="O278" s="9"/>
      <c r="P278" s="9"/>
      <c r="Q278" s="9">
        <f>fichier!M270</f>
        <v>2.5</v>
      </c>
      <c r="R278" s="8"/>
      <c r="S278" s="8"/>
      <c r="T278" s="8"/>
      <c r="U278" s="4"/>
      <c r="V278" s="3"/>
      <c r="W278" s="8"/>
      <c r="X278" s="8"/>
      <c r="Y278" s="22"/>
      <c r="Z278" s="25">
        <f t="shared" si="32"/>
        <v>0.2</v>
      </c>
      <c r="AA278" s="25" t="str">
        <f t="shared" si="33"/>
        <v/>
      </c>
      <c r="AB278" s="25" t="str">
        <f t="shared" si="34"/>
        <v/>
      </c>
      <c r="AC278" s="64" t="str">
        <f t="shared" si="28"/>
        <v/>
      </c>
      <c r="AD278" s="65" t="str">
        <f t="shared" si="29"/>
        <v/>
      </c>
      <c r="AE278" s="26" t="str">
        <f t="shared" si="30"/>
        <v/>
      </c>
      <c r="AF278" s="26" t="str">
        <f t="shared" si="31"/>
        <v/>
      </c>
    </row>
    <row r="279" spans="2:32" x14ac:dyDescent="0.25">
      <c r="B279" s="49">
        <f>fichier!I271</f>
        <v>16</v>
      </c>
      <c r="C279" s="67" t="str">
        <f>fichier!R271</f>
        <v>GARA</v>
      </c>
      <c r="D279" s="9">
        <f>fichier!N271</f>
        <v>50</v>
      </c>
      <c r="E279" s="4">
        <f>fichier!H271</f>
        <v>154235</v>
      </c>
      <c r="F279" s="4" t="str">
        <f>fichier!K271</f>
        <v>VTP PV 18147265 - CE-688-LT - TOURNIER JEAN MICHEL - CITROEN C3</v>
      </c>
      <c r="G279" s="9">
        <f>fichier!L271</f>
        <v>41.38</v>
      </c>
      <c r="H279" s="9"/>
      <c r="I279" s="9"/>
      <c r="J279" s="9"/>
      <c r="K279" s="9"/>
      <c r="L279" s="9"/>
      <c r="M279" s="9"/>
      <c r="N279" s="9"/>
      <c r="O279" s="9"/>
      <c r="P279" s="9"/>
      <c r="Q279" s="9">
        <f>fichier!M271</f>
        <v>8.34</v>
      </c>
      <c r="R279" s="8"/>
      <c r="S279" s="8"/>
      <c r="T279" s="8"/>
      <c r="U279" s="4"/>
      <c r="V279" s="3"/>
      <c r="W279" s="8"/>
      <c r="X279" s="8"/>
      <c r="Y279" s="22"/>
      <c r="Z279" s="25">
        <f t="shared" si="32"/>
        <v>0.20154664088931851</v>
      </c>
      <c r="AA279" s="25" t="str">
        <f t="shared" si="33"/>
        <v/>
      </c>
      <c r="AB279" s="25" t="str">
        <f t="shared" si="34"/>
        <v/>
      </c>
      <c r="AC279" s="64" t="str">
        <f t="shared" si="28"/>
        <v/>
      </c>
      <c r="AD279" s="65" t="b">
        <f t="shared" si="29"/>
        <v>0</v>
      </c>
      <c r="AE279" s="26" t="str">
        <f t="shared" si="30"/>
        <v/>
      </c>
      <c r="AF279" s="26" t="str">
        <f t="shared" si="31"/>
        <v/>
      </c>
    </row>
    <row r="280" spans="2:32" x14ac:dyDescent="0.25">
      <c r="B280" s="49">
        <f>fichier!I272</f>
        <v>16</v>
      </c>
      <c r="C280" s="67" t="str">
        <f>fichier!R272</f>
        <v>GARA</v>
      </c>
      <c r="D280" s="9">
        <f>fichier!N272</f>
        <v>15</v>
      </c>
      <c r="E280" s="4">
        <f>fichier!H272</f>
        <v>154241</v>
      </c>
      <c r="F280" s="4" t="str">
        <f>fichier!K272</f>
        <v>CV PV 18147271 - 6117 XL 14 - MENEZ JEREMY - VOLKSWAGEN CORRADOG60</v>
      </c>
      <c r="G280" s="9">
        <f>fichier!L272</f>
        <v>12.5</v>
      </c>
      <c r="H280" s="9"/>
      <c r="I280" s="9"/>
      <c r="J280" s="9"/>
      <c r="K280" s="9"/>
      <c r="L280" s="9"/>
      <c r="M280" s="9"/>
      <c r="N280" s="9"/>
      <c r="O280" s="9"/>
      <c r="P280" s="9"/>
      <c r="Q280" s="9">
        <f>fichier!M272</f>
        <v>2.5</v>
      </c>
      <c r="R280" s="8"/>
      <c r="S280" s="8"/>
      <c r="T280" s="8"/>
      <c r="U280" s="4"/>
      <c r="V280" s="3"/>
      <c r="W280" s="8"/>
      <c r="X280" s="8"/>
      <c r="Y280" s="22"/>
      <c r="Z280" s="25">
        <f t="shared" si="32"/>
        <v>0.2</v>
      </c>
      <c r="AA280" s="25" t="str">
        <f t="shared" si="33"/>
        <v/>
      </c>
      <c r="AB280" s="25" t="str">
        <f t="shared" si="34"/>
        <v/>
      </c>
      <c r="AC280" s="64" t="str">
        <f t="shared" si="28"/>
        <v/>
      </c>
      <c r="AD280" s="65" t="str">
        <f t="shared" si="29"/>
        <v/>
      </c>
      <c r="AE280" s="26" t="str">
        <f t="shared" si="30"/>
        <v/>
      </c>
      <c r="AF280" s="26" t="str">
        <f t="shared" si="31"/>
        <v/>
      </c>
    </row>
    <row r="281" spans="2:32" x14ac:dyDescent="0.25">
      <c r="B281" s="49">
        <f>fichier!I273</f>
        <v>19</v>
      </c>
      <c r="C281" s="67" t="str">
        <f>fichier!R273</f>
        <v>GARA</v>
      </c>
      <c r="D281" s="9">
        <f>fichier!N273</f>
        <v>50</v>
      </c>
      <c r="E281" s="4">
        <f>fichier!H273</f>
        <v>154283</v>
      </c>
      <c r="F281" s="4" t="str">
        <f>fichier!K273</f>
        <v>VTP PV 18147313 - CK-293-XN - GUITON AUDE - RENAULT MEGANE SCENIC</v>
      </c>
      <c r="G281" s="9">
        <f>fichier!L273</f>
        <v>41.38</v>
      </c>
      <c r="H281" s="9"/>
      <c r="I281" s="9"/>
      <c r="J281" s="9"/>
      <c r="K281" s="9"/>
      <c r="L281" s="9"/>
      <c r="M281" s="9"/>
      <c r="N281" s="9"/>
      <c r="O281" s="9"/>
      <c r="P281" s="9"/>
      <c r="Q281" s="9">
        <f>fichier!M273</f>
        <v>8.34</v>
      </c>
      <c r="R281" s="8"/>
      <c r="S281" s="8"/>
      <c r="T281" s="8"/>
      <c r="U281" s="4"/>
      <c r="V281" s="3"/>
      <c r="W281" s="8"/>
      <c r="X281" s="8"/>
      <c r="Y281" s="22"/>
      <c r="Z281" s="25">
        <f t="shared" si="32"/>
        <v>0.20154664088931851</v>
      </c>
      <c r="AA281" s="25" t="str">
        <f t="shared" si="33"/>
        <v/>
      </c>
      <c r="AB281" s="25" t="str">
        <f t="shared" si="34"/>
        <v/>
      </c>
      <c r="AC281" s="64" t="str">
        <f t="shared" si="28"/>
        <v/>
      </c>
      <c r="AD281" s="65" t="b">
        <f t="shared" si="29"/>
        <v>0</v>
      </c>
      <c r="AE281" s="26" t="str">
        <f t="shared" si="30"/>
        <v/>
      </c>
      <c r="AF281" s="26" t="str">
        <f t="shared" si="31"/>
        <v/>
      </c>
    </row>
    <row r="282" spans="2:32" x14ac:dyDescent="0.25">
      <c r="B282" s="49">
        <f>fichier!I274</f>
        <v>20</v>
      </c>
      <c r="C282" s="67" t="str">
        <f>fichier!R274</f>
        <v>GARA</v>
      </c>
      <c r="D282" s="9">
        <f>fichier!N274</f>
        <v>50</v>
      </c>
      <c r="E282" s="4">
        <f>fichier!H274</f>
        <v>154324</v>
      </c>
      <c r="F282" s="4" t="str">
        <f>fichier!K274</f>
        <v>VTP PV 18147350 - 9780 YK 14 - MARIE MAX - CITROEN XSARA 2</v>
      </c>
      <c r="G282" s="9">
        <f>fichier!L274</f>
        <v>41.38</v>
      </c>
      <c r="H282" s="9"/>
      <c r="I282" s="9"/>
      <c r="J282" s="9"/>
      <c r="K282" s="9"/>
      <c r="L282" s="9"/>
      <c r="M282" s="9"/>
      <c r="N282" s="9"/>
      <c r="O282" s="9"/>
      <c r="P282" s="9"/>
      <c r="Q282" s="9">
        <f>fichier!M274</f>
        <v>8.34</v>
      </c>
      <c r="R282" s="8"/>
      <c r="S282" s="8"/>
      <c r="T282" s="8"/>
      <c r="U282" s="4"/>
      <c r="V282" s="3"/>
      <c r="W282" s="8"/>
      <c r="X282" s="8"/>
      <c r="Y282" s="22"/>
      <c r="Z282" s="25">
        <f t="shared" si="32"/>
        <v>0.20154664088931851</v>
      </c>
      <c r="AA282" s="25" t="str">
        <f t="shared" si="33"/>
        <v/>
      </c>
      <c r="AB282" s="25" t="str">
        <f t="shared" si="34"/>
        <v/>
      </c>
      <c r="AC282" s="64" t="str">
        <f t="shared" si="28"/>
        <v/>
      </c>
      <c r="AD282" s="65" t="b">
        <f t="shared" si="29"/>
        <v>0</v>
      </c>
      <c r="AE282" s="26" t="str">
        <f t="shared" si="30"/>
        <v/>
      </c>
      <c r="AF282" s="26" t="str">
        <f t="shared" si="31"/>
        <v/>
      </c>
    </row>
    <row r="283" spans="2:32" x14ac:dyDescent="0.25">
      <c r="B283" s="49">
        <f>fichier!I275</f>
        <v>20</v>
      </c>
      <c r="C283" s="67" t="str">
        <f>fichier!R275</f>
        <v>GARA</v>
      </c>
      <c r="D283" s="9">
        <f>fichier!N275</f>
        <v>50</v>
      </c>
      <c r="E283" s="4">
        <f>fichier!H275</f>
        <v>154329</v>
      </c>
      <c r="F283" s="4" t="str">
        <f>fichier!K275</f>
        <v>VTP PV 18147354 - AR-628-JB - LOUVARD JESSICA - FIAT PUNTO</v>
      </c>
      <c r="G283" s="9">
        <f>fichier!L275</f>
        <v>41.38</v>
      </c>
      <c r="H283" s="9"/>
      <c r="I283" s="9"/>
      <c r="J283" s="9"/>
      <c r="K283" s="9"/>
      <c r="L283" s="9"/>
      <c r="M283" s="9"/>
      <c r="N283" s="9"/>
      <c r="O283" s="9"/>
      <c r="P283" s="9"/>
      <c r="Q283" s="9">
        <f>fichier!M275</f>
        <v>8.34</v>
      </c>
      <c r="R283" s="8"/>
      <c r="S283" s="8"/>
      <c r="T283" s="8"/>
      <c r="U283" s="4"/>
      <c r="V283" s="3"/>
      <c r="W283" s="8"/>
      <c r="X283" s="8"/>
      <c r="Y283" s="22"/>
      <c r="Z283" s="25">
        <f t="shared" si="32"/>
        <v>0.20154664088931851</v>
      </c>
      <c r="AA283" s="25" t="str">
        <f t="shared" si="33"/>
        <v/>
      </c>
      <c r="AB283" s="25" t="str">
        <f t="shared" si="34"/>
        <v/>
      </c>
      <c r="AC283" s="64" t="str">
        <f t="shared" si="28"/>
        <v/>
      </c>
      <c r="AD283" s="65" t="b">
        <f t="shared" si="29"/>
        <v>0</v>
      </c>
      <c r="AE283" s="26" t="str">
        <f t="shared" si="30"/>
        <v/>
      </c>
      <c r="AF283" s="26" t="str">
        <f t="shared" si="31"/>
        <v/>
      </c>
    </row>
    <row r="284" spans="2:32" x14ac:dyDescent="0.25">
      <c r="B284" s="49">
        <f>fichier!I276</f>
        <v>21</v>
      </c>
      <c r="C284" s="67" t="str">
        <f>fichier!R276</f>
        <v>GARA</v>
      </c>
      <c r="D284" s="9">
        <f>fichier!N276</f>
        <v>50</v>
      </c>
      <c r="E284" s="4">
        <f>fichier!H276</f>
        <v>154368</v>
      </c>
      <c r="F284" s="4" t="str">
        <f>fichier!K276</f>
        <v>VTP PV 18147391 - AR-066-VE - BOULLAND CHRISTINE - PEUGEOT 206 5P XR</v>
      </c>
      <c r="G284" s="9">
        <f>fichier!L276</f>
        <v>41.38</v>
      </c>
      <c r="H284" s="9"/>
      <c r="I284" s="9"/>
      <c r="J284" s="9"/>
      <c r="K284" s="9"/>
      <c r="L284" s="9"/>
      <c r="M284" s="9"/>
      <c r="N284" s="9"/>
      <c r="O284" s="9"/>
      <c r="P284" s="9"/>
      <c r="Q284" s="9">
        <f>fichier!M276</f>
        <v>8.34</v>
      </c>
      <c r="R284" s="8"/>
      <c r="S284" s="8"/>
      <c r="T284" s="8"/>
      <c r="U284" s="4"/>
      <c r="V284" s="3"/>
      <c r="W284" s="8"/>
      <c r="X284" s="8"/>
      <c r="Y284" s="22"/>
      <c r="Z284" s="25">
        <f t="shared" si="32"/>
        <v>0.20154664088931851</v>
      </c>
      <c r="AA284" s="25" t="str">
        <f t="shared" si="33"/>
        <v/>
      </c>
      <c r="AB284" s="25" t="str">
        <f t="shared" si="34"/>
        <v/>
      </c>
      <c r="AC284" s="64" t="str">
        <f t="shared" si="28"/>
        <v/>
      </c>
      <c r="AD284" s="65" t="b">
        <f t="shared" si="29"/>
        <v>0</v>
      </c>
      <c r="AE284" s="26" t="str">
        <f t="shared" si="30"/>
        <v/>
      </c>
      <c r="AF284" s="26" t="str">
        <f t="shared" si="31"/>
        <v/>
      </c>
    </row>
    <row r="285" spans="2:32" x14ac:dyDescent="0.25">
      <c r="B285" s="49">
        <f>fichier!I277</f>
        <v>21</v>
      </c>
      <c r="C285" s="67" t="str">
        <f>fichier!R277</f>
        <v>GARA</v>
      </c>
      <c r="D285" s="9">
        <f>fichier!N277</f>
        <v>50</v>
      </c>
      <c r="E285" s="4">
        <f>fichier!H277</f>
        <v>154375</v>
      </c>
      <c r="F285" s="4" t="str">
        <f>fichier!K277</f>
        <v>VTP PV 18147398 - 4593 YE 14 - LE ROUZIC FRANCOISE - CITROEN C3</v>
      </c>
      <c r="G285" s="9">
        <f>fichier!L277</f>
        <v>41.38</v>
      </c>
      <c r="H285" s="9"/>
      <c r="I285" s="9"/>
      <c r="J285" s="9"/>
      <c r="K285" s="9"/>
      <c r="L285" s="9"/>
      <c r="M285" s="9"/>
      <c r="N285" s="9"/>
      <c r="O285" s="9"/>
      <c r="P285" s="9"/>
      <c r="Q285" s="9">
        <f>fichier!M277</f>
        <v>8.34</v>
      </c>
      <c r="R285" s="8"/>
      <c r="S285" s="8"/>
      <c r="T285" s="8"/>
      <c r="U285" s="4"/>
      <c r="V285" s="3"/>
      <c r="W285" s="8"/>
      <c r="X285" s="8"/>
      <c r="Y285" s="22"/>
      <c r="Z285" s="25">
        <f t="shared" si="32"/>
        <v>0.20154664088931851</v>
      </c>
      <c r="AA285" s="25" t="str">
        <f t="shared" si="33"/>
        <v/>
      </c>
      <c r="AB285" s="25" t="str">
        <f t="shared" si="34"/>
        <v/>
      </c>
      <c r="AC285" s="64" t="str">
        <f t="shared" si="28"/>
        <v/>
      </c>
      <c r="AD285" s="65" t="b">
        <f t="shared" si="29"/>
        <v>0</v>
      </c>
      <c r="AE285" s="26" t="str">
        <f t="shared" si="30"/>
        <v/>
      </c>
      <c r="AF285" s="26" t="str">
        <f t="shared" si="31"/>
        <v/>
      </c>
    </row>
    <row r="286" spans="2:32" x14ac:dyDescent="0.25">
      <c r="B286" s="49">
        <f>fichier!I278</f>
        <v>21</v>
      </c>
      <c r="C286" s="67" t="str">
        <f>fichier!R278</f>
        <v>GARA</v>
      </c>
      <c r="D286" s="9">
        <f>fichier!N278</f>
        <v>50</v>
      </c>
      <c r="E286" s="4">
        <f>fichier!H278</f>
        <v>154394</v>
      </c>
      <c r="F286" s="4" t="str">
        <f>fichier!K278</f>
        <v>VTP PV 18147415 - CW-884-RP - DUMONT DANIEL - CITROEN C4 PICASSO</v>
      </c>
      <c r="G286" s="9">
        <f>fichier!L278</f>
        <v>41.38</v>
      </c>
      <c r="H286" s="9"/>
      <c r="I286" s="9"/>
      <c r="J286" s="9"/>
      <c r="K286" s="9"/>
      <c r="L286" s="9"/>
      <c r="M286" s="9"/>
      <c r="N286" s="9"/>
      <c r="O286" s="9"/>
      <c r="P286" s="9"/>
      <c r="Q286" s="9">
        <f>fichier!M278</f>
        <v>8.34</v>
      </c>
      <c r="R286" s="8"/>
      <c r="S286" s="8"/>
      <c r="T286" s="8"/>
      <c r="U286" s="4"/>
      <c r="V286" s="3"/>
      <c r="W286" s="8"/>
      <c r="X286" s="8"/>
      <c r="Y286" s="22"/>
      <c r="Z286" s="25">
        <f t="shared" si="32"/>
        <v>0.20154664088931851</v>
      </c>
      <c r="AA286" s="25" t="str">
        <f t="shared" si="33"/>
        <v/>
      </c>
      <c r="AB286" s="25" t="str">
        <f t="shared" si="34"/>
        <v/>
      </c>
      <c r="AC286" s="64" t="str">
        <f t="shared" si="28"/>
        <v/>
      </c>
      <c r="AD286" s="65" t="b">
        <f t="shared" si="29"/>
        <v>0</v>
      </c>
      <c r="AE286" s="26" t="str">
        <f t="shared" si="30"/>
        <v/>
      </c>
      <c r="AF286" s="26" t="str">
        <f t="shared" si="31"/>
        <v/>
      </c>
    </row>
    <row r="287" spans="2:32" x14ac:dyDescent="0.25">
      <c r="B287" s="49">
        <f>fichier!I279</f>
        <v>22</v>
      </c>
      <c r="C287" s="67" t="str">
        <f>fichier!R279</f>
        <v>GARA</v>
      </c>
      <c r="D287" s="9">
        <f>fichier!N279</f>
        <v>50</v>
      </c>
      <c r="E287" s="4">
        <f>fichier!H279</f>
        <v>154401</v>
      </c>
      <c r="F287" s="4" t="str">
        <f>fichier!K279</f>
        <v>VTP PV 18147422 - 1402 YW 14 - BOURGE THIERRY - CITROEN XSARA PICA</v>
      </c>
      <c r="G287" s="9">
        <f>fichier!L279</f>
        <v>41.38</v>
      </c>
      <c r="H287" s="9"/>
      <c r="I287" s="9"/>
      <c r="J287" s="9"/>
      <c r="K287" s="9"/>
      <c r="L287" s="9"/>
      <c r="M287" s="9"/>
      <c r="N287" s="9"/>
      <c r="O287" s="9"/>
      <c r="P287" s="9"/>
      <c r="Q287" s="9">
        <f>fichier!M279</f>
        <v>8.34</v>
      </c>
      <c r="R287" s="8"/>
      <c r="S287" s="8"/>
      <c r="T287" s="8"/>
      <c r="U287" s="4"/>
      <c r="V287" s="3"/>
      <c r="W287" s="8"/>
      <c r="X287" s="8"/>
      <c r="Y287" s="22"/>
      <c r="Z287" s="25">
        <f t="shared" si="32"/>
        <v>0.20154664088931851</v>
      </c>
      <c r="AA287" s="25" t="str">
        <f t="shared" si="33"/>
        <v/>
      </c>
      <c r="AB287" s="25" t="str">
        <f t="shared" si="34"/>
        <v/>
      </c>
      <c r="AC287" s="64" t="str">
        <f t="shared" si="28"/>
        <v/>
      </c>
      <c r="AD287" s="65" t="b">
        <f t="shared" si="29"/>
        <v>0</v>
      </c>
      <c r="AE287" s="26" t="str">
        <f t="shared" si="30"/>
        <v/>
      </c>
      <c r="AF287" s="26" t="str">
        <f t="shared" si="31"/>
        <v/>
      </c>
    </row>
    <row r="288" spans="2:32" x14ac:dyDescent="0.25">
      <c r="B288" s="49">
        <f>fichier!I280</f>
        <v>22</v>
      </c>
      <c r="C288" s="67" t="str">
        <f>fichier!R280</f>
        <v>GARA</v>
      </c>
      <c r="D288" s="9">
        <f>fichier!N280</f>
        <v>50</v>
      </c>
      <c r="E288" s="4">
        <f>fichier!H280</f>
        <v>154420</v>
      </c>
      <c r="F288" s="4" t="str">
        <f>fichier!K280</f>
        <v>VTP PV 18147442 - BG-558-MJ - COURTEIX FRANCOIS - FORD FIESTA</v>
      </c>
      <c r="G288" s="9">
        <f>fichier!L280</f>
        <v>41.38</v>
      </c>
      <c r="H288" s="9"/>
      <c r="I288" s="9"/>
      <c r="J288" s="9"/>
      <c r="K288" s="9"/>
      <c r="L288" s="9"/>
      <c r="M288" s="9"/>
      <c r="N288" s="9"/>
      <c r="O288" s="9"/>
      <c r="P288" s="9"/>
      <c r="Q288" s="9">
        <f>fichier!M280</f>
        <v>8.34</v>
      </c>
      <c r="R288" s="8"/>
      <c r="S288" s="8"/>
      <c r="T288" s="8"/>
      <c r="U288" s="4"/>
      <c r="V288" s="3"/>
      <c r="W288" s="8"/>
      <c r="X288" s="8"/>
      <c r="Y288" s="22"/>
      <c r="Z288" s="25">
        <f t="shared" si="32"/>
        <v>0.20154664088931851</v>
      </c>
      <c r="AA288" s="25" t="str">
        <f t="shared" si="33"/>
        <v/>
      </c>
      <c r="AB288" s="25" t="str">
        <f t="shared" si="34"/>
        <v/>
      </c>
      <c r="AC288" s="64" t="str">
        <f t="shared" si="28"/>
        <v/>
      </c>
      <c r="AD288" s="65" t="b">
        <f t="shared" si="29"/>
        <v>0</v>
      </c>
      <c r="AE288" s="26" t="str">
        <f t="shared" si="30"/>
        <v/>
      </c>
      <c r="AF288" s="26" t="str">
        <f t="shared" si="31"/>
        <v/>
      </c>
    </row>
    <row r="289" spans="2:32" x14ac:dyDescent="0.25">
      <c r="B289" s="49">
        <f>fichier!I281</f>
        <v>23</v>
      </c>
      <c r="C289" s="67" t="str">
        <f>fichier!R281</f>
        <v>GARA</v>
      </c>
      <c r="D289" s="9">
        <f>fichier!N281</f>
        <v>50</v>
      </c>
      <c r="E289" s="4">
        <f>fichier!H281</f>
        <v>154439</v>
      </c>
      <c r="F289" s="4" t="str">
        <f>fichier!K281</f>
        <v>VTP PV 18147460 - 3951 YJ 14 - CACITTI FRANCOISE - TOYOTA YARIS</v>
      </c>
      <c r="G289" s="9">
        <f>fichier!L281</f>
        <v>41.38</v>
      </c>
      <c r="H289" s="9"/>
      <c r="I289" s="9"/>
      <c r="J289" s="9"/>
      <c r="K289" s="9"/>
      <c r="L289" s="9"/>
      <c r="M289" s="9"/>
      <c r="N289" s="9"/>
      <c r="O289" s="9"/>
      <c r="P289" s="9"/>
      <c r="Q289" s="9">
        <f>fichier!M281</f>
        <v>8.34</v>
      </c>
      <c r="R289" s="8"/>
      <c r="S289" s="8"/>
      <c r="T289" s="8"/>
      <c r="U289" s="4"/>
      <c r="V289" s="3"/>
      <c r="W289" s="8"/>
      <c r="X289" s="8"/>
      <c r="Y289" s="22"/>
      <c r="Z289" s="25">
        <f t="shared" si="32"/>
        <v>0.20154664088931851</v>
      </c>
      <c r="AA289" s="25" t="str">
        <f t="shared" si="33"/>
        <v/>
      </c>
      <c r="AB289" s="25" t="str">
        <f t="shared" si="34"/>
        <v/>
      </c>
      <c r="AC289" s="64" t="str">
        <f t="shared" si="28"/>
        <v/>
      </c>
      <c r="AD289" s="65" t="b">
        <f t="shared" si="29"/>
        <v>0</v>
      </c>
      <c r="AE289" s="26" t="str">
        <f t="shared" si="30"/>
        <v/>
      </c>
      <c r="AF289" s="26" t="str">
        <f t="shared" si="31"/>
        <v/>
      </c>
    </row>
    <row r="290" spans="2:32" x14ac:dyDescent="0.25">
      <c r="B290" s="49">
        <f>fichier!I282</f>
        <v>27</v>
      </c>
      <c r="C290" s="67" t="str">
        <f>fichier!R282</f>
        <v>GARA</v>
      </c>
      <c r="D290" s="9">
        <f>fichier!N282</f>
        <v>50</v>
      </c>
      <c r="E290" s="4">
        <f>fichier!H282</f>
        <v>154536</v>
      </c>
      <c r="F290" s="4" t="str">
        <f>fichier!K282</f>
        <v>VTP PV 18147550 - 7500 XC 14 - TRANCHANT JACKY RT GEORGETTE - RENAULT SUPER 5</v>
      </c>
      <c r="G290" s="9">
        <f>fichier!L282</f>
        <v>41.38</v>
      </c>
      <c r="H290" s="9"/>
      <c r="I290" s="9"/>
      <c r="J290" s="9"/>
      <c r="K290" s="9"/>
      <c r="L290" s="9"/>
      <c r="M290" s="9"/>
      <c r="N290" s="9"/>
      <c r="O290" s="9"/>
      <c r="P290" s="9"/>
      <c r="Q290" s="9">
        <f>fichier!M282</f>
        <v>8.34</v>
      </c>
      <c r="R290" s="8"/>
      <c r="S290" s="8"/>
      <c r="T290" s="8"/>
      <c r="U290" s="4"/>
      <c r="V290" s="3"/>
      <c r="W290" s="8"/>
      <c r="X290" s="8"/>
      <c r="Y290" s="22"/>
      <c r="Z290" s="25">
        <f t="shared" si="32"/>
        <v>0.20154664088931851</v>
      </c>
      <c r="AA290" s="25" t="str">
        <f t="shared" si="33"/>
        <v/>
      </c>
      <c r="AB290" s="25" t="str">
        <f t="shared" si="34"/>
        <v/>
      </c>
      <c r="AC290" s="64" t="str">
        <f t="shared" si="28"/>
        <v/>
      </c>
      <c r="AD290" s="65" t="b">
        <f t="shared" si="29"/>
        <v>0</v>
      </c>
      <c r="AE290" s="26" t="str">
        <f t="shared" si="30"/>
        <v/>
      </c>
      <c r="AF290" s="26" t="str">
        <f t="shared" si="31"/>
        <v/>
      </c>
    </row>
    <row r="291" spans="2:32" x14ac:dyDescent="0.25">
      <c r="B291" s="49">
        <f>fichier!I283</f>
        <v>27</v>
      </c>
      <c r="C291" s="67" t="str">
        <f>fichier!R283</f>
        <v>GARA</v>
      </c>
      <c r="D291" s="9">
        <f>fichier!N283</f>
        <v>50</v>
      </c>
      <c r="E291" s="4">
        <f>fichier!H283</f>
        <v>154545</v>
      </c>
      <c r="F291" s="4" t="str">
        <f>fichier!K283</f>
        <v>VTP PV 18147559 - DB-929-WC - SARL DUCHEMIN &amp; FILS - VOLKSWAGEN TOURAN</v>
      </c>
      <c r="G291" s="9">
        <f>fichier!L283</f>
        <v>41.38</v>
      </c>
      <c r="H291" s="9"/>
      <c r="I291" s="9"/>
      <c r="J291" s="9"/>
      <c r="K291" s="9"/>
      <c r="L291" s="9"/>
      <c r="M291" s="9"/>
      <c r="N291" s="9"/>
      <c r="O291" s="9"/>
      <c r="P291" s="9"/>
      <c r="Q291" s="9">
        <f>fichier!M283</f>
        <v>8.34</v>
      </c>
      <c r="R291" s="8"/>
      <c r="S291" s="8"/>
      <c r="T291" s="8"/>
      <c r="U291" s="4"/>
      <c r="V291" s="3"/>
      <c r="W291" s="8"/>
      <c r="X291" s="8"/>
      <c r="Y291" s="22"/>
      <c r="Z291" s="25">
        <f t="shared" si="32"/>
        <v>0.20154664088931851</v>
      </c>
      <c r="AA291" s="25" t="str">
        <f t="shared" si="33"/>
        <v/>
      </c>
      <c r="AB291" s="25" t="str">
        <f t="shared" si="34"/>
        <v/>
      </c>
      <c r="AC291" s="64" t="str">
        <f t="shared" si="28"/>
        <v/>
      </c>
      <c r="AD291" s="65" t="b">
        <f t="shared" si="29"/>
        <v>0</v>
      </c>
      <c r="AE291" s="26" t="str">
        <f t="shared" si="30"/>
        <v/>
      </c>
      <c r="AF291" s="26" t="str">
        <f t="shared" si="31"/>
        <v/>
      </c>
    </row>
    <row r="292" spans="2:32" x14ac:dyDescent="0.25">
      <c r="B292" s="49">
        <f>fichier!I284</f>
        <v>27</v>
      </c>
      <c r="C292" s="67" t="str">
        <f>fichier!R284</f>
        <v>GARA</v>
      </c>
      <c r="D292" s="9">
        <f>fichier!N284</f>
        <v>50</v>
      </c>
      <c r="E292" s="4">
        <f>fichier!H284</f>
        <v>154558</v>
      </c>
      <c r="F292" s="4" t="str">
        <f>fichier!K284</f>
        <v>VTP PV 18147572 - AA-065-PN - JULIENNE PASCAL - DACIA LOGAN</v>
      </c>
      <c r="G292" s="9">
        <f>fichier!L284</f>
        <v>41.38</v>
      </c>
      <c r="H292" s="9"/>
      <c r="I292" s="9"/>
      <c r="J292" s="9"/>
      <c r="K292" s="9"/>
      <c r="L292" s="9"/>
      <c r="M292" s="9"/>
      <c r="N292" s="9"/>
      <c r="O292" s="9"/>
      <c r="P292" s="9"/>
      <c r="Q292" s="9">
        <f>fichier!M284</f>
        <v>8.34</v>
      </c>
      <c r="R292" s="8"/>
      <c r="S292" s="8"/>
      <c r="T292" s="8"/>
      <c r="U292" s="4"/>
      <c r="V292" s="3"/>
      <c r="W292" s="8"/>
      <c r="X292" s="8"/>
      <c r="Y292" s="22"/>
      <c r="Z292" s="25">
        <f t="shared" si="32"/>
        <v>0.20154664088931851</v>
      </c>
      <c r="AA292" s="25" t="str">
        <f t="shared" si="33"/>
        <v/>
      </c>
      <c r="AB292" s="25" t="str">
        <f t="shared" si="34"/>
        <v/>
      </c>
      <c r="AC292" s="64" t="str">
        <f t="shared" si="28"/>
        <v/>
      </c>
      <c r="AD292" s="65" t="b">
        <f t="shared" si="29"/>
        <v>0</v>
      </c>
      <c r="AE292" s="26" t="str">
        <f t="shared" si="30"/>
        <v/>
      </c>
      <c r="AF292" s="26" t="str">
        <f t="shared" si="31"/>
        <v/>
      </c>
    </row>
    <row r="293" spans="2:32" x14ac:dyDescent="0.25">
      <c r="B293" s="49">
        <f>fichier!I285</f>
        <v>28</v>
      </c>
      <c r="C293" s="67" t="str">
        <f>fichier!R285</f>
        <v>GARA</v>
      </c>
      <c r="D293" s="9">
        <f>fichier!N285</f>
        <v>15</v>
      </c>
      <c r="E293" s="4">
        <f>fichier!H285</f>
        <v>154580</v>
      </c>
      <c r="F293" s="4" t="str">
        <f>fichier!K285</f>
        <v>CV PV 18147594 - BG-558-MJ - COURTEIX FRANCOIS - FORD FIESTA</v>
      </c>
      <c r="G293" s="9">
        <f>fichier!L285</f>
        <v>12.5</v>
      </c>
      <c r="H293" s="9"/>
      <c r="I293" s="9"/>
      <c r="J293" s="9"/>
      <c r="K293" s="9"/>
      <c r="L293" s="9"/>
      <c r="M293" s="9"/>
      <c r="N293" s="9"/>
      <c r="O293" s="9"/>
      <c r="P293" s="9"/>
      <c r="Q293" s="9">
        <f>fichier!M285</f>
        <v>2.5</v>
      </c>
      <c r="R293" s="8"/>
      <c r="S293" s="8"/>
      <c r="T293" s="8"/>
      <c r="U293" s="4"/>
      <c r="V293" s="3"/>
      <c r="W293" s="8"/>
      <c r="X293" s="8"/>
      <c r="Y293" s="22"/>
      <c r="Z293" s="25">
        <f t="shared" si="32"/>
        <v>0.2</v>
      </c>
      <c r="AA293" s="25" t="str">
        <f t="shared" si="33"/>
        <v/>
      </c>
      <c r="AB293" s="25" t="str">
        <f t="shared" si="34"/>
        <v/>
      </c>
      <c r="AC293" s="64" t="str">
        <f t="shared" si="28"/>
        <v/>
      </c>
      <c r="AD293" s="65" t="str">
        <f t="shared" si="29"/>
        <v/>
      </c>
      <c r="AE293" s="26" t="str">
        <f t="shared" si="30"/>
        <v/>
      </c>
      <c r="AF293" s="26" t="str">
        <f t="shared" si="31"/>
        <v/>
      </c>
    </row>
    <row r="294" spans="2:32" x14ac:dyDescent="0.25">
      <c r="B294" s="49">
        <f>fichier!I286</f>
        <v>6</v>
      </c>
      <c r="C294" s="67" t="str">
        <f>fichier!R286</f>
        <v>GARA</v>
      </c>
      <c r="D294" s="9">
        <f>fichier!N286</f>
        <v>50</v>
      </c>
      <c r="E294" s="4">
        <f>fichier!H286</f>
        <v>153921</v>
      </c>
      <c r="F294" s="4" t="str">
        <f>fichier!K286</f>
        <v>VTP PV 18146979 - AF-877-MZ - PECK YANECK - FORD FIESTA</v>
      </c>
      <c r="G294" s="9">
        <f>fichier!L286</f>
        <v>41.38</v>
      </c>
      <c r="H294" s="9"/>
      <c r="I294" s="9"/>
      <c r="J294" s="9"/>
      <c r="K294" s="9"/>
      <c r="L294" s="9"/>
      <c r="M294" s="9"/>
      <c r="N294" s="9"/>
      <c r="O294" s="9"/>
      <c r="P294" s="9"/>
      <c r="Q294" s="9">
        <f>fichier!M286</f>
        <v>8.34</v>
      </c>
      <c r="R294" s="8"/>
      <c r="S294" s="8"/>
      <c r="T294" s="8"/>
      <c r="U294" s="4"/>
      <c r="V294" s="3"/>
      <c r="W294" s="8"/>
      <c r="X294" s="8"/>
      <c r="Y294" s="22"/>
      <c r="Z294" s="25">
        <f t="shared" si="32"/>
        <v>0.20154664088931851</v>
      </c>
      <c r="AA294" s="25" t="str">
        <f t="shared" si="33"/>
        <v/>
      </c>
      <c r="AB294" s="25" t="str">
        <f t="shared" si="34"/>
        <v/>
      </c>
      <c r="AC294" s="64" t="str">
        <f t="shared" si="28"/>
        <v/>
      </c>
      <c r="AD294" s="65" t="b">
        <f t="shared" si="29"/>
        <v>0</v>
      </c>
      <c r="AE294" s="26" t="str">
        <f t="shared" si="30"/>
        <v/>
      </c>
      <c r="AF294" s="26" t="str">
        <f t="shared" si="31"/>
        <v/>
      </c>
    </row>
    <row r="295" spans="2:32" x14ac:dyDescent="0.25">
      <c r="B295" s="49">
        <f>fichier!I287</f>
        <v>23</v>
      </c>
      <c r="C295" s="67" t="str">
        <f>fichier!R287</f>
        <v>GARA</v>
      </c>
      <c r="D295" s="9">
        <f>fichier!N287</f>
        <v>15</v>
      </c>
      <c r="E295" s="4">
        <f>fichier!H287</f>
        <v>154447</v>
      </c>
      <c r="F295" s="4" t="str">
        <f>fichier!K287</f>
        <v>CV PV 18147468 - AF-877-MZ - PECK YANECK - FORD FIESTA</v>
      </c>
      <c r="G295" s="9">
        <f>fichier!L287</f>
        <v>12.5</v>
      </c>
      <c r="H295" s="9"/>
      <c r="I295" s="9"/>
      <c r="J295" s="9"/>
      <c r="K295" s="9"/>
      <c r="L295" s="9"/>
      <c r="M295" s="9"/>
      <c r="N295" s="9"/>
      <c r="O295" s="9"/>
      <c r="P295" s="9"/>
      <c r="Q295" s="9">
        <f>fichier!M287</f>
        <v>2.5</v>
      </c>
      <c r="R295" s="8"/>
      <c r="S295" s="8"/>
      <c r="T295" s="8"/>
      <c r="U295" s="4"/>
      <c r="V295" s="3"/>
      <c r="W295" s="8"/>
      <c r="X295" s="8"/>
      <c r="Y295" s="22"/>
      <c r="Z295" s="25">
        <f t="shared" si="32"/>
        <v>0.2</v>
      </c>
      <c r="AA295" s="25" t="str">
        <f t="shared" si="33"/>
        <v/>
      </c>
      <c r="AB295" s="25" t="str">
        <f t="shared" si="34"/>
        <v/>
      </c>
      <c r="AC295" s="64" t="str">
        <f t="shared" si="28"/>
        <v/>
      </c>
      <c r="AD295" s="65" t="str">
        <f t="shared" si="29"/>
        <v/>
      </c>
      <c r="AE295" s="26" t="str">
        <f t="shared" si="30"/>
        <v/>
      </c>
      <c r="AF295" s="26" t="str">
        <f t="shared" si="31"/>
        <v/>
      </c>
    </row>
    <row r="296" spans="2:32" x14ac:dyDescent="0.25">
      <c r="B296" s="49">
        <f>fichier!I288</f>
        <v>26</v>
      </c>
      <c r="C296" s="67" t="str">
        <f>fichier!R288</f>
        <v>GARA</v>
      </c>
      <c r="D296" s="9">
        <f>fichier!N288</f>
        <v>50</v>
      </c>
      <c r="E296" s="4">
        <f>fichier!H288</f>
        <v>154525</v>
      </c>
      <c r="F296" s="4" t="str">
        <f>fichier!K288</f>
        <v>VTP PV 18147539 - AA-664-AH - LEGROSE MEDERIC &amp; RIMBERT SANDRA - FIAT CROMA</v>
      </c>
      <c r="G296" s="9">
        <f>fichier!L288</f>
        <v>41.38</v>
      </c>
      <c r="H296" s="9"/>
      <c r="I296" s="9"/>
      <c r="J296" s="9"/>
      <c r="K296" s="9"/>
      <c r="L296" s="9"/>
      <c r="M296" s="9"/>
      <c r="N296" s="9"/>
      <c r="O296" s="9"/>
      <c r="P296" s="9"/>
      <c r="Q296" s="9">
        <f>fichier!M288</f>
        <v>8.34</v>
      </c>
      <c r="R296" s="8"/>
      <c r="S296" s="8"/>
      <c r="T296" s="8"/>
      <c r="U296" s="4"/>
      <c r="V296" s="3"/>
      <c r="W296" s="8"/>
      <c r="X296" s="8"/>
      <c r="Y296" s="22"/>
      <c r="Z296" s="25">
        <f t="shared" si="32"/>
        <v>0.20154664088931851</v>
      </c>
      <c r="AA296" s="25" t="str">
        <f t="shared" si="33"/>
        <v/>
      </c>
      <c r="AB296" s="25" t="str">
        <f t="shared" si="34"/>
        <v/>
      </c>
      <c r="AC296" s="64" t="str">
        <f t="shared" si="28"/>
        <v/>
      </c>
      <c r="AD296" s="65" t="b">
        <f t="shared" si="29"/>
        <v>0</v>
      </c>
      <c r="AE296" s="26" t="str">
        <f t="shared" si="30"/>
        <v/>
      </c>
      <c r="AF296" s="26" t="str">
        <f t="shared" si="31"/>
        <v/>
      </c>
    </row>
    <row r="297" spans="2:32" x14ac:dyDescent="0.25">
      <c r="B297" s="49">
        <f>fichier!I289</f>
        <v>1</v>
      </c>
      <c r="C297" s="67" t="str">
        <f>fichier!R289</f>
        <v>GARA</v>
      </c>
      <c r="D297" s="9">
        <f>fichier!N289</f>
        <v>50</v>
      </c>
      <c r="E297" s="4">
        <f>fichier!H289</f>
        <v>153814</v>
      </c>
      <c r="F297" s="4" t="str">
        <f>fichier!K289</f>
        <v>VTP PV 18146874 - 8063 YT 14 - LECLERC MARIE CLAUDE - RENAULT TWINGO</v>
      </c>
      <c r="G297" s="9">
        <f>fichier!L289</f>
        <v>41.38</v>
      </c>
      <c r="H297" s="9"/>
      <c r="I297" s="9"/>
      <c r="J297" s="9"/>
      <c r="K297" s="9"/>
      <c r="L297" s="9"/>
      <c r="M297" s="9"/>
      <c r="N297" s="9"/>
      <c r="O297" s="9"/>
      <c r="P297" s="9"/>
      <c r="Q297" s="9">
        <f>fichier!M289</f>
        <v>8.34</v>
      </c>
      <c r="R297" s="8"/>
      <c r="S297" s="8"/>
      <c r="T297" s="8"/>
      <c r="U297" s="4"/>
      <c r="V297" s="3"/>
      <c r="W297" s="8"/>
      <c r="X297" s="8"/>
      <c r="Y297" s="22"/>
      <c r="Z297" s="25">
        <f t="shared" si="32"/>
        <v>0.20154664088931851</v>
      </c>
      <c r="AA297" s="25" t="str">
        <f t="shared" si="33"/>
        <v/>
      </c>
      <c r="AB297" s="25" t="str">
        <f t="shared" si="34"/>
        <v/>
      </c>
      <c r="AC297" s="64" t="str">
        <f t="shared" si="28"/>
        <v/>
      </c>
      <c r="AD297" s="65" t="b">
        <f t="shared" si="29"/>
        <v>0</v>
      </c>
      <c r="AE297" s="26" t="str">
        <f t="shared" si="30"/>
        <v/>
      </c>
      <c r="AF297" s="26" t="str">
        <f t="shared" si="31"/>
        <v/>
      </c>
    </row>
    <row r="298" spans="2:32" x14ac:dyDescent="0.25">
      <c r="B298" s="49">
        <f>fichier!I290</f>
        <v>2</v>
      </c>
      <c r="C298" s="67" t="str">
        <f>fichier!R290</f>
        <v>GARA</v>
      </c>
      <c r="D298" s="9">
        <f>fichier!N290</f>
        <v>50</v>
      </c>
      <c r="E298" s="4">
        <f>fichier!H290</f>
        <v>153834</v>
      </c>
      <c r="F298" s="4" t="str">
        <f>fichier!K290</f>
        <v>VTP PV 18146894 - CV-684-AX - HELLO JEAN FRANCOIS - CITROEN C5</v>
      </c>
      <c r="G298" s="9">
        <f>fichier!L290</f>
        <v>41.38</v>
      </c>
      <c r="H298" s="9"/>
      <c r="I298" s="9"/>
      <c r="J298" s="9"/>
      <c r="K298" s="9"/>
      <c r="L298" s="9"/>
      <c r="M298" s="9"/>
      <c r="N298" s="9"/>
      <c r="O298" s="9"/>
      <c r="P298" s="9"/>
      <c r="Q298" s="9">
        <f>fichier!M290</f>
        <v>8.34</v>
      </c>
      <c r="R298" s="8"/>
      <c r="S298" s="8"/>
      <c r="T298" s="8"/>
      <c r="U298" s="4"/>
      <c r="V298" s="3"/>
      <c r="W298" s="8"/>
      <c r="X298" s="8"/>
      <c r="Y298" s="22"/>
      <c r="Z298" s="25">
        <f t="shared" si="32"/>
        <v>0.20154664088931851</v>
      </c>
      <c r="AA298" s="25" t="str">
        <f t="shared" si="33"/>
        <v/>
      </c>
      <c r="AB298" s="25" t="str">
        <f t="shared" si="34"/>
        <v/>
      </c>
      <c r="AC298" s="64" t="str">
        <f t="shared" si="28"/>
        <v/>
      </c>
      <c r="AD298" s="65" t="b">
        <f t="shared" si="29"/>
        <v>0</v>
      </c>
      <c r="AE298" s="26" t="str">
        <f t="shared" si="30"/>
        <v/>
      </c>
      <c r="AF298" s="26" t="str">
        <f t="shared" si="31"/>
        <v/>
      </c>
    </row>
    <row r="299" spans="2:32" x14ac:dyDescent="0.25">
      <c r="B299" s="49">
        <f>fichier!I291</f>
        <v>2</v>
      </c>
      <c r="C299" s="67" t="str">
        <f>fichier!R291</f>
        <v>GARA</v>
      </c>
      <c r="D299" s="9">
        <f>fichier!N291</f>
        <v>50</v>
      </c>
      <c r="E299" s="4">
        <f>fichier!H291</f>
        <v>153847</v>
      </c>
      <c r="F299" s="4" t="str">
        <f>fichier!K291</f>
        <v>VTP PV 18146907 - BX-495-XE - AGNUS BENOIT - FORD GRAND C-MAX</v>
      </c>
      <c r="G299" s="9">
        <f>fichier!L291</f>
        <v>41.38</v>
      </c>
      <c r="H299" s="9"/>
      <c r="I299" s="9"/>
      <c r="J299" s="9"/>
      <c r="K299" s="9"/>
      <c r="L299" s="9"/>
      <c r="M299" s="9"/>
      <c r="N299" s="9"/>
      <c r="O299" s="9"/>
      <c r="P299" s="9"/>
      <c r="Q299" s="9">
        <f>fichier!M291</f>
        <v>8.34</v>
      </c>
      <c r="R299" s="8"/>
      <c r="S299" s="8"/>
      <c r="T299" s="8"/>
      <c r="U299" s="4"/>
      <c r="V299" s="3"/>
      <c r="W299" s="8"/>
      <c r="X299" s="8"/>
      <c r="Y299" s="22"/>
      <c r="Z299" s="25">
        <f t="shared" si="32"/>
        <v>0.20154664088931851</v>
      </c>
      <c r="AA299" s="25" t="str">
        <f t="shared" si="33"/>
        <v/>
      </c>
      <c r="AB299" s="25" t="str">
        <f t="shared" si="34"/>
        <v/>
      </c>
      <c r="AC299" s="64" t="str">
        <f t="shared" si="28"/>
        <v/>
      </c>
      <c r="AD299" s="65" t="b">
        <f t="shared" si="29"/>
        <v>0</v>
      </c>
      <c r="AE299" s="26" t="str">
        <f t="shared" si="30"/>
        <v/>
      </c>
      <c r="AF299" s="26" t="str">
        <f t="shared" si="31"/>
        <v/>
      </c>
    </row>
    <row r="300" spans="2:32" x14ac:dyDescent="0.25">
      <c r="B300" s="49">
        <f>fichier!I292</f>
        <v>3</v>
      </c>
      <c r="C300" s="67" t="str">
        <f>fichier!R292</f>
        <v>GARA</v>
      </c>
      <c r="D300" s="9">
        <f>fichier!N292</f>
        <v>50</v>
      </c>
      <c r="E300" s="4">
        <f>fichier!H292</f>
        <v>153862</v>
      </c>
      <c r="F300" s="4" t="str">
        <f>fichier!K292</f>
        <v>VTP PV 18146922 - 7805 YT 14 - BILLAUD ERWAN - CITROEN BERLINGO</v>
      </c>
      <c r="G300" s="9">
        <f>fichier!L292</f>
        <v>41.38</v>
      </c>
      <c r="H300" s="9"/>
      <c r="I300" s="9"/>
      <c r="J300" s="9"/>
      <c r="K300" s="9"/>
      <c r="L300" s="9"/>
      <c r="M300" s="9"/>
      <c r="N300" s="9"/>
      <c r="O300" s="9"/>
      <c r="P300" s="9"/>
      <c r="Q300" s="9">
        <f>fichier!M292</f>
        <v>8.34</v>
      </c>
      <c r="R300" s="8"/>
      <c r="S300" s="8"/>
      <c r="T300" s="8"/>
      <c r="U300" s="4"/>
      <c r="V300" s="3"/>
      <c r="W300" s="8"/>
      <c r="X300" s="8"/>
      <c r="Y300" s="22"/>
      <c r="Z300" s="25">
        <f t="shared" si="32"/>
        <v>0.20154664088931851</v>
      </c>
      <c r="AA300" s="25" t="str">
        <f t="shared" si="33"/>
        <v/>
      </c>
      <c r="AB300" s="25" t="str">
        <f t="shared" si="34"/>
        <v/>
      </c>
      <c r="AC300" s="64" t="str">
        <f t="shared" si="28"/>
        <v/>
      </c>
      <c r="AD300" s="65" t="b">
        <f t="shared" si="29"/>
        <v>0</v>
      </c>
      <c r="AE300" s="26" t="str">
        <f t="shared" si="30"/>
        <v/>
      </c>
      <c r="AF300" s="26" t="str">
        <f t="shared" si="31"/>
        <v/>
      </c>
    </row>
    <row r="301" spans="2:32" x14ac:dyDescent="0.25">
      <c r="B301" s="49">
        <f>fichier!I293</f>
        <v>9</v>
      </c>
      <c r="C301" s="67" t="str">
        <f>fichier!R293</f>
        <v>GARA</v>
      </c>
      <c r="D301" s="9">
        <f>fichier!N293</f>
        <v>50</v>
      </c>
      <c r="E301" s="4">
        <f>fichier!H293</f>
        <v>154028</v>
      </c>
      <c r="F301" s="4" t="str">
        <f>fichier!K293</f>
        <v>VTP PV 18147077 - BN-628-RW - SOYER JEROME - PEUGEOT PARTNER</v>
      </c>
      <c r="G301" s="9">
        <f>fichier!L293</f>
        <v>41.38</v>
      </c>
      <c r="H301" s="9"/>
      <c r="I301" s="9"/>
      <c r="J301" s="9"/>
      <c r="K301" s="9"/>
      <c r="L301" s="9"/>
      <c r="M301" s="9"/>
      <c r="N301" s="9"/>
      <c r="O301" s="9"/>
      <c r="P301" s="9"/>
      <c r="Q301" s="9">
        <f>fichier!M293</f>
        <v>8.34</v>
      </c>
      <c r="R301" s="8"/>
      <c r="S301" s="8"/>
      <c r="T301" s="8"/>
      <c r="U301" s="4"/>
      <c r="V301" s="3"/>
      <c r="W301" s="8"/>
      <c r="X301" s="8"/>
      <c r="Y301" s="22"/>
      <c r="Z301" s="25">
        <f t="shared" si="32"/>
        <v>0.20154664088931851</v>
      </c>
      <c r="AA301" s="25" t="str">
        <f t="shared" si="33"/>
        <v/>
      </c>
      <c r="AB301" s="25" t="str">
        <f t="shared" si="34"/>
        <v/>
      </c>
      <c r="AC301" s="64" t="str">
        <f t="shared" si="28"/>
        <v/>
      </c>
      <c r="AD301" s="65" t="b">
        <f t="shared" si="29"/>
        <v>0</v>
      </c>
      <c r="AE301" s="26" t="str">
        <f t="shared" si="30"/>
        <v/>
      </c>
      <c r="AF301" s="26" t="str">
        <f t="shared" si="31"/>
        <v/>
      </c>
    </row>
    <row r="302" spans="2:32" x14ac:dyDescent="0.25">
      <c r="B302" s="49">
        <f>fichier!I294</f>
        <v>9</v>
      </c>
      <c r="C302" s="67" t="str">
        <f>fichier!R294</f>
        <v>GARA</v>
      </c>
      <c r="D302" s="9">
        <f>fichier!N294</f>
        <v>15</v>
      </c>
      <c r="E302" s="4">
        <f>fichier!H294</f>
        <v>154054</v>
      </c>
      <c r="F302" s="4" t="str">
        <f>fichier!K294</f>
        <v>CV PV 18147101 - BS-535-DZ - COUSTAURY CEDRIC - OPEL CORSA</v>
      </c>
      <c r="G302" s="9">
        <f>fichier!L294</f>
        <v>12.5</v>
      </c>
      <c r="H302" s="9"/>
      <c r="I302" s="9"/>
      <c r="J302" s="9"/>
      <c r="K302" s="9"/>
      <c r="L302" s="9"/>
      <c r="M302" s="9"/>
      <c r="N302" s="9"/>
      <c r="O302" s="9"/>
      <c r="P302" s="9"/>
      <c r="Q302" s="9">
        <f>fichier!M294</f>
        <v>2.5</v>
      </c>
      <c r="R302" s="8"/>
      <c r="S302" s="8"/>
      <c r="T302" s="8"/>
      <c r="U302" s="4"/>
      <c r="V302" s="3"/>
      <c r="W302" s="8"/>
      <c r="X302" s="8"/>
      <c r="Y302" s="22"/>
      <c r="Z302" s="25">
        <f t="shared" si="32"/>
        <v>0.2</v>
      </c>
      <c r="AA302" s="25" t="str">
        <f t="shared" si="33"/>
        <v/>
      </c>
      <c r="AB302" s="25" t="str">
        <f t="shared" si="34"/>
        <v/>
      </c>
      <c r="AC302" s="64" t="str">
        <f t="shared" si="28"/>
        <v/>
      </c>
      <c r="AD302" s="65" t="str">
        <f t="shared" si="29"/>
        <v/>
      </c>
      <c r="AE302" s="26" t="str">
        <f t="shared" si="30"/>
        <v/>
      </c>
      <c r="AF302" s="26" t="str">
        <f t="shared" si="31"/>
        <v/>
      </c>
    </row>
    <row r="303" spans="2:32" x14ac:dyDescent="0.25">
      <c r="B303" s="49">
        <f>fichier!I295</f>
        <v>15</v>
      </c>
      <c r="C303" s="67" t="str">
        <f>fichier!R295</f>
        <v>GARA</v>
      </c>
      <c r="D303" s="9">
        <f>fichier!N295</f>
        <v>50</v>
      </c>
      <c r="E303" s="4">
        <f>fichier!H295</f>
        <v>154205</v>
      </c>
      <c r="F303" s="4" t="str">
        <f>fichier!K295</f>
        <v>VTP PV 18147241 - CB-546-KE - LEPLANOIS EMMANUEL &amp; HAMEL MAGALI - PEUGEOT 207</v>
      </c>
      <c r="G303" s="9">
        <f>fichier!L295</f>
        <v>41.38</v>
      </c>
      <c r="H303" s="9"/>
      <c r="I303" s="9"/>
      <c r="J303" s="9"/>
      <c r="K303" s="9"/>
      <c r="L303" s="9"/>
      <c r="M303" s="9"/>
      <c r="N303" s="9"/>
      <c r="O303" s="9"/>
      <c r="P303" s="9"/>
      <c r="Q303" s="9">
        <f>fichier!M295</f>
        <v>8.34</v>
      </c>
      <c r="R303" s="8"/>
      <c r="S303" s="8"/>
      <c r="T303" s="8"/>
      <c r="U303" s="4"/>
      <c r="V303" s="3"/>
      <c r="W303" s="8"/>
      <c r="X303" s="8"/>
      <c r="Y303" s="22"/>
      <c r="Z303" s="25">
        <f t="shared" si="32"/>
        <v>0.20154664088931851</v>
      </c>
      <c r="AA303" s="25" t="str">
        <f t="shared" si="33"/>
        <v/>
      </c>
      <c r="AB303" s="25" t="str">
        <f t="shared" si="34"/>
        <v/>
      </c>
      <c r="AC303" s="64" t="str">
        <f t="shared" si="28"/>
        <v/>
      </c>
      <c r="AD303" s="65" t="b">
        <f t="shared" si="29"/>
        <v>0</v>
      </c>
      <c r="AE303" s="26" t="str">
        <f t="shared" si="30"/>
        <v/>
      </c>
      <c r="AF303" s="26" t="str">
        <f t="shared" si="31"/>
        <v/>
      </c>
    </row>
    <row r="304" spans="2:32" x14ac:dyDescent="0.25">
      <c r="B304" s="49">
        <f>fichier!I296</f>
        <v>24</v>
      </c>
      <c r="C304" s="67" t="str">
        <f>fichier!R296</f>
        <v>GARA</v>
      </c>
      <c r="D304" s="9">
        <f>fichier!N296</f>
        <v>50</v>
      </c>
      <c r="E304" s="4">
        <f>fichier!H296</f>
        <v>154478</v>
      </c>
      <c r="F304" s="4" t="str">
        <f>fichier!K296</f>
        <v>VTP PV 18147498 - CX-839-VG - DACCACHE SANDRINE - PEUGEOT 5008</v>
      </c>
      <c r="G304" s="9">
        <f>fichier!L296</f>
        <v>41.38</v>
      </c>
      <c r="H304" s="9"/>
      <c r="I304" s="9"/>
      <c r="J304" s="9"/>
      <c r="K304" s="9"/>
      <c r="L304" s="9"/>
      <c r="M304" s="9"/>
      <c r="N304" s="9"/>
      <c r="O304" s="9"/>
      <c r="P304" s="9"/>
      <c r="Q304" s="9">
        <f>fichier!M296</f>
        <v>8.34</v>
      </c>
      <c r="R304" s="8"/>
      <c r="S304" s="8"/>
      <c r="T304" s="8"/>
      <c r="U304" s="4"/>
      <c r="V304" s="3"/>
      <c r="W304" s="8"/>
      <c r="X304" s="8"/>
      <c r="Y304" s="22"/>
      <c r="Z304" s="25">
        <f t="shared" si="32"/>
        <v>0.20154664088931851</v>
      </c>
      <c r="AA304" s="25" t="str">
        <f t="shared" si="33"/>
        <v/>
      </c>
      <c r="AB304" s="25" t="str">
        <f t="shared" si="34"/>
        <v/>
      </c>
      <c r="AC304" s="64" t="str">
        <f t="shared" si="28"/>
        <v/>
      </c>
      <c r="AD304" s="65" t="b">
        <f t="shared" si="29"/>
        <v>0</v>
      </c>
      <c r="AE304" s="26" t="str">
        <f t="shared" si="30"/>
        <v/>
      </c>
      <c r="AF304" s="26" t="str">
        <f t="shared" si="31"/>
        <v/>
      </c>
    </row>
    <row r="305" spans="2:32" x14ac:dyDescent="0.25">
      <c r="B305" s="49">
        <f>fichier!I297</f>
        <v>23</v>
      </c>
      <c r="C305" s="67" t="str">
        <f>fichier!R297</f>
        <v>GAUC</v>
      </c>
      <c r="D305" s="9">
        <f>fichier!N297</f>
        <v>25</v>
      </c>
      <c r="E305" s="4">
        <f>fichier!H297</f>
        <v>154442</v>
      </c>
      <c r="F305" s="4" t="str">
        <f>fichier!K297</f>
        <v>VTC PV 18147463 - BK-872-MR - GAUCHET MICHEL - CITROEN BERLINGO</v>
      </c>
      <c r="G305" s="9">
        <f>fichier!L297</f>
        <v>20.83</v>
      </c>
      <c r="H305" s="9"/>
      <c r="I305" s="9"/>
      <c r="J305" s="9"/>
      <c r="K305" s="9"/>
      <c r="L305" s="9"/>
      <c r="M305" s="9"/>
      <c r="N305" s="9"/>
      <c r="O305" s="9"/>
      <c r="P305" s="9"/>
      <c r="Q305" s="9">
        <f>fichier!M297</f>
        <v>4.17</v>
      </c>
      <c r="R305" s="8"/>
      <c r="S305" s="8"/>
      <c r="T305" s="8"/>
      <c r="U305" s="4"/>
      <c r="V305" s="3"/>
      <c r="W305" s="8"/>
      <c r="X305" s="8"/>
      <c r="Y305" s="22"/>
      <c r="Z305" s="25">
        <f t="shared" si="32"/>
        <v>0.20019203072491601</v>
      </c>
      <c r="AA305" s="25" t="str">
        <f t="shared" si="33"/>
        <v/>
      </c>
      <c r="AB305" s="25" t="str">
        <f t="shared" si="34"/>
        <v/>
      </c>
      <c r="AC305" s="64" t="str">
        <f t="shared" si="28"/>
        <v/>
      </c>
      <c r="AD305" s="65" t="str">
        <f t="shared" si="29"/>
        <v/>
      </c>
      <c r="AE305" s="26" t="str">
        <f t="shared" si="30"/>
        <v/>
      </c>
      <c r="AF305" s="26" t="str">
        <f t="shared" si="31"/>
        <v/>
      </c>
    </row>
    <row r="306" spans="2:32" x14ac:dyDescent="0.25">
      <c r="B306" s="49">
        <f>fichier!I298</f>
        <v>5</v>
      </c>
      <c r="C306" s="67" t="str">
        <f>fichier!R298</f>
        <v>GAUM</v>
      </c>
      <c r="D306" s="9">
        <f>fichier!N298</f>
        <v>65</v>
      </c>
      <c r="E306" s="4">
        <f>fichier!H298</f>
        <v>153900</v>
      </c>
      <c r="F306" s="4" t="str">
        <f>fichier!K298</f>
        <v>VTP PV 18146957 - AK-001-FD - GAUMENT OLIVIER - TOYOTA PRIUS</v>
      </c>
      <c r="G306" s="9">
        <f>fichier!L298</f>
        <v>53.88</v>
      </c>
      <c r="H306" s="9"/>
      <c r="I306" s="9"/>
      <c r="J306" s="9"/>
      <c r="K306" s="9"/>
      <c r="L306" s="9"/>
      <c r="M306" s="9"/>
      <c r="N306" s="9"/>
      <c r="O306" s="9"/>
      <c r="P306" s="9"/>
      <c r="Q306" s="9">
        <f>fichier!M298</f>
        <v>10.84</v>
      </c>
      <c r="R306" s="8"/>
      <c r="S306" s="8"/>
      <c r="T306" s="8"/>
      <c r="U306" s="4"/>
      <c r="V306" s="3"/>
      <c r="W306" s="8"/>
      <c r="X306" s="8"/>
      <c r="Y306" s="22"/>
      <c r="Z306" s="25">
        <f t="shared" si="32"/>
        <v>0.2011878247958426</v>
      </c>
      <c r="AA306" s="25" t="str">
        <f t="shared" si="33"/>
        <v/>
      </c>
      <c r="AB306" s="25" t="str">
        <f t="shared" si="34"/>
        <v/>
      </c>
      <c r="AC306" s="64" t="str">
        <f t="shared" si="28"/>
        <v/>
      </c>
      <c r="AD306" s="65" t="b">
        <f t="shared" si="29"/>
        <v>0</v>
      </c>
      <c r="AE306" s="26" t="str">
        <f t="shared" si="30"/>
        <v/>
      </c>
      <c r="AF306" s="26" t="str">
        <f t="shared" si="31"/>
        <v/>
      </c>
    </row>
    <row r="307" spans="2:32" x14ac:dyDescent="0.25">
      <c r="B307" s="49">
        <f>fichier!I299</f>
        <v>20</v>
      </c>
      <c r="C307" s="67" t="str">
        <f>fichier!R299</f>
        <v>GAUT</v>
      </c>
      <c r="D307" s="9">
        <f>fichier!N299</f>
        <v>65</v>
      </c>
      <c r="E307" s="4">
        <f>fichier!H299</f>
        <v>154308</v>
      </c>
      <c r="F307" s="4" t="str">
        <f>fichier!K299</f>
        <v>VTP PV 18147337 - ER-122-CZ - GAUTIER GILLES - TOYOTA YARIS</v>
      </c>
      <c r="G307" s="9">
        <f>fichier!L299</f>
        <v>53.88</v>
      </c>
      <c r="H307" s="9"/>
      <c r="I307" s="9"/>
      <c r="J307" s="9"/>
      <c r="K307" s="9"/>
      <c r="L307" s="9"/>
      <c r="M307" s="9"/>
      <c r="N307" s="9"/>
      <c r="O307" s="9"/>
      <c r="P307" s="9"/>
      <c r="Q307" s="9">
        <f>fichier!M299</f>
        <v>10.84</v>
      </c>
      <c r="R307" s="8"/>
      <c r="S307" s="8"/>
      <c r="T307" s="8"/>
      <c r="U307" s="4"/>
      <c r="V307" s="3"/>
      <c r="W307" s="8"/>
      <c r="X307" s="8"/>
      <c r="Y307" s="22"/>
      <c r="Z307" s="25">
        <f t="shared" si="32"/>
        <v>0.2011878247958426</v>
      </c>
      <c r="AA307" s="25" t="str">
        <f t="shared" si="33"/>
        <v/>
      </c>
      <c r="AB307" s="25" t="str">
        <f t="shared" si="34"/>
        <v/>
      </c>
      <c r="AC307" s="64" t="str">
        <f t="shared" si="28"/>
        <v/>
      </c>
      <c r="AD307" s="65" t="b">
        <f t="shared" si="29"/>
        <v>0</v>
      </c>
      <c r="AE307" s="26" t="str">
        <f t="shared" si="30"/>
        <v/>
      </c>
      <c r="AF307" s="26" t="str">
        <f t="shared" si="31"/>
        <v/>
      </c>
    </row>
    <row r="308" spans="2:32" x14ac:dyDescent="0.25">
      <c r="B308" s="49">
        <f>fichier!I300</f>
        <v>2</v>
      </c>
      <c r="C308" s="67" t="str">
        <f>fichier!R300</f>
        <v>GEOR</v>
      </c>
      <c r="D308" s="9">
        <f>fichier!N300</f>
        <v>60</v>
      </c>
      <c r="E308" s="4">
        <f>fichier!H300</f>
        <v>153859</v>
      </c>
      <c r="F308" s="4" t="str">
        <f>fichier!K300</f>
        <v>VTP PV 18146919 - AP-226-KD - GEORGES MICHEL - RENAULT SAFRANE</v>
      </c>
      <c r="G308" s="9">
        <f>fichier!L300</f>
        <v>49.72</v>
      </c>
      <c r="H308" s="9"/>
      <c r="I308" s="9"/>
      <c r="J308" s="9"/>
      <c r="K308" s="9"/>
      <c r="L308" s="9"/>
      <c r="M308" s="9"/>
      <c r="N308" s="9"/>
      <c r="O308" s="9"/>
      <c r="P308" s="9"/>
      <c r="Q308" s="9">
        <f>fichier!M300</f>
        <v>10</v>
      </c>
      <c r="R308" s="8"/>
      <c r="S308" s="8"/>
      <c r="T308" s="8"/>
      <c r="U308" s="4"/>
      <c r="V308" s="3"/>
      <c r="W308" s="8"/>
      <c r="X308" s="8"/>
      <c r="Y308" s="22"/>
      <c r="Z308" s="25">
        <f t="shared" si="32"/>
        <v>0.20112630732099759</v>
      </c>
      <c r="AA308" s="25" t="str">
        <f t="shared" si="33"/>
        <v/>
      </c>
      <c r="AB308" s="25" t="str">
        <f t="shared" si="34"/>
        <v/>
      </c>
      <c r="AC308" s="64" t="str">
        <f t="shared" si="28"/>
        <v/>
      </c>
      <c r="AD308" s="65" t="b">
        <f t="shared" si="29"/>
        <v>0</v>
      </c>
      <c r="AE308" s="26" t="str">
        <f t="shared" si="30"/>
        <v/>
      </c>
      <c r="AF308" s="26" t="str">
        <f t="shared" si="31"/>
        <v/>
      </c>
    </row>
    <row r="309" spans="2:32" x14ac:dyDescent="0.25">
      <c r="B309" s="49">
        <f>fichier!I301</f>
        <v>1</v>
      </c>
      <c r="C309" s="67" t="str">
        <f>fichier!R301</f>
        <v xml:space="preserve">GGE </v>
      </c>
      <c r="D309" s="9">
        <f>fichier!N301</f>
        <v>50</v>
      </c>
      <c r="E309" s="4">
        <f>fichier!H301</f>
        <v>153800</v>
      </c>
      <c r="F309" s="4" t="str">
        <f>fichier!K301</f>
        <v>VTP PV 18146861 - BK-704-VV - LEROUX YOHAN - RENAULT KANGOO</v>
      </c>
      <c r="G309" s="9">
        <f>fichier!L301</f>
        <v>41.38</v>
      </c>
      <c r="H309" s="9"/>
      <c r="I309" s="9"/>
      <c r="J309" s="9"/>
      <c r="K309" s="9"/>
      <c r="L309" s="9"/>
      <c r="M309" s="9"/>
      <c r="N309" s="9"/>
      <c r="O309" s="9"/>
      <c r="P309" s="9"/>
      <c r="Q309" s="9">
        <f>fichier!M301</f>
        <v>8.34</v>
      </c>
      <c r="R309" s="8"/>
      <c r="S309" s="8"/>
      <c r="T309" s="8"/>
      <c r="U309" s="4"/>
      <c r="V309" s="3"/>
      <c r="W309" s="8"/>
      <c r="X309" s="8"/>
      <c r="Y309" s="22"/>
      <c r="Z309" s="25">
        <f t="shared" si="32"/>
        <v>0.20154664088931851</v>
      </c>
      <c r="AA309" s="25" t="str">
        <f t="shared" si="33"/>
        <v/>
      </c>
      <c r="AB309" s="25" t="str">
        <f t="shared" si="34"/>
        <v/>
      </c>
      <c r="AC309" s="64" t="str">
        <f t="shared" si="28"/>
        <v/>
      </c>
      <c r="AD309" s="65" t="b">
        <f t="shared" si="29"/>
        <v>0</v>
      </c>
      <c r="AE309" s="26" t="str">
        <f t="shared" si="30"/>
        <v/>
      </c>
      <c r="AF309" s="26" t="str">
        <f t="shared" si="31"/>
        <v/>
      </c>
    </row>
    <row r="310" spans="2:32" x14ac:dyDescent="0.25">
      <c r="B310" s="49">
        <f>fichier!I302</f>
        <v>1</v>
      </c>
      <c r="C310" s="67" t="str">
        <f>fichier!R302</f>
        <v xml:space="preserve">GGE </v>
      </c>
      <c r="D310" s="9">
        <f>fichier!N302</f>
        <v>50</v>
      </c>
      <c r="E310" s="4">
        <f>fichier!H302</f>
        <v>153804</v>
      </c>
      <c r="F310" s="4" t="str">
        <f>fichier!K302</f>
        <v>VTP PV 18146864 - 3715 ZT 14 - LEROSIER FRANCK &amp; BUHOT STEPHANIE - OPEL ASTRA</v>
      </c>
      <c r="G310" s="9">
        <f>fichier!L302</f>
        <v>41.38</v>
      </c>
      <c r="H310" s="9"/>
      <c r="I310" s="9"/>
      <c r="J310" s="9"/>
      <c r="K310" s="9"/>
      <c r="L310" s="9"/>
      <c r="M310" s="9"/>
      <c r="N310" s="9"/>
      <c r="O310" s="9"/>
      <c r="P310" s="9"/>
      <c r="Q310" s="9">
        <f>fichier!M302</f>
        <v>8.34</v>
      </c>
      <c r="R310" s="8"/>
      <c r="S310" s="8"/>
      <c r="T310" s="8"/>
      <c r="U310" s="4"/>
      <c r="V310" s="3"/>
      <c r="W310" s="8"/>
      <c r="X310" s="8"/>
      <c r="Y310" s="22"/>
      <c r="Z310" s="25">
        <f t="shared" si="32"/>
        <v>0.20154664088931851</v>
      </c>
      <c r="AA310" s="25" t="str">
        <f t="shared" si="33"/>
        <v/>
      </c>
      <c r="AB310" s="25" t="str">
        <f t="shared" si="34"/>
        <v/>
      </c>
      <c r="AC310" s="64" t="str">
        <f t="shared" si="28"/>
        <v/>
      </c>
      <c r="AD310" s="65" t="b">
        <f t="shared" si="29"/>
        <v>0</v>
      </c>
      <c r="AE310" s="26" t="str">
        <f t="shared" si="30"/>
        <v/>
      </c>
      <c r="AF310" s="26" t="str">
        <f t="shared" si="31"/>
        <v/>
      </c>
    </row>
    <row r="311" spans="2:32" x14ac:dyDescent="0.25">
      <c r="B311" s="49">
        <f>fichier!I303</f>
        <v>1</v>
      </c>
      <c r="C311" s="67" t="str">
        <f>fichier!R303</f>
        <v xml:space="preserve">GGE </v>
      </c>
      <c r="D311" s="9">
        <f>fichier!N303</f>
        <v>0</v>
      </c>
      <c r="E311" s="4">
        <f>fichier!H303</f>
        <v>153807</v>
      </c>
      <c r="F311" s="4" t="str">
        <f>fichier!K303</f>
        <v>VTP PV 18146867 - 3715 ZT 14 - LEROSIER FRANCK &amp; BUHOT STEPHANIE - OPEL ASTRA</v>
      </c>
      <c r="G311" s="9">
        <f>fichier!L303</f>
        <v>-0.28000000000000003</v>
      </c>
      <c r="H311" s="9"/>
      <c r="I311" s="9"/>
      <c r="J311" s="9"/>
      <c r="K311" s="9"/>
      <c r="L311" s="9"/>
      <c r="M311" s="9"/>
      <c r="N311" s="9"/>
      <c r="O311" s="9"/>
      <c r="P311" s="9"/>
      <c r="Q311" s="9">
        <f>fichier!M303</f>
        <v>0</v>
      </c>
      <c r="R311" s="8"/>
      <c r="S311" s="8"/>
      <c r="T311" s="8"/>
      <c r="U311" s="4"/>
      <c r="V311" s="3"/>
      <c r="W311" s="8"/>
      <c r="X311" s="8"/>
      <c r="Y311" s="22"/>
      <c r="Z311" s="25">
        <f t="shared" si="32"/>
        <v>0</v>
      </c>
      <c r="AA311" s="25" t="str">
        <f t="shared" si="33"/>
        <v/>
      </c>
      <c r="AB311" s="25" t="str">
        <f t="shared" si="34"/>
        <v/>
      </c>
      <c r="AC311" s="64" t="str">
        <f t="shared" si="28"/>
        <v/>
      </c>
      <c r="AD311" s="65" t="b">
        <f t="shared" si="29"/>
        <v>0</v>
      </c>
      <c r="AE311" s="26" t="str">
        <f t="shared" si="30"/>
        <v/>
      </c>
      <c r="AF311" s="26" t="str">
        <f t="shared" si="31"/>
        <v/>
      </c>
    </row>
    <row r="312" spans="2:32" x14ac:dyDescent="0.25">
      <c r="B312" s="49">
        <f>fichier!I304</f>
        <v>2</v>
      </c>
      <c r="C312" s="67" t="str">
        <f>fichier!R304</f>
        <v xml:space="preserve">GGE </v>
      </c>
      <c r="D312" s="9">
        <f>fichier!N304</f>
        <v>50</v>
      </c>
      <c r="E312" s="4">
        <f>fichier!H304</f>
        <v>153832</v>
      </c>
      <c r="F312" s="4" t="str">
        <f>fichier!K304</f>
        <v>VTP PV 18146892 - AG-651-ZJ - DUPONQ EDOUARD - RENAULT MEGANE</v>
      </c>
      <c r="G312" s="9">
        <f>fichier!L304</f>
        <v>41.38</v>
      </c>
      <c r="H312" s="9"/>
      <c r="I312" s="9"/>
      <c r="J312" s="9"/>
      <c r="K312" s="9"/>
      <c r="L312" s="9"/>
      <c r="M312" s="9"/>
      <c r="N312" s="9"/>
      <c r="O312" s="9"/>
      <c r="P312" s="9"/>
      <c r="Q312" s="9">
        <f>fichier!M304</f>
        <v>8.34</v>
      </c>
      <c r="R312" s="8"/>
      <c r="S312" s="8"/>
      <c r="T312" s="8"/>
      <c r="U312" s="4"/>
      <c r="V312" s="3"/>
      <c r="W312" s="8"/>
      <c r="X312" s="8"/>
      <c r="Y312" s="22"/>
      <c r="Z312" s="25">
        <f t="shared" si="32"/>
        <v>0.20154664088931851</v>
      </c>
      <c r="AA312" s="25" t="str">
        <f t="shared" si="33"/>
        <v/>
      </c>
      <c r="AB312" s="25" t="str">
        <f t="shared" si="34"/>
        <v/>
      </c>
      <c r="AC312" s="64" t="str">
        <f t="shared" si="28"/>
        <v/>
      </c>
      <c r="AD312" s="65" t="b">
        <f t="shared" si="29"/>
        <v>0</v>
      </c>
      <c r="AE312" s="26" t="str">
        <f t="shared" si="30"/>
        <v/>
      </c>
      <c r="AF312" s="26" t="str">
        <f t="shared" si="31"/>
        <v/>
      </c>
    </row>
    <row r="313" spans="2:32" x14ac:dyDescent="0.25">
      <c r="B313" s="49">
        <f>fichier!I305</f>
        <v>2</v>
      </c>
      <c r="C313" s="67" t="str">
        <f>fichier!R305</f>
        <v xml:space="preserve">GGE </v>
      </c>
      <c r="D313" s="9">
        <f>fichier!N305</f>
        <v>10</v>
      </c>
      <c r="E313" s="4">
        <f>fichier!H305</f>
        <v>153849</v>
      </c>
      <c r="F313" s="4" t="str">
        <f>fichier!K305</f>
        <v>CV PV 18146909 - AV-714-NR - RAJAOMILISON LAURA - PEUGEOT 106 COLOR</v>
      </c>
      <c r="G313" s="9">
        <f>fichier!L305</f>
        <v>8.33</v>
      </c>
      <c r="H313" s="9"/>
      <c r="I313" s="9"/>
      <c r="J313" s="9"/>
      <c r="K313" s="9"/>
      <c r="L313" s="9"/>
      <c r="M313" s="9"/>
      <c r="N313" s="9"/>
      <c r="O313" s="9"/>
      <c r="P313" s="9"/>
      <c r="Q313" s="9">
        <f>fichier!M305</f>
        <v>1.67</v>
      </c>
      <c r="R313" s="8"/>
      <c r="S313" s="8"/>
      <c r="T313" s="8"/>
      <c r="U313" s="4"/>
      <c r="V313" s="3"/>
      <c r="W313" s="8"/>
      <c r="X313" s="8"/>
      <c r="Y313" s="22"/>
      <c r="Z313" s="25">
        <f t="shared" si="32"/>
        <v>0.20048019207683071</v>
      </c>
      <c r="AA313" s="25" t="str">
        <f t="shared" si="33"/>
        <v/>
      </c>
      <c r="AB313" s="25" t="str">
        <f t="shared" si="34"/>
        <v/>
      </c>
      <c r="AC313" s="64" t="str">
        <f t="shared" si="28"/>
        <v/>
      </c>
      <c r="AD313" s="65" t="str">
        <f t="shared" si="29"/>
        <v/>
      </c>
      <c r="AE313" s="26" t="str">
        <f t="shared" si="30"/>
        <v/>
      </c>
      <c r="AF313" s="26" t="str">
        <f t="shared" si="31"/>
        <v/>
      </c>
    </row>
    <row r="314" spans="2:32" x14ac:dyDescent="0.25">
      <c r="B314" s="49">
        <f>fichier!I306</f>
        <v>5</v>
      </c>
      <c r="C314" s="67" t="str">
        <f>fichier!R306</f>
        <v xml:space="preserve">GGE </v>
      </c>
      <c r="D314" s="9">
        <f>fichier!N306</f>
        <v>50</v>
      </c>
      <c r="E314" s="4">
        <f>fichier!H306</f>
        <v>153877</v>
      </c>
      <c r="F314" s="4" t="str">
        <f>fichier!K306</f>
        <v>VTP PV 18146936 - AN-121-PM - MATEUS JOSE - RENAULT MEGANE</v>
      </c>
      <c r="G314" s="9">
        <f>fichier!L306</f>
        <v>41.38</v>
      </c>
      <c r="H314" s="9"/>
      <c r="I314" s="9"/>
      <c r="J314" s="9"/>
      <c r="K314" s="9"/>
      <c r="L314" s="9"/>
      <c r="M314" s="9"/>
      <c r="N314" s="9"/>
      <c r="O314" s="9"/>
      <c r="P314" s="9"/>
      <c r="Q314" s="9">
        <f>fichier!M306</f>
        <v>8.34</v>
      </c>
      <c r="R314" s="8"/>
      <c r="S314" s="8"/>
      <c r="T314" s="8"/>
      <c r="U314" s="4"/>
      <c r="V314" s="3"/>
      <c r="W314" s="8"/>
      <c r="X314" s="8"/>
      <c r="Y314" s="22"/>
      <c r="Z314" s="25">
        <f t="shared" si="32"/>
        <v>0.20154664088931851</v>
      </c>
      <c r="AA314" s="25" t="str">
        <f t="shared" si="33"/>
        <v/>
      </c>
      <c r="AB314" s="25" t="str">
        <f t="shared" si="34"/>
        <v/>
      </c>
      <c r="AC314" s="64" t="str">
        <f t="shared" si="28"/>
        <v/>
      </c>
      <c r="AD314" s="65" t="b">
        <f t="shared" si="29"/>
        <v>0</v>
      </c>
      <c r="AE314" s="26" t="str">
        <f t="shared" si="30"/>
        <v/>
      </c>
      <c r="AF314" s="26" t="str">
        <f t="shared" si="31"/>
        <v/>
      </c>
    </row>
    <row r="315" spans="2:32" x14ac:dyDescent="0.25">
      <c r="B315" s="49">
        <f>fichier!I307</f>
        <v>6</v>
      </c>
      <c r="C315" s="67" t="str">
        <f>fichier!R307</f>
        <v xml:space="preserve">GGE </v>
      </c>
      <c r="D315" s="9">
        <f>fichier!N307</f>
        <v>50</v>
      </c>
      <c r="E315" s="4">
        <f>fichier!H307</f>
        <v>153909</v>
      </c>
      <c r="F315" s="4" t="str">
        <f>fichier!K307</f>
        <v>VTP PV 18146966 - AL-408-LB - BOURASSEAU PETRIGNY - DACIA LOGAN</v>
      </c>
      <c r="G315" s="9">
        <f>fichier!L307</f>
        <v>41.38</v>
      </c>
      <c r="H315" s="9"/>
      <c r="I315" s="9"/>
      <c r="J315" s="9"/>
      <c r="K315" s="9"/>
      <c r="L315" s="9"/>
      <c r="M315" s="9"/>
      <c r="N315" s="9"/>
      <c r="O315" s="9"/>
      <c r="P315" s="9"/>
      <c r="Q315" s="9">
        <f>fichier!M307</f>
        <v>8.34</v>
      </c>
      <c r="R315" s="8"/>
      <c r="S315" s="8"/>
      <c r="T315" s="8"/>
      <c r="U315" s="4"/>
      <c r="V315" s="3"/>
      <c r="W315" s="8"/>
      <c r="X315" s="8"/>
      <c r="Y315" s="22"/>
      <c r="Z315" s="25">
        <f t="shared" si="32"/>
        <v>0.20154664088931851</v>
      </c>
      <c r="AA315" s="25" t="str">
        <f t="shared" si="33"/>
        <v/>
      </c>
      <c r="AB315" s="25" t="str">
        <f t="shared" si="34"/>
        <v/>
      </c>
      <c r="AC315" s="64" t="str">
        <f t="shared" si="28"/>
        <v/>
      </c>
      <c r="AD315" s="65" t="b">
        <f t="shared" si="29"/>
        <v>0</v>
      </c>
      <c r="AE315" s="26" t="str">
        <f t="shared" si="30"/>
        <v/>
      </c>
      <c r="AF315" s="26" t="str">
        <f t="shared" si="31"/>
        <v/>
      </c>
    </row>
    <row r="316" spans="2:32" x14ac:dyDescent="0.25">
      <c r="B316" s="49">
        <f>fichier!I308</f>
        <v>6</v>
      </c>
      <c r="C316" s="67" t="str">
        <f>fichier!R308</f>
        <v xml:space="preserve">GGE </v>
      </c>
      <c r="D316" s="9">
        <f>fichier!N308</f>
        <v>50</v>
      </c>
      <c r="E316" s="4">
        <f>fichier!H308</f>
        <v>153922</v>
      </c>
      <c r="F316" s="4" t="str">
        <f>fichier!K308</f>
        <v>VTP PV 18146978 - DX-651-XP - LE MASLE DAVID - RENAULT MEGANE SCENIC</v>
      </c>
      <c r="G316" s="9">
        <f>fichier!L308</f>
        <v>41.38</v>
      </c>
      <c r="H316" s="9"/>
      <c r="I316" s="9"/>
      <c r="J316" s="9"/>
      <c r="K316" s="9"/>
      <c r="L316" s="9"/>
      <c r="M316" s="9"/>
      <c r="N316" s="9"/>
      <c r="O316" s="9"/>
      <c r="P316" s="9"/>
      <c r="Q316" s="9">
        <f>fichier!M308</f>
        <v>8.34</v>
      </c>
      <c r="R316" s="8"/>
      <c r="S316" s="8"/>
      <c r="T316" s="8"/>
      <c r="U316" s="4"/>
      <c r="V316" s="3"/>
      <c r="W316" s="8"/>
      <c r="X316" s="8"/>
      <c r="Y316" s="22"/>
      <c r="Z316" s="25">
        <f t="shared" si="32"/>
        <v>0.20154664088931851</v>
      </c>
      <c r="AA316" s="25" t="str">
        <f t="shared" si="33"/>
        <v/>
      </c>
      <c r="AB316" s="25" t="str">
        <f t="shared" si="34"/>
        <v/>
      </c>
      <c r="AC316" s="64" t="str">
        <f t="shared" si="28"/>
        <v/>
      </c>
      <c r="AD316" s="65" t="b">
        <f t="shared" si="29"/>
        <v>0</v>
      </c>
      <c r="AE316" s="26" t="str">
        <f t="shared" si="30"/>
        <v/>
      </c>
      <c r="AF316" s="26" t="str">
        <f t="shared" si="31"/>
        <v/>
      </c>
    </row>
    <row r="317" spans="2:32" x14ac:dyDescent="0.25">
      <c r="B317" s="49">
        <f>fichier!I309</f>
        <v>7</v>
      </c>
      <c r="C317" s="67" t="str">
        <f>fichier!R309</f>
        <v xml:space="preserve">GGE </v>
      </c>
      <c r="D317" s="9">
        <f>fichier!N309</f>
        <v>70</v>
      </c>
      <c r="E317" s="4">
        <f>fichier!H309</f>
        <v>153945</v>
      </c>
      <c r="F317" s="4" t="str">
        <f>fichier!K309</f>
        <v>VTP PV 18147002 - AL-127-SK - URIEN SABRINA - DACIA SANDERO</v>
      </c>
      <c r="G317" s="9">
        <f>fichier!L309</f>
        <v>58.05</v>
      </c>
      <c r="H317" s="9"/>
      <c r="I317" s="9"/>
      <c r="J317" s="9"/>
      <c r="K317" s="9"/>
      <c r="L317" s="9"/>
      <c r="M317" s="9"/>
      <c r="N317" s="9"/>
      <c r="O317" s="9"/>
      <c r="P317" s="9"/>
      <c r="Q317" s="9">
        <f>fichier!M309</f>
        <v>11.67</v>
      </c>
      <c r="R317" s="8"/>
      <c r="S317" s="8"/>
      <c r="T317" s="8"/>
      <c r="U317" s="4"/>
      <c r="V317" s="3"/>
      <c r="W317" s="8"/>
      <c r="X317" s="8"/>
      <c r="Y317" s="22"/>
      <c r="Z317" s="25">
        <f t="shared" si="32"/>
        <v>0.20103359173126617</v>
      </c>
      <c r="AA317" s="25" t="str">
        <f t="shared" si="33"/>
        <v/>
      </c>
      <c r="AB317" s="25" t="str">
        <f t="shared" si="34"/>
        <v/>
      </c>
      <c r="AC317" s="64" t="str">
        <f t="shared" si="28"/>
        <v/>
      </c>
      <c r="AD317" s="65" t="b">
        <f t="shared" si="29"/>
        <v>0</v>
      </c>
      <c r="AE317" s="26" t="str">
        <f t="shared" si="30"/>
        <v/>
      </c>
      <c r="AF317" s="26" t="str">
        <f t="shared" si="31"/>
        <v/>
      </c>
    </row>
    <row r="318" spans="2:32" x14ac:dyDescent="0.25">
      <c r="B318" s="49">
        <f>fichier!I310</f>
        <v>8</v>
      </c>
      <c r="C318" s="67" t="str">
        <f>fichier!R310</f>
        <v xml:space="preserve">GGE </v>
      </c>
      <c r="D318" s="9">
        <f>fichier!N310</f>
        <v>50</v>
      </c>
      <c r="E318" s="4">
        <f>fichier!H310</f>
        <v>153984</v>
      </c>
      <c r="F318" s="4" t="str">
        <f>fichier!K310</f>
        <v>VTP PV 18147034 - AC-658-HT - GOSSET STEPHANIE - PEUGEOT 107</v>
      </c>
      <c r="G318" s="9">
        <f>fichier!L310</f>
        <v>41.38</v>
      </c>
      <c r="H318" s="9"/>
      <c r="I318" s="9"/>
      <c r="J318" s="9"/>
      <c r="K318" s="9"/>
      <c r="L318" s="9"/>
      <c r="M318" s="9"/>
      <c r="N318" s="9"/>
      <c r="O318" s="9"/>
      <c r="P318" s="9"/>
      <c r="Q318" s="9">
        <f>fichier!M310</f>
        <v>8.34</v>
      </c>
      <c r="R318" s="8"/>
      <c r="S318" s="8"/>
      <c r="T318" s="8"/>
      <c r="U318" s="4"/>
      <c r="V318" s="3"/>
      <c r="W318" s="8"/>
      <c r="X318" s="8"/>
      <c r="Y318" s="22"/>
      <c r="Z318" s="25">
        <f t="shared" si="32"/>
        <v>0.20154664088931851</v>
      </c>
      <c r="AA318" s="25" t="str">
        <f t="shared" si="33"/>
        <v/>
      </c>
      <c r="AB318" s="25" t="str">
        <f t="shared" si="34"/>
        <v/>
      </c>
      <c r="AC318" s="64" t="str">
        <f t="shared" si="28"/>
        <v/>
      </c>
      <c r="AD318" s="65" t="b">
        <f t="shared" si="29"/>
        <v>0</v>
      </c>
      <c r="AE318" s="26" t="str">
        <f t="shared" si="30"/>
        <v/>
      </c>
      <c r="AF318" s="26" t="str">
        <f t="shared" si="31"/>
        <v/>
      </c>
    </row>
    <row r="319" spans="2:32" x14ac:dyDescent="0.25">
      <c r="B319" s="49">
        <f>fichier!I311</f>
        <v>8</v>
      </c>
      <c r="C319" s="67" t="str">
        <f>fichier!R311</f>
        <v xml:space="preserve">GGE </v>
      </c>
      <c r="D319" s="9">
        <f>fichier!N311</f>
        <v>50</v>
      </c>
      <c r="E319" s="4">
        <f>fichier!H311</f>
        <v>154011</v>
      </c>
      <c r="F319" s="4" t="str">
        <f>fichier!K311</f>
        <v>VTP PV 18147060 - DN-309-VL - LHOMME DANIEL - RENAULT CLIO</v>
      </c>
      <c r="G319" s="9">
        <f>fichier!L311</f>
        <v>41.38</v>
      </c>
      <c r="H319" s="9"/>
      <c r="I319" s="9"/>
      <c r="J319" s="9"/>
      <c r="K319" s="9"/>
      <c r="L319" s="9"/>
      <c r="M319" s="9"/>
      <c r="N319" s="9"/>
      <c r="O319" s="9"/>
      <c r="P319" s="9"/>
      <c r="Q319" s="9">
        <f>fichier!M311</f>
        <v>8.34</v>
      </c>
      <c r="R319" s="8"/>
      <c r="S319" s="8"/>
      <c r="T319" s="8"/>
      <c r="U319" s="4"/>
      <c r="V319" s="3"/>
      <c r="W319" s="8"/>
      <c r="X319" s="8"/>
      <c r="Y319" s="22"/>
      <c r="Z319" s="25">
        <f t="shared" si="32"/>
        <v>0.20154664088931851</v>
      </c>
      <c r="AA319" s="25" t="str">
        <f t="shared" si="33"/>
        <v/>
      </c>
      <c r="AB319" s="25" t="str">
        <f t="shared" si="34"/>
        <v/>
      </c>
      <c r="AC319" s="64" t="str">
        <f t="shared" si="28"/>
        <v/>
      </c>
      <c r="AD319" s="65" t="b">
        <f t="shared" si="29"/>
        <v>0</v>
      </c>
      <c r="AE319" s="26" t="str">
        <f t="shared" si="30"/>
        <v/>
      </c>
      <c r="AF319" s="26" t="str">
        <f t="shared" si="31"/>
        <v/>
      </c>
    </row>
    <row r="320" spans="2:32" x14ac:dyDescent="0.25">
      <c r="B320" s="49">
        <f>fichier!I312</f>
        <v>8</v>
      </c>
      <c r="C320" s="67" t="str">
        <f>fichier!R312</f>
        <v xml:space="preserve">GGE </v>
      </c>
      <c r="D320" s="9">
        <f>fichier!N312</f>
        <v>50</v>
      </c>
      <c r="E320" s="4">
        <f>fichier!H312</f>
        <v>154022</v>
      </c>
      <c r="F320" s="4" t="str">
        <f>fichier!K312</f>
        <v>VTP PV 18147071 - CL-258-KL - VORNIERE LIONEL - OPEL CORSA</v>
      </c>
      <c r="G320" s="9">
        <f>fichier!L312</f>
        <v>41.38</v>
      </c>
      <c r="H320" s="9"/>
      <c r="I320" s="9"/>
      <c r="J320" s="9"/>
      <c r="K320" s="9"/>
      <c r="L320" s="9"/>
      <c r="M320" s="9"/>
      <c r="N320" s="9"/>
      <c r="O320" s="9"/>
      <c r="P320" s="9"/>
      <c r="Q320" s="9">
        <f>fichier!M312</f>
        <v>8.34</v>
      </c>
      <c r="R320" s="8"/>
      <c r="S320" s="8"/>
      <c r="T320" s="8"/>
      <c r="U320" s="4"/>
      <c r="V320" s="3"/>
      <c r="W320" s="8"/>
      <c r="X320" s="8"/>
      <c r="Y320" s="22"/>
      <c r="Z320" s="25">
        <f t="shared" si="32"/>
        <v>0.20154664088931851</v>
      </c>
      <c r="AA320" s="25" t="str">
        <f t="shared" si="33"/>
        <v/>
      </c>
      <c r="AB320" s="25" t="str">
        <f t="shared" si="34"/>
        <v/>
      </c>
      <c r="AC320" s="64" t="str">
        <f t="shared" si="28"/>
        <v/>
      </c>
      <c r="AD320" s="65" t="b">
        <f t="shared" si="29"/>
        <v>0</v>
      </c>
      <c r="AE320" s="26" t="str">
        <f t="shared" si="30"/>
        <v/>
      </c>
      <c r="AF320" s="26" t="str">
        <f t="shared" si="31"/>
        <v/>
      </c>
    </row>
    <row r="321" spans="2:32" x14ac:dyDescent="0.25">
      <c r="B321" s="49">
        <f>fichier!I313</f>
        <v>9</v>
      </c>
      <c r="C321" s="67" t="str">
        <f>fichier!R313</f>
        <v xml:space="preserve">GGE </v>
      </c>
      <c r="D321" s="9">
        <f>fichier!N313</f>
        <v>10</v>
      </c>
      <c r="E321" s="4">
        <f>fichier!H313</f>
        <v>154038</v>
      </c>
      <c r="F321" s="4" t="str">
        <f>fichier!K313</f>
        <v>CV PV 18147087 - AG-651-ZJ - DUPONQ EDOUARD - RENAULT MEGANE</v>
      </c>
      <c r="G321" s="9">
        <f>fichier!L313</f>
        <v>8.33</v>
      </c>
      <c r="H321" s="9"/>
      <c r="I321" s="9"/>
      <c r="J321" s="9"/>
      <c r="K321" s="9"/>
      <c r="L321" s="9"/>
      <c r="M321" s="9"/>
      <c r="N321" s="9"/>
      <c r="O321" s="9"/>
      <c r="P321" s="9"/>
      <c r="Q321" s="9">
        <f>fichier!M313</f>
        <v>1.67</v>
      </c>
      <c r="R321" s="8"/>
      <c r="S321" s="8"/>
      <c r="T321" s="8"/>
      <c r="U321" s="4"/>
      <c r="V321" s="3"/>
      <c r="W321" s="8"/>
      <c r="X321" s="8"/>
      <c r="Y321" s="22"/>
      <c r="Z321" s="25">
        <f t="shared" si="32"/>
        <v>0.20048019207683071</v>
      </c>
      <c r="AA321" s="25" t="str">
        <f t="shared" si="33"/>
        <v/>
      </c>
      <c r="AB321" s="25" t="str">
        <f t="shared" si="34"/>
        <v/>
      </c>
      <c r="AC321" s="64" t="str">
        <f t="shared" si="28"/>
        <v/>
      </c>
      <c r="AD321" s="65" t="str">
        <f t="shared" si="29"/>
        <v/>
      </c>
      <c r="AE321" s="26" t="str">
        <f t="shared" si="30"/>
        <v/>
      </c>
      <c r="AF321" s="26" t="str">
        <f t="shared" si="31"/>
        <v/>
      </c>
    </row>
    <row r="322" spans="2:32" x14ac:dyDescent="0.25">
      <c r="B322" s="49">
        <f>fichier!I314</f>
        <v>12</v>
      </c>
      <c r="C322" s="67" t="str">
        <f>fichier!R314</f>
        <v xml:space="preserve">GGE </v>
      </c>
      <c r="D322" s="9">
        <f>fichier!N314</f>
        <v>50</v>
      </c>
      <c r="E322" s="4">
        <f>fichier!H314</f>
        <v>154079</v>
      </c>
      <c r="F322" s="4" t="str">
        <f>fichier!K314</f>
        <v>VTP PV 18147125 - 5813 ZL 14 - HEUVELINE JEAN LUC - RENAULT CLIO</v>
      </c>
      <c r="G322" s="9">
        <f>fichier!L314</f>
        <v>41.38</v>
      </c>
      <c r="H322" s="9"/>
      <c r="I322" s="9"/>
      <c r="J322" s="9"/>
      <c r="K322" s="9"/>
      <c r="L322" s="9"/>
      <c r="M322" s="9"/>
      <c r="N322" s="9"/>
      <c r="O322" s="9"/>
      <c r="P322" s="9"/>
      <c r="Q322" s="9">
        <f>fichier!M314</f>
        <v>8.34</v>
      </c>
      <c r="R322" s="8"/>
      <c r="S322" s="8"/>
      <c r="T322" s="8"/>
      <c r="U322" s="4"/>
      <c r="V322" s="3"/>
      <c r="W322" s="8"/>
      <c r="X322" s="8"/>
      <c r="Y322" s="22"/>
      <c r="Z322" s="25">
        <f t="shared" si="32"/>
        <v>0.20154664088931851</v>
      </c>
      <c r="AA322" s="25" t="str">
        <f t="shared" si="33"/>
        <v/>
      </c>
      <c r="AB322" s="25" t="str">
        <f t="shared" si="34"/>
        <v/>
      </c>
      <c r="AC322" s="64" t="str">
        <f t="shared" si="28"/>
        <v/>
      </c>
      <c r="AD322" s="65" t="b">
        <f t="shared" si="29"/>
        <v>0</v>
      </c>
      <c r="AE322" s="26" t="str">
        <f t="shared" si="30"/>
        <v/>
      </c>
      <c r="AF322" s="26" t="str">
        <f t="shared" si="31"/>
        <v/>
      </c>
    </row>
    <row r="323" spans="2:32" x14ac:dyDescent="0.25">
      <c r="B323" s="49">
        <f>fichier!I315</f>
        <v>13</v>
      </c>
      <c r="C323" s="67" t="str">
        <f>fichier!R315</f>
        <v xml:space="preserve">GGE </v>
      </c>
      <c r="D323" s="9">
        <f>fichier!N315</f>
        <v>15</v>
      </c>
      <c r="E323" s="4">
        <f>fichier!H315</f>
        <v>154104</v>
      </c>
      <c r="F323" s="4" t="str">
        <f>fichier!K315</f>
        <v>CV PV 18147146 - 3933 VZ 14 - DUHOMME ANNE-MARIE - PEUGEOT 306XND/XRD</v>
      </c>
      <c r="G323" s="9">
        <f>fichier!L315</f>
        <v>12.5</v>
      </c>
      <c r="H323" s="9"/>
      <c r="I323" s="9"/>
      <c r="J323" s="9"/>
      <c r="K323" s="9"/>
      <c r="L323" s="9"/>
      <c r="M323" s="9"/>
      <c r="N323" s="9"/>
      <c r="O323" s="9"/>
      <c r="P323" s="9"/>
      <c r="Q323" s="9">
        <f>fichier!M315</f>
        <v>2.5</v>
      </c>
      <c r="R323" s="8"/>
      <c r="S323" s="8"/>
      <c r="T323" s="8"/>
      <c r="U323" s="4"/>
      <c r="V323" s="3"/>
      <c r="W323" s="8"/>
      <c r="X323" s="8"/>
      <c r="Y323" s="22"/>
      <c r="Z323" s="25">
        <f t="shared" si="32"/>
        <v>0.2</v>
      </c>
      <c r="AA323" s="25" t="str">
        <f t="shared" si="33"/>
        <v/>
      </c>
      <c r="AB323" s="25" t="str">
        <f t="shared" si="34"/>
        <v/>
      </c>
      <c r="AC323" s="64" t="str">
        <f t="shared" si="28"/>
        <v/>
      </c>
      <c r="AD323" s="65" t="str">
        <f t="shared" si="29"/>
        <v/>
      </c>
      <c r="AE323" s="26" t="str">
        <f t="shared" si="30"/>
        <v/>
      </c>
      <c r="AF323" s="26" t="str">
        <f t="shared" si="31"/>
        <v/>
      </c>
    </row>
    <row r="324" spans="2:32" x14ac:dyDescent="0.25">
      <c r="B324" s="49">
        <f>fichier!I316</f>
        <v>13</v>
      </c>
      <c r="C324" s="67" t="str">
        <f>fichier!R316</f>
        <v xml:space="preserve">GGE </v>
      </c>
      <c r="D324" s="9">
        <f>fichier!N316</f>
        <v>50</v>
      </c>
      <c r="E324" s="4">
        <f>fichier!H316</f>
        <v>154120</v>
      </c>
      <c r="F324" s="4" t="str">
        <f>fichier!K316</f>
        <v>VTP PV 18147161 - 9987 YB 14 - RABIN JEAN-PIERRE - OPEL ZAFIRA2.0</v>
      </c>
      <c r="G324" s="9">
        <f>fichier!L316</f>
        <v>41.38</v>
      </c>
      <c r="H324" s="9"/>
      <c r="I324" s="9"/>
      <c r="J324" s="9"/>
      <c r="K324" s="9"/>
      <c r="L324" s="9"/>
      <c r="M324" s="9"/>
      <c r="N324" s="9"/>
      <c r="O324" s="9"/>
      <c r="P324" s="9"/>
      <c r="Q324" s="9">
        <f>fichier!M316</f>
        <v>8.34</v>
      </c>
      <c r="R324" s="8"/>
      <c r="S324" s="8"/>
      <c r="T324" s="8"/>
      <c r="U324" s="4"/>
      <c r="V324" s="3"/>
      <c r="W324" s="8"/>
      <c r="X324" s="8"/>
      <c r="Y324" s="22"/>
      <c r="Z324" s="25">
        <f t="shared" si="32"/>
        <v>0.20154664088931851</v>
      </c>
      <c r="AA324" s="25" t="str">
        <f t="shared" si="33"/>
        <v/>
      </c>
      <c r="AB324" s="25" t="str">
        <f t="shared" si="34"/>
        <v/>
      </c>
      <c r="AC324" s="64" t="str">
        <f t="shared" si="28"/>
        <v/>
      </c>
      <c r="AD324" s="65" t="b">
        <f t="shared" si="29"/>
        <v>0</v>
      </c>
      <c r="AE324" s="26" t="str">
        <f t="shared" si="30"/>
        <v/>
      </c>
      <c r="AF324" s="26" t="str">
        <f t="shared" si="31"/>
        <v/>
      </c>
    </row>
    <row r="325" spans="2:32" x14ac:dyDescent="0.25">
      <c r="B325" s="49">
        <f>fichier!I317</f>
        <v>14</v>
      </c>
      <c r="C325" s="67" t="str">
        <f>fichier!R317</f>
        <v xml:space="preserve">GGE </v>
      </c>
      <c r="D325" s="9">
        <f>fichier!N317</f>
        <v>50</v>
      </c>
      <c r="E325" s="4">
        <f>fichier!H317</f>
        <v>154148</v>
      </c>
      <c r="F325" s="4" t="str">
        <f>fichier!K317</f>
        <v>VTP PV 18147188 - 8917 VX 14 - CABOURG CEDRIC - PEUGEOT 106XSI</v>
      </c>
      <c r="G325" s="9">
        <f>fichier!L317</f>
        <v>41.38</v>
      </c>
      <c r="H325" s="9"/>
      <c r="I325" s="9"/>
      <c r="J325" s="9"/>
      <c r="K325" s="9"/>
      <c r="L325" s="9"/>
      <c r="M325" s="9"/>
      <c r="N325" s="9"/>
      <c r="O325" s="9"/>
      <c r="P325" s="9"/>
      <c r="Q325" s="9">
        <f>fichier!M317</f>
        <v>8.34</v>
      </c>
      <c r="R325" s="8"/>
      <c r="S325" s="8"/>
      <c r="T325" s="8"/>
      <c r="U325" s="4"/>
      <c r="V325" s="3"/>
      <c r="W325" s="8"/>
      <c r="X325" s="8"/>
      <c r="Y325" s="22"/>
      <c r="Z325" s="25">
        <f t="shared" si="32"/>
        <v>0.20154664088931851</v>
      </c>
      <c r="AA325" s="25" t="str">
        <f t="shared" si="33"/>
        <v/>
      </c>
      <c r="AB325" s="25" t="str">
        <f t="shared" si="34"/>
        <v/>
      </c>
      <c r="AC325" s="64" t="str">
        <f t="shared" si="28"/>
        <v/>
      </c>
      <c r="AD325" s="65" t="b">
        <f t="shared" si="29"/>
        <v>0</v>
      </c>
      <c r="AE325" s="26" t="str">
        <f t="shared" si="30"/>
        <v/>
      </c>
      <c r="AF325" s="26" t="str">
        <f t="shared" si="31"/>
        <v/>
      </c>
    </row>
    <row r="326" spans="2:32" x14ac:dyDescent="0.25">
      <c r="B326" s="49">
        <f>fichier!I318</f>
        <v>14</v>
      </c>
      <c r="C326" s="67" t="str">
        <f>fichier!R318</f>
        <v xml:space="preserve">GGE </v>
      </c>
      <c r="D326" s="9">
        <f>fichier!N318</f>
        <v>50</v>
      </c>
      <c r="E326" s="4">
        <f>fichier!H318</f>
        <v>154159</v>
      </c>
      <c r="F326" s="4" t="str">
        <f>fichier!K318</f>
        <v>VTP PV 18147197 - 1417 YG 14 - SCOLA GERARD - FIAT PANDA</v>
      </c>
      <c r="G326" s="9">
        <f>fichier!L318</f>
        <v>41.38</v>
      </c>
      <c r="H326" s="9"/>
      <c r="I326" s="9"/>
      <c r="J326" s="9"/>
      <c r="K326" s="9"/>
      <c r="L326" s="9"/>
      <c r="M326" s="9"/>
      <c r="N326" s="9"/>
      <c r="O326" s="9"/>
      <c r="P326" s="9"/>
      <c r="Q326" s="9">
        <f>fichier!M318</f>
        <v>8.34</v>
      </c>
      <c r="R326" s="8"/>
      <c r="S326" s="8"/>
      <c r="T326" s="8"/>
      <c r="U326" s="4"/>
      <c r="V326" s="3"/>
      <c r="W326" s="8"/>
      <c r="X326" s="8"/>
      <c r="Y326" s="22"/>
      <c r="Z326" s="25">
        <f t="shared" si="32"/>
        <v>0.20154664088931851</v>
      </c>
      <c r="AA326" s="25" t="str">
        <f t="shared" si="33"/>
        <v/>
      </c>
      <c r="AB326" s="25" t="str">
        <f t="shared" si="34"/>
        <v/>
      </c>
      <c r="AC326" s="64" t="str">
        <f t="shared" si="28"/>
        <v/>
      </c>
      <c r="AD326" s="65" t="b">
        <f t="shared" si="29"/>
        <v>0</v>
      </c>
      <c r="AE326" s="26" t="str">
        <f t="shared" si="30"/>
        <v/>
      </c>
      <c r="AF326" s="26" t="str">
        <f t="shared" si="31"/>
        <v/>
      </c>
    </row>
    <row r="327" spans="2:32" x14ac:dyDescent="0.25">
      <c r="B327" s="49">
        <f>fichier!I319</f>
        <v>15</v>
      </c>
      <c r="C327" s="67" t="str">
        <f>fichier!R319</f>
        <v xml:space="preserve">GGE </v>
      </c>
      <c r="D327" s="9">
        <f>fichier!N319</f>
        <v>50</v>
      </c>
      <c r="E327" s="4">
        <f>fichier!H319</f>
        <v>154184</v>
      </c>
      <c r="F327" s="4" t="str">
        <f>fichier!K319</f>
        <v>VTP PV 18147220 - AS-898-VJ - BOURSIER CHRISTELLE - FORD FOCUS1.6</v>
      </c>
      <c r="G327" s="9">
        <f>fichier!L319</f>
        <v>41.38</v>
      </c>
      <c r="H327" s="9"/>
      <c r="I327" s="9"/>
      <c r="J327" s="9"/>
      <c r="K327" s="9"/>
      <c r="L327" s="9"/>
      <c r="M327" s="9"/>
      <c r="N327" s="9"/>
      <c r="O327" s="9"/>
      <c r="P327" s="9"/>
      <c r="Q327" s="9">
        <f>fichier!M319</f>
        <v>8.34</v>
      </c>
      <c r="R327" s="8"/>
      <c r="S327" s="8"/>
      <c r="T327" s="8"/>
      <c r="U327" s="4"/>
      <c r="V327" s="3"/>
      <c r="W327" s="8"/>
      <c r="X327" s="8"/>
      <c r="Y327" s="22"/>
      <c r="Z327" s="25">
        <f t="shared" si="32"/>
        <v>0.20154664088931851</v>
      </c>
      <c r="AA327" s="25" t="str">
        <f t="shared" si="33"/>
        <v/>
      </c>
      <c r="AB327" s="25" t="str">
        <f t="shared" si="34"/>
        <v/>
      </c>
      <c r="AC327" s="64" t="str">
        <f t="shared" si="28"/>
        <v/>
      </c>
      <c r="AD327" s="65" t="b">
        <f t="shared" si="29"/>
        <v>0</v>
      </c>
      <c r="AE327" s="26" t="str">
        <f t="shared" si="30"/>
        <v/>
      </c>
      <c r="AF327" s="26" t="str">
        <f t="shared" si="31"/>
        <v/>
      </c>
    </row>
    <row r="328" spans="2:32" x14ac:dyDescent="0.25">
      <c r="B328" s="49">
        <f>fichier!I320</f>
        <v>19</v>
      </c>
      <c r="C328" s="67" t="str">
        <f>fichier!R320</f>
        <v xml:space="preserve">GGE </v>
      </c>
      <c r="D328" s="9">
        <f>fichier!N320</f>
        <v>10</v>
      </c>
      <c r="E328" s="4">
        <f>fichier!H320</f>
        <v>154280</v>
      </c>
      <c r="F328" s="4" t="str">
        <f>fichier!K320</f>
        <v>CV PV 18147310 - 1558 YA 14 - NKOU CELESTIN - RENAULT CLIO</v>
      </c>
      <c r="G328" s="9">
        <f>fichier!L320</f>
        <v>8.33</v>
      </c>
      <c r="H328" s="9"/>
      <c r="I328" s="9"/>
      <c r="J328" s="9"/>
      <c r="K328" s="9"/>
      <c r="L328" s="9"/>
      <c r="M328" s="9"/>
      <c r="N328" s="9"/>
      <c r="O328" s="9"/>
      <c r="P328" s="9"/>
      <c r="Q328" s="9">
        <f>fichier!M320</f>
        <v>1.67</v>
      </c>
      <c r="R328" s="8"/>
      <c r="S328" s="8"/>
      <c r="T328" s="8"/>
      <c r="U328" s="4"/>
      <c r="V328" s="3"/>
      <c r="W328" s="8"/>
      <c r="X328" s="8"/>
      <c r="Y328" s="22"/>
      <c r="Z328" s="25">
        <f t="shared" si="32"/>
        <v>0.20048019207683071</v>
      </c>
      <c r="AA328" s="25" t="str">
        <f t="shared" si="33"/>
        <v/>
      </c>
      <c r="AB328" s="25" t="str">
        <f t="shared" si="34"/>
        <v/>
      </c>
      <c r="AC328" s="64" t="str">
        <f t="shared" si="28"/>
        <v/>
      </c>
      <c r="AD328" s="65" t="str">
        <f t="shared" si="29"/>
        <v/>
      </c>
      <c r="AE328" s="26" t="str">
        <f t="shared" si="30"/>
        <v/>
      </c>
      <c r="AF328" s="26" t="str">
        <f t="shared" si="31"/>
        <v/>
      </c>
    </row>
    <row r="329" spans="2:32" x14ac:dyDescent="0.25">
      <c r="B329" s="49">
        <f>fichier!I321</f>
        <v>21</v>
      </c>
      <c r="C329" s="67" t="str">
        <f>fichier!R321</f>
        <v xml:space="preserve">GGE </v>
      </c>
      <c r="D329" s="9">
        <f>fichier!N321</f>
        <v>50</v>
      </c>
      <c r="E329" s="4">
        <f>fichier!H321</f>
        <v>154358</v>
      </c>
      <c r="F329" s="4" t="str">
        <f>fichier!K321</f>
        <v>VTP PV 18147383 - DF-026-CF - OUTIN BRUNO - RENAULT CLIO</v>
      </c>
      <c r="G329" s="9">
        <f>fichier!L321</f>
        <v>41.38</v>
      </c>
      <c r="H329" s="9"/>
      <c r="I329" s="9"/>
      <c r="J329" s="9"/>
      <c r="K329" s="9"/>
      <c r="L329" s="9"/>
      <c r="M329" s="9"/>
      <c r="N329" s="9"/>
      <c r="O329" s="9"/>
      <c r="P329" s="9"/>
      <c r="Q329" s="9">
        <f>fichier!M321</f>
        <v>8.34</v>
      </c>
      <c r="R329" s="8"/>
      <c r="S329" s="8"/>
      <c r="T329" s="8"/>
      <c r="U329" s="4"/>
      <c r="V329" s="3"/>
      <c r="W329" s="8"/>
      <c r="X329" s="8"/>
      <c r="Y329" s="22"/>
      <c r="Z329" s="25">
        <f t="shared" si="32"/>
        <v>0.20154664088931851</v>
      </c>
      <c r="AA329" s="25" t="str">
        <f t="shared" si="33"/>
        <v/>
      </c>
      <c r="AB329" s="25" t="str">
        <f t="shared" si="34"/>
        <v/>
      </c>
      <c r="AC329" s="64" t="str">
        <f t="shared" si="28"/>
        <v/>
      </c>
      <c r="AD329" s="65" t="b">
        <f t="shared" si="29"/>
        <v>0</v>
      </c>
      <c r="AE329" s="26" t="str">
        <f t="shared" si="30"/>
        <v/>
      </c>
      <c r="AF329" s="26" t="str">
        <f t="shared" si="31"/>
        <v/>
      </c>
    </row>
    <row r="330" spans="2:32" x14ac:dyDescent="0.25">
      <c r="B330" s="49">
        <f>fichier!I322</f>
        <v>21</v>
      </c>
      <c r="C330" s="67" t="str">
        <f>fichier!R322</f>
        <v xml:space="preserve">GGE </v>
      </c>
      <c r="D330" s="9">
        <f>fichier!N322</f>
        <v>10</v>
      </c>
      <c r="E330" s="4">
        <f>fichier!H322</f>
        <v>154377</v>
      </c>
      <c r="F330" s="4" t="str">
        <f>fichier!K322</f>
        <v>CV PV 18147400 - AL-408-LB - BOURASSEAU PETRIGNY - DACIA LOGAN</v>
      </c>
      <c r="G330" s="9">
        <f>fichier!L322</f>
        <v>8.33</v>
      </c>
      <c r="H330" s="9"/>
      <c r="I330" s="9"/>
      <c r="J330" s="9"/>
      <c r="K330" s="9"/>
      <c r="L330" s="9"/>
      <c r="M330" s="9"/>
      <c r="N330" s="9"/>
      <c r="O330" s="9"/>
      <c r="P330" s="9"/>
      <c r="Q330" s="9">
        <f>fichier!M322</f>
        <v>1.67</v>
      </c>
      <c r="R330" s="8"/>
      <c r="S330" s="8"/>
      <c r="T330" s="8"/>
      <c r="U330" s="4"/>
      <c r="V330" s="3"/>
      <c r="W330" s="8"/>
      <c r="X330" s="8"/>
      <c r="Y330" s="22"/>
      <c r="Z330" s="25">
        <f t="shared" si="32"/>
        <v>0.20048019207683071</v>
      </c>
      <c r="AA330" s="25" t="str">
        <f t="shared" si="33"/>
        <v/>
      </c>
      <c r="AB330" s="25" t="str">
        <f t="shared" si="34"/>
        <v/>
      </c>
      <c r="AC330" s="64" t="str">
        <f t="shared" ref="AC330:AC393" si="35">IF(T330="","",T330/(W330+G330+H330+I330+J330+K330+L330+M330+N330+O330+P330))</f>
        <v/>
      </c>
      <c r="AD330" s="65" t="str">
        <f t="shared" ref="AD330:AD393" si="36">IF(SUM(W330+G330+H330+I330+J330+K330+L330+M330+N330+O330+P330+Q330+R330+S330+T330)=D330,"",FALSE)</f>
        <v/>
      </c>
      <c r="AE330" s="26" t="str">
        <f t="shared" ref="AE330:AE393" si="37">IF(OR(AND(C330="",D330&lt;&gt;""),AND(V330="",W330&lt;&gt;""),AND($G$8="",G330&lt;&gt;""),AND($H$8="",H330&lt;&gt;""),AND($I$8="",I330&lt;&gt;""),AND($J$8="",J330&lt;&gt;""),AND($K$8="",K330&lt;&gt;""),AND($L$8="",L330&lt;&gt;""),AND($M$8="",M330&lt;&gt;""),AND($N$8="",N330&lt;&gt;""),AND($O$8="",O330&lt;&gt;""),AND($P$8="",P330&lt;&gt;""),AND($Q$8="",Q330&lt;&gt;""),AND($R$8="",R330&lt;&gt;""),AND($S$8="",S330&lt;&gt;""),AND($T$8="",T330&lt;&gt;"")),FALSE,"")</f>
        <v/>
      </c>
      <c r="AF330" s="26" t="str">
        <f t="shared" ref="AF330:AF393" si="38">IF(AND(B330="",OR(C330&lt;&gt;"",D330&lt;&gt;"",E330&lt;&gt;"",F330&lt;&gt;"",U330&lt;&gt;"",V330&lt;&gt;"",W330&lt;&gt;"",G330&lt;&gt;"",H330&lt;&gt;"",I330&lt;&gt;"",J330&lt;&gt;"",K330&lt;&gt;"",L330&lt;&gt;"",M330&lt;&gt;"",N330&lt;&gt;"",O330&lt;&gt;"",P330&lt;&gt;"",Q330&lt;&gt;"",R330&lt;&gt;"",S330&lt;&gt;"",T330&lt;&gt;"")),FALSE,"")</f>
        <v/>
      </c>
    </row>
    <row r="331" spans="2:32" x14ac:dyDescent="0.25">
      <c r="B331" s="49">
        <f>fichier!I323</f>
        <v>21</v>
      </c>
      <c r="C331" s="67" t="str">
        <f>fichier!R323</f>
        <v xml:space="preserve">GGE </v>
      </c>
      <c r="D331" s="9">
        <f>fichier!N323</f>
        <v>50</v>
      </c>
      <c r="E331" s="4">
        <f>fichier!H323</f>
        <v>154382</v>
      </c>
      <c r="F331" s="4" t="str">
        <f>fichier!K323</f>
        <v>VTP PV 18147405 - AM-949-MD - DHEILLY LUC &amp; JOSE CLAIRE - VOLKSWAGEN GOLF PLUS</v>
      </c>
      <c r="G331" s="9">
        <f>fichier!L323</f>
        <v>41.38</v>
      </c>
      <c r="H331" s="9"/>
      <c r="I331" s="9"/>
      <c r="J331" s="9"/>
      <c r="K331" s="9"/>
      <c r="L331" s="9"/>
      <c r="M331" s="9"/>
      <c r="N331" s="9"/>
      <c r="O331" s="9"/>
      <c r="P331" s="9"/>
      <c r="Q331" s="9">
        <f>fichier!M323</f>
        <v>8.34</v>
      </c>
      <c r="R331" s="8"/>
      <c r="S331" s="8"/>
      <c r="T331" s="8"/>
      <c r="U331" s="4"/>
      <c r="V331" s="3"/>
      <c r="W331" s="8"/>
      <c r="X331" s="8"/>
      <c r="Y331" s="22"/>
      <c r="Z331" s="25">
        <f t="shared" ref="Z331:Z394" si="39">IF(Q331="","",Q331/SUM(G331:P331))</f>
        <v>0.20154664088931851</v>
      </c>
      <c r="AA331" s="25" t="str">
        <f t="shared" ref="AA331:AA394" si="40">IF(R331="","",R331/SUM(G331:P331))</f>
        <v/>
      </c>
      <c r="AB331" s="25" t="str">
        <f t="shared" ref="AB331:AB394" si="41">IF(S331="","",S331/SUM(G331:P331))</f>
        <v/>
      </c>
      <c r="AC331" s="64" t="str">
        <f t="shared" si="35"/>
        <v/>
      </c>
      <c r="AD331" s="65" t="b">
        <f t="shared" si="36"/>
        <v>0</v>
      </c>
      <c r="AE331" s="26" t="str">
        <f t="shared" si="37"/>
        <v/>
      </c>
      <c r="AF331" s="26" t="str">
        <f t="shared" si="38"/>
        <v/>
      </c>
    </row>
    <row r="332" spans="2:32" x14ac:dyDescent="0.25">
      <c r="B332" s="49">
        <f>fichier!I324</f>
        <v>21</v>
      </c>
      <c r="C332" s="67" t="str">
        <f>fichier!R324</f>
        <v xml:space="preserve">GGE </v>
      </c>
      <c r="D332" s="9">
        <f>fichier!N324</f>
        <v>10</v>
      </c>
      <c r="E332" s="4">
        <f>fichier!H324</f>
        <v>154390</v>
      </c>
      <c r="F332" s="4" t="str">
        <f>fichier!K324</f>
        <v>RF CV PV 18147409 - CZ-415-BW - GOHIN STEPHANE - RENAULT R21</v>
      </c>
      <c r="G332" s="9">
        <f>fichier!L324</f>
        <v>8.33</v>
      </c>
      <c r="H332" s="9"/>
      <c r="I332" s="9"/>
      <c r="J332" s="9"/>
      <c r="K332" s="9"/>
      <c r="L332" s="9"/>
      <c r="M332" s="9"/>
      <c r="N332" s="9"/>
      <c r="O332" s="9"/>
      <c r="P332" s="9"/>
      <c r="Q332" s="9">
        <f>fichier!M324</f>
        <v>1.67</v>
      </c>
      <c r="R332" s="8"/>
      <c r="S332" s="8"/>
      <c r="T332" s="8"/>
      <c r="U332" s="4"/>
      <c r="V332" s="3"/>
      <c r="W332" s="8"/>
      <c r="X332" s="8"/>
      <c r="Y332" s="22"/>
      <c r="Z332" s="25">
        <f t="shared" si="39"/>
        <v>0.20048019207683071</v>
      </c>
      <c r="AA332" s="25" t="str">
        <f t="shared" si="40"/>
        <v/>
      </c>
      <c r="AB332" s="25" t="str">
        <f t="shared" si="41"/>
        <v/>
      </c>
      <c r="AC332" s="64" t="str">
        <f t="shared" si="35"/>
        <v/>
      </c>
      <c r="AD332" s="65" t="str">
        <f t="shared" si="36"/>
        <v/>
      </c>
      <c r="AE332" s="26" t="str">
        <f t="shared" si="37"/>
        <v/>
      </c>
      <c r="AF332" s="26" t="str">
        <f t="shared" si="38"/>
        <v/>
      </c>
    </row>
    <row r="333" spans="2:32" x14ac:dyDescent="0.25">
      <c r="B333" s="49">
        <f>fichier!I325</f>
        <v>22</v>
      </c>
      <c r="C333" s="67" t="str">
        <f>fichier!R325</f>
        <v xml:space="preserve">GGE </v>
      </c>
      <c r="D333" s="9">
        <f>fichier!N325</f>
        <v>50</v>
      </c>
      <c r="E333" s="4">
        <f>fichier!H325</f>
        <v>154397</v>
      </c>
      <c r="F333" s="4" t="str">
        <f>fichier!K325</f>
        <v>VTP PV 18147418 - DE-320-GA - CERE DIMITRI - PEUGEOT 2008</v>
      </c>
      <c r="G333" s="9">
        <f>fichier!L325</f>
        <v>41.38</v>
      </c>
      <c r="H333" s="9"/>
      <c r="I333" s="9"/>
      <c r="J333" s="9"/>
      <c r="K333" s="9"/>
      <c r="L333" s="9"/>
      <c r="M333" s="9"/>
      <c r="N333" s="9"/>
      <c r="O333" s="9"/>
      <c r="P333" s="9"/>
      <c r="Q333" s="9">
        <f>fichier!M325</f>
        <v>8.34</v>
      </c>
      <c r="R333" s="8"/>
      <c r="S333" s="8"/>
      <c r="T333" s="8"/>
      <c r="U333" s="4"/>
      <c r="V333" s="3"/>
      <c r="W333" s="8"/>
      <c r="X333" s="8"/>
      <c r="Y333" s="22"/>
      <c r="Z333" s="25">
        <f t="shared" si="39"/>
        <v>0.20154664088931851</v>
      </c>
      <c r="AA333" s="25" t="str">
        <f t="shared" si="40"/>
        <v/>
      </c>
      <c r="AB333" s="25" t="str">
        <f t="shared" si="41"/>
        <v/>
      </c>
      <c r="AC333" s="64" t="str">
        <f t="shared" si="35"/>
        <v/>
      </c>
      <c r="AD333" s="65" t="b">
        <f t="shared" si="36"/>
        <v>0</v>
      </c>
      <c r="AE333" s="26" t="str">
        <f t="shared" si="37"/>
        <v/>
      </c>
      <c r="AF333" s="26" t="str">
        <f t="shared" si="38"/>
        <v/>
      </c>
    </row>
    <row r="334" spans="2:32" x14ac:dyDescent="0.25">
      <c r="B334" s="49">
        <f>fichier!I326</f>
        <v>22</v>
      </c>
      <c r="C334" s="67" t="str">
        <f>fichier!R326</f>
        <v xml:space="preserve">GGE </v>
      </c>
      <c r="D334" s="9">
        <f>fichier!N326</f>
        <v>50</v>
      </c>
      <c r="E334" s="4">
        <f>fichier!H326</f>
        <v>154402</v>
      </c>
      <c r="F334" s="4" t="str">
        <f>fichier!K326</f>
        <v>VTP PV 18147423 - 975 QCT 75 - FRANCE TERRE D'ASILE - FIAT DUCATO</v>
      </c>
      <c r="G334" s="9">
        <f>fichier!L326</f>
        <v>41.38</v>
      </c>
      <c r="H334" s="9"/>
      <c r="I334" s="9"/>
      <c r="J334" s="9"/>
      <c r="K334" s="9"/>
      <c r="L334" s="9"/>
      <c r="M334" s="9"/>
      <c r="N334" s="9"/>
      <c r="O334" s="9"/>
      <c r="P334" s="9"/>
      <c r="Q334" s="9">
        <f>fichier!M326</f>
        <v>8.34</v>
      </c>
      <c r="R334" s="8"/>
      <c r="S334" s="8"/>
      <c r="T334" s="8"/>
      <c r="U334" s="4"/>
      <c r="V334" s="3"/>
      <c r="W334" s="8"/>
      <c r="X334" s="8"/>
      <c r="Y334" s="22"/>
      <c r="Z334" s="25">
        <f t="shared" si="39"/>
        <v>0.20154664088931851</v>
      </c>
      <c r="AA334" s="25" t="str">
        <f t="shared" si="40"/>
        <v/>
      </c>
      <c r="AB334" s="25" t="str">
        <f t="shared" si="41"/>
        <v/>
      </c>
      <c r="AC334" s="64" t="str">
        <f t="shared" si="35"/>
        <v/>
      </c>
      <c r="AD334" s="65" t="b">
        <f t="shared" si="36"/>
        <v>0</v>
      </c>
      <c r="AE334" s="26" t="str">
        <f t="shared" si="37"/>
        <v/>
      </c>
      <c r="AF334" s="26" t="str">
        <f t="shared" si="38"/>
        <v/>
      </c>
    </row>
    <row r="335" spans="2:32" x14ac:dyDescent="0.25">
      <c r="B335" s="49">
        <f>fichier!I327</f>
        <v>22</v>
      </c>
      <c r="C335" s="67" t="str">
        <f>fichier!R327</f>
        <v xml:space="preserve">GGE </v>
      </c>
      <c r="D335" s="9">
        <f>fichier!N327</f>
        <v>50</v>
      </c>
      <c r="E335" s="4">
        <f>fichier!H327</f>
        <v>154412</v>
      </c>
      <c r="F335" s="4" t="str">
        <f>fichier!K327</f>
        <v>VTP PV 18147433 - AA-472-GL - LANGLOIS FRANCOIS - RENAULT CLIO</v>
      </c>
      <c r="G335" s="9">
        <f>fichier!L327</f>
        <v>41.38</v>
      </c>
      <c r="H335" s="9"/>
      <c r="I335" s="9"/>
      <c r="J335" s="9"/>
      <c r="K335" s="9"/>
      <c r="L335" s="9"/>
      <c r="M335" s="9"/>
      <c r="N335" s="9"/>
      <c r="O335" s="9"/>
      <c r="P335" s="9"/>
      <c r="Q335" s="9">
        <f>fichier!M327</f>
        <v>8.34</v>
      </c>
      <c r="R335" s="8"/>
      <c r="S335" s="8"/>
      <c r="T335" s="8"/>
      <c r="U335" s="4"/>
      <c r="V335" s="3"/>
      <c r="W335" s="8"/>
      <c r="X335" s="8"/>
      <c r="Y335" s="22"/>
      <c r="Z335" s="25">
        <f t="shared" si="39"/>
        <v>0.20154664088931851</v>
      </c>
      <c r="AA335" s="25" t="str">
        <f t="shared" si="40"/>
        <v/>
      </c>
      <c r="AB335" s="25" t="str">
        <f t="shared" si="41"/>
        <v/>
      </c>
      <c r="AC335" s="64" t="str">
        <f t="shared" si="35"/>
        <v/>
      </c>
      <c r="AD335" s="65" t="b">
        <f t="shared" si="36"/>
        <v>0</v>
      </c>
      <c r="AE335" s="26" t="str">
        <f t="shared" si="37"/>
        <v/>
      </c>
      <c r="AF335" s="26" t="str">
        <f t="shared" si="38"/>
        <v/>
      </c>
    </row>
    <row r="336" spans="2:32" x14ac:dyDescent="0.25">
      <c r="B336" s="49">
        <f>fichier!I328</f>
        <v>22</v>
      </c>
      <c r="C336" s="67" t="str">
        <f>fichier!R328</f>
        <v xml:space="preserve">GGE </v>
      </c>
      <c r="D336" s="9">
        <f>fichier!N328</f>
        <v>10</v>
      </c>
      <c r="E336" s="4">
        <f>fichier!H328</f>
        <v>154416</v>
      </c>
      <c r="F336" s="4" t="str">
        <f>fichier!K328</f>
        <v>CV PV 18147437 - AN-121-PM - MATEUS JOSE - RENAULT SCENIC</v>
      </c>
      <c r="G336" s="9">
        <f>fichier!L328</f>
        <v>8.33</v>
      </c>
      <c r="H336" s="9"/>
      <c r="I336" s="9"/>
      <c r="J336" s="9"/>
      <c r="K336" s="9"/>
      <c r="L336" s="9"/>
      <c r="M336" s="9"/>
      <c r="N336" s="9"/>
      <c r="O336" s="9"/>
      <c r="P336" s="9"/>
      <c r="Q336" s="9">
        <f>fichier!M328</f>
        <v>1.67</v>
      </c>
      <c r="R336" s="8"/>
      <c r="S336" s="8"/>
      <c r="T336" s="8"/>
      <c r="U336" s="4"/>
      <c r="V336" s="3"/>
      <c r="W336" s="8"/>
      <c r="X336" s="8"/>
      <c r="Y336" s="22"/>
      <c r="Z336" s="25">
        <f t="shared" si="39"/>
        <v>0.20048019207683071</v>
      </c>
      <c r="AA336" s="25" t="str">
        <f t="shared" si="40"/>
        <v/>
      </c>
      <c r="AB336" s="25" t="str">
        <f t="shared" si="41"/>
        <v/>
      </c>
      <c r="AC336" s="64" t="str">
        <f t="shared" si="35"/>
        <v/>
      </c>
      <c r="AD336" s="65" t="str">
        <f t="shared" si="36"/>
        <v/>
      </c>
      <c r="AE336" s="26" t="str">
        <f t="shared" si="37"/>
        <v/>
      </c>
      <c r="AF336" s="26" t="str">
        <f t="shared" si="38"/>
        <v/>
      </c>
    </row>
    <row r="337" spans="2:32" x14ac:dyDescent="0.25">
      <c r="B337" s="49">
        <f>fichier!I329</f>
        <v>23</v>
      </c>
      <c r="C337" s="67" t="str">
        <f>fichier!R329</f>
        <v xml:space="preserve">GGE </v>
      </c>
      <c r="D337" s="9">
        <f>fichier!N329</f>
        <v>50</v>
      </c>
      <c r="E337" s="4">
        <f>fichier!H329</f>
        <v>154449</v>
      </c>
      <c r="F337" s="4" t="str">
        <f>fichier!K329</f>
        <v>VTP PV 18147470 - AM-288-TZ - PASQUET EMMANUEL - CITROEN XSARA  2</v>
      </c>
      <c r="G337" s="9">
        <f>fichier!L329</f>
        <v>41.38</v>
      </c>
      <c r="H337" s="9"/>
      <c r="I337" s="9"/>
      <c r="J337" s="9"/>
      <c r="K337" s="9"/>
      <c r="L337" s="9"/>
      <c r="M337" s="9"/>
      <c r="N337" s="9"/>
      <c r="O337" s="9"/>
      <c r="P337" s="9"/>
      <c r="Q337" s="9">
        <f>fichier!M329</f>
        <v>8.34</v>
      </c>
      <c r="R337" s="8"/>
      <c r="S337" s="8"/>
      <c r="T337" s="8"/>
      <c r="U337" s="4"/>
      <c r="V337" s="3"/>
      <c r="W337" s="8"/>
      <c r="X337" s="8"/>
      <c r="Y337" s="22"/>
      <c r="Z337" s="25">
        <f t="shared" si="39"/>
        <v>0.20154664088931851</v>
      </c>
      <c r="AA337" s="25" t="str">
        <f t="shared" si="40"/>
        <v/>
      </c>
      <c r="AB337" s="25" t="str">
        <f t="shared" si="41"/>
        <v/>
      </c>
      <c r="AC337" s="64" t="str">
        <f t="shared" si="35"/>
        <v/>
      </c>
      <c r="AD337" s="65" t="b">
        <f t="shared" si="36"/>
        <v>0</v>
      </c>
      <c r="AE337" s="26" t="str">
        <f t="shared" si="37"/>
        <v/>
      </c>
      <c r="AF337" s="26" t="str">
        <f t="shared" si="38"/>
        <v/>
      </c>
    </row>
    <row r="338" spans="2:32" x14ac:dyDescent="0.25">
      <c r="B338" s="49">
        <f>fichier!I330</f>
        <v>23</v>
      </c>
      <c r="C338" s="67" t="str">
        <f>fichier!R330</f>
        <v xml:space="preserve">GGE </v>
      </c>
      <c r="D338" s="9">
        <f>fichier!N330</f>
        <v>50</v>
      </c>
      <c r="E338" s="4">
        <f>fichier!H330</f>
        <v>154457</v>
      </c>
      <c r="F338" s="4" t="str">
        <f>fichier!K330</f>
        <v>VTP PV 18147478 - BS-053-CF - DELAUNAY LAETITIA - CITROEN C3</v>
      </c>
      <c r="G338" s="9">
        <f>fichier!L330</f>
        <v>41.38</v>
      </c>
      <c r="H338" s="9"/>
      <c r="I338" s="9"/>
      <c r="J338" s="9"/>
      <c r="K338" s="9"/>
      <c r="L338" s="9"/>
      <c r="M338" s="9"/>
      <c r="N338" s="9"/>
      <c r="O338" s="9"/>
      <c r="P338" s="9"/>
      <c r="Q338" s="9">
        <f>fichier!M330</f>
        <v>8.34</v>
      </c>
      <c r="R338" s="8"/>
      <c r="S338" s="8"/>
      <c r="T338" s="8"/>
      <c r="U338" s="4"/>
      <c r="V338" s="3"/>
      <c r="W338" s="8"/>
      <c r="X338" s="8"/>
      <c r="Y338" s="22"/>
      <c r="Z338" s="25">
        <f t="shared" si="39"/>
        <v>0.20154664088931851</v>
      </c>
      <c r="AA338" s="25" t="str">
        <f t="shared" si="40"/>
        <v/>
      </c>
      <c r="AB338" s="25" t="str">
        <f t="shared" si="41"/>
        <v/>
      </c>
      <c r="AC338" s="64" t="str">
        <f t="shared" si="35"/>
        <v/>
      </c>
      <c r="AD338" s="65" t="b">
        <f t="shared" si="36"/>
        <v>0</v>
      </c>
      <c r="AE338" s="26" t="str">
        <f t="shared" si="37"/>
        <v/>
      </c>
      <c r="AF338" s="26" t="str">
        <f t="shared" si="38"/>
        <v/>
      </c>
    </row>
    <row r="339" spans="2:32" x14ac:dyDescent="0.25">
      <c r="B339" s="49">
        <f>fichier!I331</f>
        <v>23</v>
      </c>
      <c r="C339" s="67" t="str">
        <f>fichier!R331</f>
        <v xml:space="preserve">GGE </v>
      </c>
      <c r="D339" s="9">
        <f>fichier!N331</f>
        <v>50</v>
      </c>
      <c r="E339" s="4">
        <f>fichier!H331</f>
        <v>154460</v>
      </c>
      <c r="F339" s="4" t="str">
        <f>fichier!K331</f>
        <v>VTP PV 18147481 - CM-970-GK - MARIE MARIE THERESE - VOLKSWAGEN PASSAT</v>
      </c>
      <c r="G339" s="9">
        <f>fichier!L331</f>
        <v>41.38</v>
      </c>
      <c r="H339" s="9"/>
      <c r="I339" s="9"/>
      <c r="J339" s="9"/>
      <c r="K339" s="9"/>
      <c r="L339" s="9"/>
      <c r="M339" s="9"/>
      <c r="N339" s="9"/>
      <c r="O339" s="9"/>
      <c r="P339" s="9"/>
      <c r="Q339" s="9">
        <f>fichier!M331</f>
        <v>8.34</v>
      </c>
      <c r="R339" s="8"/>
      <c r="S339" s="8"/>
      <c r="T339" s="8"/>
      <c r="U339" s="4"/>
      <c r="V339" s="3"/>
      <c r="W339" s="8"/>
      <c r="X339" s="8"/>
      <c r="Y339" s="22"/>
      <c r="Z339" s="25">
        <f t="shared" si="39"/>
        <v>0.20154664088931851</v>
      </c>
      <c r="AA339" s="25" t="str">
        <f t="shared" si="40"/>
        <v/>
      </c>
      <c r="AB339" s="25" t="str">
        <f t="shared" si="41"/>
        <v/>
      </c>
      <c r="AC339" s="64" t="str">
        <f t="shared" si="35"/>
        <v/>
      </c>
      <c r="AD339" s="65" t="b">
        <f t="shared" si="36"/>
        <v>0</v>
      </c>
      <c r="AE339" s="26" t="str">
        <f t="shared" si="37"/>
        <v/>
      </c>
      <c r="AF339" s="26" t="str">
        <f t="shared" si="38"/>
        <v/>
      </c>
    </row>
    <row r="340" spans="2:32" x14ac:dyDescent="0.25">
      <c r="B340" s="49">
        <f>fichier!I332</f>
        <v>23</v>
      </c>
      <c r="C340" s="67" t="str">
        <f>fichier!R332</f>
        <v xml:space="preserve">GGE </v>
      </c>
      <c r="D340" s="9">
        <f>fichier!N332</f>
        <v>10</v>
      </c>
      <c r="E340" s="4">
        <f>fichier!H332</f>
        <v>154462</v>
      </c>
      <c r="F340" s="4" t="str">
        <f>fichier!K332</f>
        <v>CV PV 18147483 - AA-472-GL - LANGLOIS FRANCOIS - RENAULT CLIO</v>
      </c>
      <c r="G340" s="9">
        <f>fichier!L332</f>
        <v>8.33</v>
      </c>
      <c r="H340" s="9"/>
      <c r="I340" s="9"/>
      <c r="J340" s="9"/>
      <c r="K340" s="9"/>
      <c r="L340" s="9"/>
      <c r="M340" s="9"/>
      <c r="N340" s="9"/>
      <c r="O340" s="9"/>
      <c r="P340" s="9"/>
      <c r="Q340" s="9">
        <f>fichier!M332</f>
        <v>1.67</v>
      </c>
      <c r="R340" s="8"/>
      <c r="S340" s="8"/>
      <c r="T340" s="8"/>
      <c r="U340" s="4"/>
      <c r="V340" s="3"/>
      <c r="W340" s="8"/>
      <c r="X340" s="8"/>
      <c r="Y340" s="22"/>
      <c r="Z340" s="25">
        <f t="shared" si="39"/>
        <v>0.20048019207683071</v>
      </c>
      <c r="AA340" s="25" t="str">
        <f t="shared" si="40"/>
        <v/>
      </c>
      <c r="AB340" s="25" t="str">
        <f t="shared" si="41"/>
        <v/>
      </c>
      <c r="AC340" s="64" t="str">
        <f t="shared" si="35"/>
        <v/>
      </c>
      <c r="AD340" s="65" t="str">
        <f t="shared" si="36"/>
        <v/>
      </c>
      <c r="AE340" s="26" t="str">
        <f t="shared" si="37"/>
        <v/>
      </c>
      <c r="AF340" s="26" t="str">
        <f t="shared" si="38"/>
        <v/>
      </c>
    </row>
    <row r="341" spans="2:32" x14ac:dyDescent="0.25">
      <c r="B341" s="49">
        <f>fichier!I333</f>
        <v>26</v>
      </c>
      <c r="C341" s="67" t="str">
        <f>fichier!R333</f>
        <v xml:space="preserve">GGE </v>
      </c>
      <c r="D341" s="9">
        <f>fichier!N333</f>
        <v>50</v>
      </c>
      <c r="E341" s="4">
        <f>fichier!H333</f>
        <v>154489</v>
      </c>
      <c r="F341" s="4" t="str">
        <f>fichier!K333</f>
        <v>VTP PV 18147509 - 902 TV 61 - EARL LA FUTELAIE - PEUGEOT PARTNER</v>
      </c>
      <c r="G341" s="9">
        <f>fichier!L333</f>
        <v>41.38</v>
      </c>
      <c r="H341" s="9"/>
      <c r="I341" s="9"/>
      <c r="J341" s="9"/>
      <c r="K341" s="9"/>
      <c r="L341" s="9"/>
      <c r="M341" s="9"/>
      <c r="N341" s="9"/>
      <c r="O341" s="9"/>
      <c r="P341" s="9"/>
      <c r="Q341" s="9">
        <f>fichier!M333</f>
        <v>8.34</v>
      </c>
      <c r="R341" s="8"/>
      <c r="S341" s="8"/>
      <c r="T341" s="8"/>
      <c r="U341" s="4"/>
      <c r="V341" s="3"/>
      <c r="W341" s="8"/>
      <c r="X341" s="8"/>
      <c r="Y341" s="22"/>
      <c r="Z341" s="25">
        <f t="shared" si="39"/>
        <v>0.20154664088931851</v>
      </c>
      <c r="AA341" s="25" t="str">
        <f t="shared" si="40"/>
        <v/>
      </c>
      <c r="AB341" s="25" t="str">
        <f t="shared" si="41"/>
        <v/>
      </c>
      <c r="AC341" s="64" t="str">
        <f t="shared" si="35"/>
        <v/>
      </c>
      <c r="AD341" s="65" t="b">
        <f t="shared" si="36"/>
        <v>0</v>
      </c>
      <c r="AE341" s="26" t="str">
        <f t="shared" si="37"/>
        <v/>
      </c>
      <c r="AF341" s="26" t="str">
        <f t="shared" si="38"/>
        <v/>
      </c>
    </row>
    <row r="342" spans="2:32" x14ac:dyDescent="0.25">
      <c r="B342" s="49">
        <f>fichier!I334</f>
        <v>26</v>
      </c>
      <c r="C342" s="67" t="str">
        <f>fichier!R334</f>
        <v xml:space="preserve">GGE </v>
      </c>
      <c r="D342" s="9">
        <f>fichier!N334</f>
        <v>50</v>
      </c>
      <c r="E342" s="4">
        <f>fichier!H334</f>
        <v>154516</v>
      </c>
      <c r="F342" s="4" t="str">
        <f>fichier!K334</f>
        <v>VTP PV 18147532 - AY-841-PE - VALENTIN GHISLAINE - CITROEN XSARA</v>
      </c>
      <c r="G342" s="9">
        <f>fichier!L334</f>
        <v>41.38</v>
      </c>
      <c r="H342" s="9"/>
      <c r="I342" s="9"/>
      <c r="J342" s="9"/>
      <c r="K342" s="9"/>
      <c r="L342" s="9"/>
      <c r="M342" s="9"/>
      <c r="N342" s="9"/>
      <c r="O342" s="9"/>
      <c r="P342" s="9"/>
      <c r="Q342" s="9">
        <f>fichier!M334</f>
        <v>8.34</v>
      </c>
      <c r="R342" s="8"/>
      <c r="S342" s="8"/>
      <c r="T342" s="8"/>
      <c r="U342" s="4"/>
      <c r="V342" s="3"/>
      <c r="W342" s="8"/>
      <c r="X342" s="8"/>
      <c r="Y342" s="22"/>
      <c r="Z342" s="25">
        <f t="shared" si="39"/>
        <v>0.20154664088931851</v>
      </c>
      <c r="AA342" s="25" t="str">
        <f t="shared" si="40"/>
        <v/>
      </c>
      <c r="AB342" s="25" t="str">
        <f t="shared" si="41"/>
        <v/>
      </c>
      <c r="AC342" s="64" t="str">
        <f t="shared" si="35"/>
        <v/>
      </c>
      <c r="AD342" s="65" t="b">
        <f t="shared" si="36"/>
        <v>0</v>
      </c>
      <c r="AE342" s="26" t="str">
        <f t="shared" si="37"/>
        <v/>
      </c>
      <c r="AF342" s="26" t="str">
        <f t="shared" si="38"/>
        <v/>
      </c>
    </row>
    <row r="343" spans="2:32" x14ac:dyDescent="0.25">
      <c r="B343" s="49">
        <f>fichier!I335</f>
        <v>27</v>
      </c>
      <c r="C343" s="67" t="str">
        <f>fichier!R335</f>
        <v xml:space="preserve">GGE </v>
      </c>
      <c r="D343" s="9">
        <f>fichier!N335</f>
        <v>10</v>
      </c>
      <c r="E343" s="4">
        <f>fichier!H335</f>
        <v>154557</v>
      </c>
      <c r="F343" s="4" t="str">
        <f>fichier!K335</f>
        <v>CV PV 18147571 - AG-558-RV - RIGO MYLENE - CITROEN C3</v>
      </c>
      <c r="G343" s="9">
        <f>fichier!L335</f>
        <v>8.33</v>
      </c>
      <c r="H343" s="9"/>
      <c r="I343" s="9"/>
      <c r="J343" s="9"/>
      <c r="K343" s="9"/>
      <c r="L343" s="9"/>
      <c r="M343" s="9"/>
      <c r="N343" s="9"/>
      <c r="O343" s="9"/>
      <c r="P343" s="9"/>
      <c r="Q343" s="9">
        <f>fichier!M335</f>
        <v>1.67</v>
      </c>
      <c r="R343" s="8"/>
      <c r="S343" s="8"/>
      <c r="T343" s="8"/>
      <c r="U343" s="4"/>
      <c r="V343" s="3"/>
      <c r="W343" s="8"/>
      <c r="X343" s="8"/>
      <c r="Y343" s="22"/>
      <c r="Z343" s="25">
        <f t="shared" si="39"/>
        <v>0.20048019207683071</v>
      </c>
      <c r="AA343" s="25" t="str">
        <f t="shared" si="40"/>
        <v/>
      </c>
      <c r="AB343" s="25" t="str">
        <f t="shared" si="41"/>
        <v/>
      </c>
      <c r="AC343" s="64" t="str">
        <f t="shared" si="35"/>
        <v/>
      </c>
      <c r="AD343" s="65" t="str">
        <f t="shared" si="36"/>
        <v/>
      </c>
      <c r="AE343" s="26" t="str">
        <f t="shared" si="37"/>
        <v/>
      </c>
      <c r="AF343" s="26" t="str">
        <f t="shared" si="38"/>
        <v/>
      </c>
    </row>
    <row r="344" spans="2:32" x14ac:dyDescent="0.25">
      <c r="B344" s="49">
        <f>fichier!I336</f>
        <v>28</v>
      </c>
      <c r="C344" s="67" t="str">
        <f>fichier!R336</f>
        <v xml:space="preserve">GGE </v>
      </c>
      <c r="D344" s="9">
        <f>fichier!N336</f>
        <v>50</v>
      </c>
      <c r="E344" s="4">
        <f>fichier!H336</f>
        <v>154566</v>
      </c>
      <c r="F344" s="4" t="str">
        <f>fichier!K336</f>
        <v>VTP PV 18147580 - 6683 YV 14 - JAMPIERRE ANNY - PEUGEOT 206</v>
      </c>
      <c r="G344" s="9">
        <f>fichier!L336</f>
        <v>41.38</v>
      </c>
      <c r="H344" s="9"/>
      <c r="I344" s="9"/>
      <c r="J344" s="9"/>
      <c r="K344" s="9"/>
      <c r="L344" s="9"/>
      <c r="M344" s="9"/>
      <c r="N344" s="9"/>
      <c r="O344" s="9"/>
      <c r="P344" s="9"/>
      <c r="Q344" s="9">
        <f>fichier!M336</f>
        <v>8.34</v>
      </c>
      <c r="R344" s="8"/>
      <c r="S344" s="8"/>
      <c r="T344" s="8"/>
      <c r="U344" s="4"/>
      <c r="V344" s="3"/>
      <c r="W344" s="8"/>
      <c r="X344" s="8"/>
      <c r="Y344" s="22"/>
      <c r="Z344" s="25">
        <f t="shared" si="39"/>
        <v>0.20154664088931851</v>
      </c>
      <c r="AA344" s="25" t="str">
        <f t="shared" si="40"/>
        <v/>
      </c>
      <c r="AB344" s="25" t="str">
        <f t="shared" si="41"/>
        <v/>
      </c>
      <c r="AC344" s="64" t="str">
        <f t="shared" si="35"/>
        <v/>
      </c>
      <c r="AD344" s="65" t="b">
        <f t="shared" si="36"/>
        <v>0</v>
      </c>
      <c r="AE344" s="26" t="str">
        <f t="shared" si="37"/>
        <v/>
      </c>
      <c r="AF344" s="26" t="str">
        <f t="shared" si="38"/>
        <v/>
      </c>
    </row>
    <row r="345" spans="2:32" x14ac:dyDescent="0.25">
      <c r="B345" s="49">
        <f>fichier!I337</f>
        <v>28</v>
      </c>
      <c r="C345" s="67" t="str">
        <f>fichier!R337</f>
        <v xml:space="preserve">GGE </v>
      </c>
      <c r="D345" s="9">
        <f>fichier!N337</f>
        <v>50</v>
      </c>
      <c r="E345" s="4">
        <f>fichier!H337</f>
        <v>154572</v>
      </c>
      <c r="F345" s="4" t="str">
        <f>fichier!K337</f>
        <v>VTP PV 18147586 - BB-511-QA - FATIVHI CECILE - PEUGEOT 5008</v>
      </c>
      <c r="G345" s="9">
        <f>fichier!L337</f>
        <v>41.38</v>
      </c>
      <c r="H345" s="9"/>
      <c r="I345" s="9"/>
      <c r="J345" s="9"/>
      <c r="K345" s="9"/>
      <c r="L345" s="9"/>
      <c r="M345" s="9"/>
      <c r="N345" s="9"/>
      <c r="O345" s="9"/>
      <c r="P345" s="9"/>
      <c r="Q345" s="9">
        <f>fichier!M337</f>
        <v>8.34</v>
      </c>
      <c r="R345" s="8"/>
      <c r="S345" s="8"/>
      <c r="T345" s="8"/>
      <c r="U345" s="4"/>
      <c r="V345" s="3"/>
      <c r="W345" s="8"/>
      <c r="X345" s="8"/>
      <c r="Y345" s="22"/>
      <c r="Z345" s="25">
        <f t="shared" si="39"/>
        <v>0.20154664088931851</v>
      </c>
      <c r="AA345" s="25" t="str">
        <f t="shared" si="40"/>
        <v/>
      </c>
      <c r="AB345" s="25" t="str">
        <f t="shared" si="41"/>
        <v/>
      </c>
      <c r="AC345" s="64" t="str">
        <f t="shared" si="35"/>
        <v/>
      </c>
      <c r="AD345" s="65" t="b">
        <f t="shared" si="36"/>
        <v>0</v>
      </c>
      <c r="AE345" s="26" t="str">
        <f t="shared" si="37"/>
        <v/>
      </c>
      <c r="AF345" s="26" t="str">
        <f t="shared" si="38"/>
        <v/>
      </c>
    </row>
    <row r="346" spans="2:32" x14ac:dyDescent="0.25">
      <c r="B346" s="49">
        <f>fichier!I338</f>
        <v>28</v>
      </c>
      <c r="C346" s="67" t="str">
        <f>fichier!R338</f>
        <v xml:space="preserve">GGE </v>
      </c>
      <c r="D346" s="9">
        <f>fichier!N338</f>
        <v>50</v>
      </c>
      <c r="E346" s="4">
        <f>fichier!H338</f>
        <v>154576</v>
      </c>
      <c r="F346" s="4" t="str">
        <f>fichier!K338</f>
        <v>VTP PV 18147590 - CH-505-ZL - MALLOUK KARIM - PEUGEOT 306</v>
      </c>
      <c r="G346" s="9">
        <f>fichier!L338</f>
        <v>41.38</v>
      </c>
      <c r="H346" s="9"/>
      <c r="I346" s="9"/>
      <c r="J346" s="9"/>
      <c r="K346" s="9"/>
      <c r="L346" s="9"/>
      <c r="M346" s="9"/>
      <c r="N346" s="9"/>
      <c r="O346" s="9"/>
      <c r="P346" s="9"/>
      <c r="Q346" s="9">
        <f>fichier!M338</f>
        <v>8.34</v>
      </c>
      <c r="R346" s="8"/>
      <c r="S346" s="8"/>
      <c r="T346" s="8"/>
      <c r="U346" s="4"/>
      <c r="V346" s="3"/>
      <c r="W346" s="8"/>
      <c r="X346" s="8"/>
      <c r="Y346" s="22"/>
      <c r="Z346" s="25">
        <f t="shared" si="39"/>
        <v>0.20154664088931851</v>
      </c>
      <c r="AA346" s="25" t="str">
        <f t="shared" si="40"/>
        <v/>
      </c>
      <c r="AB346" s="25" t="str">
        <f t="shared" si="41"/>
        <v/>
      </c>
      <c r="AC346" s="64" t="str">
        <f t="shared" si="35"/>
        <v/>
      </c>
      <c r="AD346" s="65" t="b">
        <f t="shared" si="36"/>
        <v>0</v>
      </c>
      <c r="AE346" s="26" t="str">
        <f t="shared" si="37"/>
        <v/>
      </c>
      <c r="AF346" s="26" t="str">
        <f t="shared" si="38"/>
        <v/>
      </c>
    </row>
    <row r="347" spans="2:32" x14ac:dyDescent="0.25">
      <c r="B347" s="49">
        <f>fichier!I339</f>
        <v>19</v>
      </c>
      <c r="C347" s="67" t="str">
        <f>fichier!R339</f>
        <v>GILB</v>
      </c>
      <c r="D347" s="9">
        <f>fichier!N339</f>
        <v>60</v>
      </c>
      <c r="E347" s="4">
        <f>fichier!H339</f>
        <v>154288</v>
      </c>
      <c r="F347" s="4" t="str">
        <f>fichier!K339</f>
        <v>VTP PV 18147318 - AR-665-EH - GILBERT DELPHINE - RENAULT CLIO</v>
      </c>
      <c r="G347" s="9">
        <f>fichier!L339</f>
        <v>49.72</v>
      </c>
      <c r="H347" s="9"/>
      <c r="I347" s="9"/>
      <c r="J347" s="9"/>
      <c r="K347" s="9"/>
      <c r="L347" s="9"/>
      <c r="M347" s="9"/>
      <c r="N347" s="9"/>
      <c r="O347" s="9"/>
      <c r="P347" s="9"/>
      <c r="Q347" s="9">
        <f>fichier!M339</f>
        <v>10</v>
      </c>
      <c r="R347" s="8"/>
      <c r="S347" s="8"/>
      <c r="T347" s="8"/>
      <c r="U347" s="4"/>
      <c r="V347" s="3"/>
      <c r="W347" s="8"/>
      <c r="X347" s="8"/>
      <c r="Y347" s="22"/>
      <c r="Z347" s="25">
        <f t="shared" si="39"/>
        <v>0.20112630732099759</v>
      </c>
      <c r="AA347" s="25" t="str">
        <f t="shared" si="40"/>
        <v/>
      </c>
      <c r="AB347" s="25" t="str">
        <f t="shared" si="41"/>
        <v/>
      </c>
      <c r="AC347" s="64" t="str">
        <f t="shared" si="35"/>
        <v/>
      </c>
      <c r="AD347" s="65" t="b">
        <f t="shared" si="36"/>
        <v>0</v>
      </c>
      <c r="AE347" s="26" t="str">
        <f t="shared" si="37"/>
        <v/>
      </c>
      <c r="AF347" s="26" t="str">
        <f t="shared" si="38"/>
        <v/>
      </c>
    </row>
    <row r="348" spans="2:32" x14ac:dyDescent="0.25">
      <c r="B348" s="49">
        <f>fichier!I340</f>
        <v>27</v>
      </c>
      <c r="C348" s="67" t="str">
        <f>fichier!R340</f>
        <v>GIRE</v>
      </c>
      <c r="D348" s="9">
        <f>fichier!N340</f>
        <v>65</v>
      </c>
      <c r="E348" s="4">
        <f>fichier!H340</f>
        <v>154552</v>
      </c>
      <c r="F348" s="4" t="str">
        <f>fichier!K340</f>
        <v>VTP PV 18147566 - AT-449-ZG - GIRET THIERRY - VOLKSWAGEN GOLF</v>
      </c>
      <c r="G348" s="9">
        <f>fichier!L340</f>
        <v>53.88</v>
      </c>
      <c r="H348" s="9"/>
      <c r="I348" s="9"/>
      <c r="J348" s="9"/>
      <c r="K348" s="9"/>
      <c r="L348" s="9"/>
      <c r="M348" s="9"/>
      <c r="N348" s="9"/>
      <c r="O348" s="9"/>
      <c r="P348" s="9"/>
      <c r="Q348" s="9">
        <f>fichier!M340</f>
        <v>10.84</v>
      </c>
      <c r="R348" s="8"/>
      <c r="S348" s="8"/>
      <c r="T348" s="8"/>
      <c r="U348" s="4"/>
      <c r="V348" s="3"/>
      <c r="W348" s="8"/>
      <c r="X348" s="8"/>
      <c r="Y348" s="22"/>
      <c r="Z348" s="25">
        <f t="shared" si="39"/>
        <v>0.2011878247958426</v>
      </c>
      <c r="AA348" s="25" t="str">
        <f t="shared" si="40"/>
        <v/>
      </c>
      <c r="AB348" s="25" t="str">
        <f t="shared" si="41"/>
        <v/>
      </c>
      <c r="AC348" s="64" t="str">
        <f t="shared" si="35"/>
        <v/>
      </c>
      <c r="AD348" s="65" t="b">
        <f t="shared" si="36"/>
        <v>0</v>
      </c>
      <c r="AE348" s="26" t="str">
        <f t="shared" si="37"/>
        <v/>
      </c>
      <c r="AF348" s="26" t="str">
        <f t="shared" si="38"/>
        <v/>
      </c>
    </row>
    <row r="349" spans="2:32" x14ac:dyDescent="0.25">
      <c r="B349" s="49">
        <f>fichier!I341</f>
        <v>14</v>
      </c>
      <c r="C349" s="67" t="str">
        <f>fichier!R341</f>
        <v>GOHI</v>
      </c>
      <c r="D349" s="9">
        <f>fichier!N341</f>
        <v>65</v>
      </c>
      <c r="E349" s="4">
        <f>fichier!H341</f>
        <v>154168</v>
      </c>
      <c r="F349" s="4" t="str">
        <f>fichier!K341</f>
        <v>VTP PV 18147204 - CZ-415-BW - GOHIN STEPHANE - RENAULT R21</v>
      </c>
      <c r="G349" s="9">
        <f>fichier!L341</f>
        <v>53.88</v>
      </c>
      <c r="H349" s="9"/>
      <c r="I349" s="9"/>
      <c r="J349" s="9"/>
      <c r="K349" s="9"/>
      <c r="L349" s="9"/>
      <c r="M349" s="9"/>
      <c r="N349" s="9"/>
      <c r="O349" s="9"/>
      <c r="P349" s="9"/>
      <c r="Q349" s="9">
        <f>fichier!M341</f>
        <v>10.84</v>
      </c>
      <c r="R349" s="8"/>
      <c r="S349" s="8"/>
      <c r="T349" s="8"/>
      <c r="U349" s="4"/>
      <c r="V349" s="3"/>
      <c r="W349" s="8"/>
      <c r="X349" s="8"/>
      <c r="Y349" s="22"/>
      <c r="Z349" s="25">
        <f t="shared" si="39"/>
        <v>0.2011878247958426</v>
      </c>
      <c r="AA349" s="25" t="str">
        <f t="shared" si="40"/>
        <v/>
      </c>
      <c r="AB349" s="25" t="str">
        <f t="shared" si="41"/>
        <v/>
      </c>
      <c r="AC349" s="64" t="str">
        <f t="shared" si="35"/>
        <v/>
      </c>
      <c r="AD349" s="65" t="b">
        <f t="shared" si="36"/>
        <v>0</v>
      </c>
      <c r="AE349" s="26" t="str">
        <f t="shared" si="37"/>
        <v/>
      </c>
      <c r="AF349" s="26" t="str">
        <f t="shared" si="38"/>
        <v/>
      </c>
    </row>
    <row r="350" spans="2:32" x14ac:dyDescent="0.25">
      <c r="B350" s="49">
        <f>fichier!I342</f>
        <v>21</v>
      </c>
      <c r="C350" s="67" t="str">
        <f>fichier!R342</f>
        <v>GOHI</v>
      </c>
      <c r="D350" s="9">
        <f>fichier!N342</f>
        <v>15</v>
      </c>
      <c r="E350" s="4">
        <f>fichier!H342</f>
        <v>154386</v>
      </c>
      <c r="F350" s="4" t="str">
        <f>fichier!K342</f>
        <v>CV PV 18147409 - CZ-415-BW - GOHIN STEPHANE - RENAULT R21</v>
      </c>
      <c r="G350" s="9">
        <f>fichier!L342</f>
        <v>12.5</v>
      </c>
      <c r="H350" s="9"/>
      <c r="I350" s="9"/>
      <c r="J350" s="9"/>
      <c r="K350" s="9"/>
      <c r="L350" s="9"/>
      <c r="M350" s="9"/>
      <c r="N350" s="9"/>
      <c r="O350" s="9"/>
      <c r="P350" s="9"/>
      <c r="Q350" s="9">
        <f>fichier!M342</f>
        <v>2.5</v>
      </c>
      <c r="R350" s="8"/>
      <c r="S350" s="8"/>
      <c r="T350" s="8"/>
      <c r="U350" s="4"/>
      <c r="V350" s="3"/>
      <c r="W350" s="8"/>
      <c r="X350" s="8"/>
      <c r="Y350" s="22"/>
      <c r="Z350" s="25">
        <f t="shared" si="39"/>
        <v>0.2</v>
      </c>
      <c r="AA350" s="25" t="str">
        <f t="shared" si="40"/>
        <v/>
      </c>
      <c r="AB350" s="25" t="str">
        <f t="shared" si="41"/>
        <v/>
      </c>
      <c r="AC350" s="64" t="str">
        <f t="shared" si="35"/>
        <v/>
      </c>
      <c r="AD350" s="65" t="str">
        <f t="shared" si="36"/>
        <v/>
      </c>
      <c r="AE350" s="26" t="str">
        <f t="shared" si="37"/>
        <v/>
      </c>
      <c r="AF350" s="26" t="str">
        <f t="shared" si="38"/>
        <v/>
      </c>
    </row>
    <row r="351" spans="2:32" x14ac:dyDescent="0.25">
      <c r="B351" s="49">
        <f>fichier!I343</f>
        <v>21</v>
      </c>
      <c r="C351" s="67" t="str">
        <f>fichier!R343</f>
        <v>GOHI</v>
      </c>
      <c r="D351" s="9">
        <f>fichier!N343</f>
        <v>-15</v>
      </c>
      <c r="E351" s="4">
        <f>fichier!H343</f>
        <v>154389</v>
      </c>
      <c r="F351" s="4" t="str">
        <f>fichier!K343</f>
        <v>Avoir facture NÂ° 154386 du 21/02/2018</v>
      </c>
      <c r="G351" s="9">
        <f>fichier!L343</f>
        <v>-12.5</v>
      </c>
      <c r="H351" s="9"/>
      <c r="I351" s="9"/>
      <c r="J351" s="9"/>
      <c r="K351" s="9"/>
      <c r="L351" s="9"/>
      <c r="M351" s="9"/>
      <c r="N351" s="9"/>
      <c r="O351" s="9"/>
      <c r="P351" s="9"/>
      <c r="Q351" s="9">
        <f>fichier!M343</f>
        <v>-2.5</v>
      </c>
      <c r="R351" s="8"/>
      <c r="S351" s="8"/>
      <c r="T351" s="8"/>
      <c r="U351" s="4"/>
      <c r="V351" s="3"/>
      <c r="W351" s="8"/>
      <c r="X351" s="8"/>
      <c r="Y351" s="22"/>
      <c r="Z351" s="25">
        <f t="shared" si="39"/>
        <v>0.2</v>
      </c>
      <c r="AA351" s="25" t="str">
        <f t="shared" si="40"/>
        <v/>
      </c>
      <c r="AB351" s="25" t="str">
        <f t="shared" si="41"/>
        <v/>
      </c>
      <c r="AC351" s="64" t="str">
        <f t="shared" si="35"/>
        <v/>
      </c>
      <c r="AD351" s="65" t="str">
        <f t="shared" si="36"/>
        <v/>
      </c>
      <c r="AE351" s="26" t="str">
        <f t="shared" si="37"/>
        <v/>
      </c>
      <c r="AF351" s="26" t="str">
        <f t="shared" si="38"/>
        <v/>
      </c>
    </row>
    <row r="352" spans="2:32" x14ac:dyDescent="0.25">
      <c r="B352" s="49">
        <f>fichier!I344</f>
        <v>8</v>
      </c>
      <c r="C352" s="67" t="str">
        <f>fichier!R344</f>
        <v>GONT</v>
      </c>
      <c r="D352" s="9">
        <f>fichier!N344</f>
        <v>25</v>
      </c>
      <c r="E352" s="4">
        <f>fichier!H344</f>
        <v>154017</v>
      </c>
      <c r="F352" s="4" t="str">
        <f>fichier!K344</f>
        <v>VTC PV 18147066 - BF-482-VE - GONTHIER COUVERTURE - CITROEN C2</v>
      </c>
      <c r="G352" s="9">
        <f>fichier!L344</f>
        <v>20.83</v>
      </c>
      <c r="H352" s="9"/>
      <c r="I352" s="9"/>
      <c r="J352" s="9"/>
      <c r="K352" s="9"/>
      <c r="L352" s="9"/>
      <c r="M352" s="9"/>
      <c r="N352" s="9"/>
      <c r="O352" s="9"/>
      <c r="P352" s="9"/>
      <c r="Q352" s="9">
        <f>fichier!M344</f>
        <v>4.17</v>
      </c>
      <c r="R352" s="8"/>
      <c r="S352" s="8"/>
      <c r="T352" s="8"/>
      <c r="U352" s="4"/>
      <c r="V352" s="3"/>
      <c r="W352" s="8"/>
      <c r="X352" s="8"/>
      <c r="Y352" s="22"/>
      <c r="Z352" s="25">
        <f t="shared" si="39"/>
        <v>0.20019203072491601</v>
      </c>
      <c r="AA352" s="25" t="str">
        <f t="shared" si="40"/>
        <v/>
      </c>
      <c r="AB352" s="25" t="str">
        <f t="shared" si="41"/>
        <v/>
      </c>
      <c r="AC352" s="64" t="str">
        <f t="shared" si="35"/>
        <v/>
      </c>
      <c r="AD352" s="65" t="str">
        <f t="shared" si="36"/>
        <v/>
      </c>
      <c r="AE352" s="26" t="str">
        <f t="shared" si="37"/>
        <v/>
      </c>
      <c r="AF352" s="26" t="str">
        <f t="shared" si="38"/>
        <v/>
      </c>
    </row>
    <row r="353" spans="2:32" x14ac:dyDescent="0.25">
      <c r="B353" s="49">
        <f>fichier!I345</f>
        <v>2</v>
      </c>
      <c r="C353" s="67" t="str">
        <f>fichier!R345</f>
        <v>GOSS</v>
      </c>
      <c r="D353" s="9">
        <f>fichier!N345</f>
        <v>50</v>
      </c>
      <c r="E353" s="4">
        <f>fichier!H345</f>
        <v>153858</v>
      </c>
      <c r="F353" s="4" t="str">
        <f>fichier!K345</f>
        <v>VTP PV 18146918 - AF-914-AZ - GOSSELIN SEBASTIEN - RENAULT CLIO</v>
      </c>
      <c r="G353" s="9">
        <f>fichier!L345</f>
        <v>41.38</v>
      </c>
      <c r="H353" s="9"/>
      <c r="I353" s="9"/>
      <c r="J353" s="9"/>
      <c r="K353" s="9"/>
      <c r="L353" s="9"/>
      <c r="M353" s="9"/>
      <c r="N353" s="9"/>
      <c r="O353" s="9"/>
      <c r="P353" s="9"/>
      <c r="Q353" s="9">
        <f>fichier!M345</f>
        <v>8.34</v>
      </c>
      <c r="R353" s="8"/>
      <c r="S353" s="8"/>
      <c r="T353" s="8"/>
      <c r="U353" s="4"/>
      <c r="V353" s="3"/>
      <c r="W353" s="8"/>
      <c r="X353" s="8"/>
      <c r="Y353" s="22"/>
      <c r="Z353" s="25">
        <f t="shared" si="39"/>
        <v>0.20154664088931851</v>
      </c>
      <c r="AA353" s="25" t="str">
        <f t="shared" si="40"/>
        <v/>
      </c>
      <c r="AB353" s="25" t="str">
        <f t="shared" si="41"/>
        <v/>
      </c>
      <c r="AC353" s="64" t="str">
        <f t="shared" si="35"/>
        <v/>
      </c>
      <c r="AD353" s="65" t="b">
        <f t="shared" si="36"/>
        <v>0</v>
      </c>
      <c r="AE353" s="26" t="str">
        <f t="shared" si="37"/>
        <v/>
      </c>
      <c r="AF353" s="26" t="str">
        <f t="shared" si="38"/>
        <v/>
      </c>
    </row>
    <row r="354" spans="2:32" x14ac:dyDescent="0.25">
      <c r="B354" s="49">
        <f>fichier!I346</f>
        <v>5</v>
      </c>
      <c r="C354" s="67" t="str">
        <f>fichier!R346</f>
        <v>GOSS</v>
      </c>
      <c r="D354" s="9">
        <f>fichier!N346</f>
        <v>60</v>
      </c>
      <c r="E354" s="4">
        <f>fichier!H346</f>
        <v>153898</v>
      </c>
      <c r="F354" s="4" t="str">
        <f>fichier!K346</f>
        <v>VTP PV 18146955 - BQ-219-YB - GOSSET PHILIPPE - VOLKSWAGEN GOLF</v>
      </c>
      <c r="G354" s="9">
        <f>fichier!L346</f>
        <v>49.72</v>
      </c>
      <c r="H354" s="9"/>
      <c r="I354" s="9"/>
      <c r="J354" s="9"/>
      <c r="K354" s="9"/>
      <c r="L354" s="9"/>
      <c r="M354" s="9"/>
      <c r="N354" s="9"/>
      <c r="O354" s="9"/>
      <c r="P354" s="9"/>
      <c r="Q354" s="9">
        <f>fichier!M346</f>
        <v>10</v>
      </c>
      <c r="R354" s="8"/>
      <c r="S354" s="8"/>
      <c r="T354" s="8"/>
      <c r="U354" s="4"/>
      <c r="V354" s="3"/>
      <c r="W354" s="8"/>
      <c r="X354" s="8"/>
      <c r="Y354" s="22"/>
      <c r="Z354" s="25">
        <f t="shared" si="39"/>
        <v>0.20112630732099759</v>
      </c>
      <c r="AA354" s="25" t="str">
        <f t="shared" si="40"/>
        <v/>
      </c>
      <c r="AB354" s="25" t="str">
        <f t="shared" si="41"/>
        <v/>
      </c>
      <c r="AC354" s="64" t="str">
        <f t="shared" si="35"/>
        <v/>
      </c>
      <c r="AD354" s="65" t="b">
        <f t="shared" si="36"/>
        <v>0</v>
      </c>
      <c r="AE354" s="26" t="str">
        <f t="shared" si="37"/>
        <v/>
      </c>
      <c r="AF354" s="26" t="str">
        <f t="shared" si="38"/>
        <v/>
      </c>
    </row>
    <row r="355" spans="2:32" x14ac:dyDescent="0.25">
      <c r="B355" s="49">
        <f>fichier!I347</f>
        <v>28</v>
      </c>
      <c r="C355" s="67" t="str">
        <f>fichier!R347</f>
        <v>GOUE</v>
      </c>
      <c r="D355" s="9">
        <f>fichier!N347</f>
        <v>60</v>
      </c>
      <c r="E355" s="4">
        <f>fichier!H347</f>
        <v>154584</v>
      </c>
      <c r="F355" s="4" t="str">
        <f>fichier!K347</f>
        <v>VTP PV 18147598 - AN-453-CG - GOUEZEL KEVIN - PEUGEOT 207</v>
      </c>
      <c r="G355" s="9">
        <f>fichier!L347</f>
        <v>49.72</v>
      </c>
      <c r="H355" s="9"/>
      <c r="I355" s="9"/>
      <c r="J355" s="9"/>
      <c r="K355" s="9"/>
      <c r="L355" s="9"/>
      <c r="M355" s="9"/>
      <c r="N355" s="9"/>
      <c r="O355" s="9"/>
      <c r="P355" s="9"/>
      <c r="Q355" s="9">
        <f>fichier!M347</f>
        <v>10</v>
      </c>
      <c r="R355" s="8"/>
      <c r="S355" s="8"/>
      <c r="T355" s="8"/>
      <c r="U355" s="4"/>
      <c r="V355" s="3"/>
      <c r="W355" s="8"/>
      <c r="X355" s="8"/>
      <c r="Y355" s="22"/>
      <c r="Z355" s="25">
        <f t="shared" si="39"/>
        <v>0.20112630732099759</v>
      </c>
      <c r="AA355" s="25" t="str">
        <f t="shared" si="40"/>
        <v/>
      </c>
      <c r="AB355" s="25" t="str">
        <f t="shared" si="41"/>
        <v/>
      </c>
      <c r="AC355" s="64" t="str">
        <f t="shared" si="35"/>
        <v/>
      </c>
      <c r="AD355" s="65" t="b">
        <f t="shared" si="36"/>
        <v>0</v>
      </c>
      <c r="AE355" s="26" t="str">
        <f t="shared" si="37"/>
        <v/>
      </c>
      <c r="AF355" s="26" t="str">
        <f t="shared" si="38"/>
        <v/>
      </c>
    </row>
    <row r="356" spans="2:32" x14ac:dyDescent="0.25">
      <c r="B356" s="49">
        <f>fichier!I348</f>
        <v>22</v>
      </c>
      <c r="C356" s="67" t="str">
        <f>fichier!R348</f>
        <v>GRAI</v>
      </c>
      <c r="D356" s="9">
        <f>fichier!N348</f>
        <v>15</v>
      </c>
      <c r="E356" s="4">
        <f>fichier!H348</f>
        <v>154438</v>
      </c>
      <c r="F356" s="4" t="str">
        <f>fichier!K348</f>
        <v>CV PV 18147459 - AA-555-KB - GRAINDORGE JOEL - PEUGEOT 407</v>
      </c>
      <c r="G356" s="9">
        <f>fichier!L348</f>
        <v>12.5</v>
      </c>
      <c r="H356" s="9"/>
      <c r="I356" s="9"/>
      <c r="J356" s="9"/>
      <c r="K356" s="9"/>
      <c r="L356" s="9"/>
      <c r="M356" s="9"/>
      <c r="N356" s="9"/>
      <c r="O356" s="9"/>
      <c r="P356" s="9"/>
      <c r="Q356" s="9">
        <f>fichier!M348</f>
        <v>2.5</v>
      </c>
      <c r="R356" s="8"/>
      <c r="S356" s="8"/>
      <c r="T356" s="8"/>
      <c r="U356" s="4"/>
      <c r="V356" s="3"/>
      <c r="W356" s="8"/>
      <c r="X356" s="8"/>
      <c r="Y356" s="22"/>
      <c r="Z356" s="25">
        <f t="shared" si="39"/>
        <v>0.2</v>
      </c>
      <c r="AA356" s="25" t="str">
        <f t="shared" si="40"/>
        <v/>
      </c>
      <c r="AB356" s="25" t="str">
        <f t="shared" si="41"/>
        <v/>
      </c>
      <c r="AC356" s="64" t="str">
        <f t="shared" si="35"/>
        <v/>
      </c>
      <c r="AD356" s="65" t="str">
        <f t="shared" si="36"/>
        <v/>
      </c>
      <c r="AE356" s="26" t="str">
        <f t="shared" si="37"/>
        <v/>
      </c>
      <c r="AF356" s="26" t="str">
        <f t="shared" si="38"/>
        <v/>
      </c>
    </row>
    <row r="357" spans="2:32" x14ac:dyDescent="0.25">
      <c r="B357" s="49">
        <f>fichier!I349</f>
        <v>21</v>
      </c>
      <c r="C357" s="67" t="str">
        <f>fichier!R349</f>
        <v>GRAP</v>
      </c>
      <c r="D357" s="9">
        <f>fichier!N349</f>
        <v>25</v>
      </c>
      <c r="E357" s="4">
        <f>fichier!H349</f>
        <v>154362</v>
      </c>
      <c r="F357" s="4" t="str">
        <f>fichier!K349</f>
        <v>VTC PV 18147387 - AK-211-DN - GRAPE VIE - IVECO DAILY</v>
      </c>
      <c r="G357" s="9">
        <f>fichier!L349</f>
        <v>20.83</v>
      </c>
      <c r="H357" s="9"/>
      <c r="I357" s="9"/>
      <c r="J357" s="9"/>
      <c r="K357" s="9"/>
      <c r="L357" s="9"/>
      <c r="M357" s="9"/>
      <c r="N357" s="9"/>
      <c r="O357" s="9"/>
      <c r="P357" s="9"/>
      <c r="Q357" s="9">
        <f>fichier!M349</f>
        <v>4.17</v>
      </c>
      <c r="R357" s="8"/>
      <c r="S357" s="8"/>
      <c r="T357" s="8"/>
      <c r="U357" s="4"/>
      <c r="V357" s="3"/>
      <c r="W357" s="8"/>
      <c r="X357" s="8"/>
      <c r="Y357" s="22"/>
      <c r="Z357" s="25">
        <f t="shared" si="39"/>
        <v>0.20019203072491601</v>
      </c>
      <c r="AA357" s="25" t="str">
        <f t="shared" si="40"/>
        <v/>
      </c>
      <c r="AB357" s="25" t="str">
        <f t="shared" si="41"/>
        <v/>
      </c>
      <c r="AC357" s="64" t="str">
        <f t="shared" si="35"/>
        <v/>
      </c>
      <c r="AD357" s="65" t="str">
        <f t="shared" si="36"/>
        <v/>
      </c>
      <c r="AE357" s="26" t="str">
        <f t="shared" si="37"/>
        <v/>
      </c>
      <c r="AF357" s="26" t="str">
        <f t="shared" si="38"/>
        <v/>
      </c>
    </row>
    <row r="358" spans="2:32" x14ac:dyDescent="0.25">
      <c r="B358" s="49">
        <f>fichier!I350</f>
        <v>9</v>
      </c>
      <c r="C358" s="67" t="str">
        <f>fichier!R350</f>
        <v>GRIV</v>
      </c>
      <c r="D358" s="9">
        <f>fichier!N350</f>
        <v>65</v>
      </c>
      <c r="E358" s="4">
        <f>fichier!H350</f>
        <v>154042</v>
      </c>
      <c r="F358" s="4" t="str">
        <f>fichier!K350</f>
        <v>VTP PV 18147091 - AF-190-EL - GRIVAUD EDITH - OPEL CORSA</v>
      </c>
      <c r="G358" s="9">
        <f>fichier!L350</f>
        <v>53.88</v>
      </c>
      <c r="H358" s="9"/>
      <c r="I358" s="9"/>
      <c r="J358" s="9"/>
      <c r="K358" s="9"/>
      <c r="L358" s="9"/>
      <c r="M358" s="9"/>
      <c r="N358" s="9"/>
      <c r="O358" s="9"/>
      <c r="P358" s="9"/>
      <c r="Q358" s="9">
        <f>fichier!M350</f>
        <v>10.84</v>
      </c>
      <c r="R358" s="8"/>
      <c r="S358" s="8"/>
      <c r="T358" s="8"/>
      <c r="U358" s="4"/>
      <c r="V358" s="3"/>
      <c r="W358" s="8"/>
      <c r="X358" s="8"/>
      <c r="Y358" s="22"/>
      <c r="Z358" s="25">
        <f t="shared" si="39"/>
        <v>0.2011878247958426</v>
      </c>
      <c r="AA358" s="25" t="str">
        <f t="shared" si="40"/>
        <v/>
      </c>
      <c r="AB358" s="25" t="str">
        <f t="shared" si="41"/>
        <v/>
      </c>
      <c r="AC358" s="64" t="str">
        <f t="shared" si="35"/>
        <v/>
      </c>
      <c r="AD358" s="65" t="b">
        <f t="shared" si="36"/>
        <v>0</v>
      </c>
      <c r="AE358" s="26" t="str">
        <f t="shared" si="37"/>
        <v/>
      </c>
      <c r="AF358" s="26" t="str">
        <f t="shared" si="38"/>
        <v/>
      </c>
    </row>
    <row r="359" spans="2:32" x14ac:dyDescent="0.25">
      <c r="B359" s="49">
        <f>fichier!I351</f>
        <v>8</v>
      </c>
      <c r="C359" s="67" t="str">
        <f>fichier!R351</f>
        <v>GUER</v>
      </c>
      <c r="D359" s="9">
        <f>fichier!N351</f>
        <v>65</v>
      </c>
      <c r="E359" s="4">
        <f>fichier!H351</f>
        <v>154002</v>
      </c>
      <c r="F359" s="4" t="str">
        <f>fichier!K351</f>
        <v>VTP PV 18147051 - 8874 YW 14 - GUERIN MAURICE - MERCEDES BENZ CLASSE C</v>
      </c>
      <c r="G359" s="9">
        <f>fichier!L351</f>
        <v>53.88</v>
      </c>
      <c r="H359" s="9"/>
      <c r="I359" s="9"/>
      <c r="J359" s="9"/>
      <c r="K359" s="9"/>
      <c r="L359" s="9"/>
      <c r="M359" s="9"/>
      <c r="N359" s="9"/>
      <c r="O359" s="9"/>
      <c r="P359" s="9"/>
      <c r="Q359" s="9">
        <f>fichier!M351</f>
        <v>10.84</v>
      </c>
      <c r="R359" s="8"/>
      <c r="S359" s="8"/>
      <c r="T359" s="8"/>
      <c r="U359" s="4"/>
      <c r="V359" s="3"/>
      <c r="W359" s="8"/>
      <c r="X359" s="8"/>
      <c r="Y359" s="22"/>
      <c r="Z359" s="25">
        <f t="shared" si="39"/>
        <v>0.2011878247958426</v>
      </c>
      <c r="AA359" s="25" t="str">
        <f t="shared" si="40"/>
        <v/>
      </c>
      <c r="AB359" s="25" t="str">
        <f t="shared" si="41"/>
        <v/>
      </c>
      <c r="AC359" s="64" t="str">
        <f t="shared" si="35"/>
        <v/>
      </c>
      <c r="AD359" s="65" t="b">
        <f t="shared" si="36"/>
        <v>0</v>
      </c>
      <c r="AE359" s="26" t="str">
        <f t="shared" si="37"/>
        <v/>
      </c>
      <c r="AF359" s="26" t="str">
        <f t="shared" si="38"/>
        <v/>
      </c>
    </row>
    <row r="360" spans="2:32" x14ac:dyDescent="0.25">
      <c r="B360" s="49">
        <f>fichier!I352</f>
        <v>21</v>
      </c>
      <c r="C360" s="67" t="str">
        <f>fichier!R352</f>
        <v>GUIL</v>
      </c>
      <c r="D360" s="9">
        <f>fichier!N352</f>
        <v>60</v>
      </c>
      <c r="E360" s="4">
        <f>fichier!H352</f>
        <v>154384</v>
      </c>
      <c r="F360" s="4" t="str">
        <f>fichier!K352</f>
        <v>VTP PV 18147407 - 3788 XB 14 - GUILLAUME PASCAL - FORD MONDEO1.8T</v>
      </c>
      <c r="G360" s="9">
        <f>fichier!L352</f>
        <v>49.72</v>
      </c>
      <c r="H360" s="9"/>
      <c r="I360" s="9"/>
      <c r="J360" s="9"/>
      <c r="K360" s="9"/>
      <c r="L360" s="9"/>
      <c r="M360" s="9"/>
      <c r="N360" s="9"/>
      <c r="O360" s="9"/>
      <c r="P360" s="9"/>
      <c r="Q360" s="9">
        <f>fichier!M352</f>
        <v>10</v>
      </c>
      <c r="R360" s="8"/>
      <c r="S360" s="8"/>
      <c r="T360" s="8"/>
      <c r="U360" s="4"/>
      <c r="V360" s="3"/>
      <c r="W360" s="8"/>
      <c r="X360" s="8"/>
      <c r="Y360" s="22"/>
      <c r="Z360" s="25">
        <f t="shared" si="39"/>
        <v>0.20112630732099759</v>
      </c>
      <c r="AA360" s="25" t="str">
        <f t="shared" si="40"/>
        <v/>
      </c>
      <c r="AB360" s="25" t="str">
        <f t="shared" si="41"/>
        <v/>
      </c>
      <c r="AC360" s="64" t="str">
        <f t="shared" si="35"/>
        <v/>
      </c>
      <c r="AD360" s="65" t="b">
        <f t="shared" si="36"/>
        <v>0</v>
      </c>
      <c r="AE360" s="26" t="str">
        <f t="shared" si="37"/>
        <v/>
      </c>
      <c r="AF360" s="26" t="str">
        <f t="shared" si="38"/>
        <v/>
      </c>
    </row>
    <row r="361" spans="2:32" x14ac:dyDescent="0.25">
      <c r="B361" s="49">
        <f>fichier!I353</f>
        <v>13</v>
      </c>
      <c r="C361" s="67" t="str">
        <f>fichier!R353</f>
        <v>GUIL</v>
      </c>
      <c r="D361" s="9">
        <f>fichier!N353</f>
        <v>65</v>
      </c>
      <c r="E361" s="4">
        <f>fichier!H353</f>
        <v>154113</v>
      </c>
      <c r="F361" s="4" t="str">
        <f>fichier!K353</f>
        <v>VTP PV 18147154 - BT-371-XK - GUILLEMIN GREGORY - RENAULT CLIO</v>
      </c>
      <c r="G361" s="9">
        <f>fichier!L353</f>
        <v>53.88</v>
      </c>
      <c r="H361" s="9"/>
      <c r="I361" s="9"/>
      <c r="J361" s="9"/>
      <c r="K361" s="9"/>
      <c r="L361" s="9"/>
      <c r="M361" s="9"/>
      <c r="N361" s="9"/>
      <c r="O361" s="9"/>
      <c r="P361" s="9"/>
      <c r="Q361" s="9">
        <f>fichier!M353</f>
        <v>10.84</v>
      </c>
      <c r="R361" s="8"/>
      <c r="S361" s="8"/>
      <c r="T361" s="8"/>
      <c r="U361" s="4"/>
      <c r="V361" s="3"/>
      <c r="W361" s="8"/>
      <c r="X361" s="8"/>
      <c r="Y361" s="22"/>
      <c r="Z361" s="25">
        <f t="shared" si="39"/>
        <v>0.2011878247958426</v>
      </c>
      <c r="AA361" s="25" t="str">
        <f t="shared" si="40"/>
        <v/>
      </c>
      <c r="AB361" s="25" t="str">
        <f t="shared" si="41"/>
        <v/>
      </c>
      <c r="AC361" s="64" t="str">
        <f t="shared" si="35"/>
        <v/>
      </c>
      <c r="AD361" s="65" t="b">
        <f t="shared" si="36"/>
        <v>0</v>
      </c>
      <c r="AE361" s="26" t="str">
        <f t="shared" si="37"/>
        <v/>
      </c>
      <c r="AF361" s="26" t="str">
        <f t="shared" si="38"/>
        <v/>
      </c>
    </row>
    <row r="362" spans="2:32" x14ac:dyDescent="0.25">
      <c r="B362" s="49">
        <f>fichier!I354</f>
        <v>6</v>
      </c>
      <c r="C362" s="67" t="str">
        <f>fichier!R354</f>
        <v>HAAS</v>
      </c>
      <c r="D362" s="9">
        <f>fichier!N354</f>
        <v>15</v>
      </c>
      <c r="E362" s="4">
        <f>fichier!H354</f>
        <v>153903</v>
      </c>
      <c r="F362" s="4" t="str">
        <f>fichier!K354</f>
        <v>CV PV 18146960 - DN-208-GA - HAAS ISABELLE - RENAULT MEGANE SCENIC</v>
      </c>
      <c r="G362" s="9">
        <f>fichier!L354</f>
        <v>12.5</v>
      </c>
      <c r="H362" s="9"/>
      <c r="I362" s="9"/>
      <c r="J362" s="9"/>
      <c r="K362" s="9"/>
      <c r="L362" s="9"/>
      <c r="M362" s="9"/>
      <c r="N362" s="9"/>
      <c r="O362" s="9"/>
      <c r="P362" s="9"/>
      <c r="Q362" s="9">
        <f>fichier!M354</f>
        <v>2.5</v>
      </c>
      <c r="R362" s="8"/>
      <c r="S362" s="8"/>
      <c r="T362" s="8"/>
      <c r="U362" s="4"/>
      <c r="V362" s="3"/>
      <c r="W362" s="8"/>
      <c r="X362" s="8"/>
      <c r="Y362" s="22"/>
      <c r="Z362" s="25">
        <f t="shared" si="39"/>
        <v>0.2</v>
      </c>
      <c r="AA362" s="25" t="str">
        <f t="shared" si="40"/>
        <v/>
      </c>
      <c r="AB362" s="25" t="str">
        <f t="shared" si="41"/>
        <v/>
      </c>
      <c r="AC362" s="64" t="str">
        <f t="shared" si="35"/>
        <v/>
      </c>
      <c r="AD362" s="65" t="str">
        <f t="shared" si="36"/>
        <v/>
      </c>
      <c r="AE362" s="26" t="str">
        <f t="shared" si="37"/>
        <v/>
      </c>
      <c r="AF362" s="26" t="str">
        <f t="shared" si="38"/>
        <v/>
      </c>
    </row>
    <row r="363" spans="2:32" x14ac:dyDescent="0.25">
      <c r="B363" s="49">
        <f>fichier!I355</f>
        <v>12</v>
      </c>
      <c r="C363" s="67" t="str">
        <f>fichier!R355</f>
        <v>HALA</v>
      </c>
      <c r="D363" s="9">
        <f>fichier!N355</f>
        <v>25</v>
      </c>
      <c r="E363" s="4">
        <f>fichier!H355</f>
        <v>154071</v>
      </c>
      <c r="F363" s="4" t="str">
        <f>fichier!K355</f>
        <v>VTC PV 18147117 - AM-975-EG - HALARD DENIS - RENAULT KANGOO</v>
      </c>
      <c r="G363" s="9">
        <f>fichier!L355</f>
        <v>20.83</v>
      </c>
      <c r="H363" s="9"/>
      <c r="I363" s="9"/>
      <c r="J363" s="9"/>
      <c r="K363" s="9"/>
      <c r="L363" s="9"/>
      <c r="M363" s="9"/>
      <c r="N363" s="9"/>
      <c r="O363" s="9"/>
      <c r="P363" s="9"/>
      <c r="Q363" s="9">
        <f>fichier!M355</f>
        <v>4.17</v>
      </c>
      <c r="R363" s="8"/>
      <c r="S363" s="8"/>
      <c r="T363" s="8"/>
      <c r="U363" s="4"/>
      <c r="V363" s="3"/>
      <c r="W363" s="8"/>
      <c r="X363" s="8"/>
      <c r="Y363" s="22"/>
      <c r="Z363" s="25">
        <f t="shared" si="39"/>
        <v>0.20019203072491601</v>
      </c>
      <c r="AA363" s="25" t="str">
        <f t="shared" si="40"/>
        <v/>
      </c>
      <c r="AB363" s="25" t="str">
        <f t="shared" si="41"/>
        <v/>
      </c>
      <c r="AC363" s="64" t="str">
        <f t="shared" si="35"/>
        <v/>
      </c>
      <c r="AD363" s="65" t="str">
        <f t="shared" si="36"/>
        <v/>
      </c>
      <c r="AE363" s="26" t="str">
        <f t="shared" si="37"/>
        <v/>
      </c>
      <c r="AF363" s="26" t="str">
        <f t="shared" si="38"/>
        <v/>
      </c>
    </row>
    <row r="364" spans="2:32" x14ac:dyDescent="0.25">
      <c r="B364" s="49">
        <f>fichier!I356</f>
        <v>22</v>
      </c>
      <c r="C364" s="67" t="str">
        <f>fichier!R356</f>
        <v>HALO</v>
      </c>
      <c r="D364" s="9">
        <f>fichier!N356</f>
        <v>60</v>
      </c>
      <c r="E364" s="4">
        <f>fichier!H356</f>
        <v>154422</v>
      </c>
      <c r="F364" s="4" t="str">
        <f>fichier!K356</f>
        <v>VTP PV 18147443 - AM-551-FF - HALOT DOMINIQUE - RENAULT CLIO</v>
      </c>
      <c r="G364" s="9">
        <f>fichier!L356</f>
        <v>49.72</v>
      </c>
      <c r="H364" s="9"/>
      <c r="I364" s="9"/>
      <c r="J364" s="9"/>
      <c r="K364" s="9"/>
      <c r="L364" s="9"/>
      <c r="M364" s="9"/>
      <c r="N364" s="9"/>
      <c r="O364" s="9"/>
      <c r="P364" s="9"/>
      <c r="Q364" s="9">
        <f>fichier!M356</f>
        <v>10</v>
      </c>
      <c r="R364" s="8"/>
      <c r="S364" s="8"/>
      <c r="T364" s="8"/>
      <c r="U364" s="4"/>
      <c r="V364" s="3"/>
      <c r="W364" s="8"/>
      <c r="X364" s="8"/>
      <c r="Y364" s="22"/>
      <c r="Z364" s="25">
        <f t="shared" si="39"/>
        <v>0.20112630732099759</v>
      </c>
      <c r="AA364" s="25" t="str">
        <f t="shared" si="40"/>
        <v/>
      </c>
      <c r="AB364" s="25" t="str">
        <f t="shared" si="41"/>
        <v/>
      </c>
      <c r="AC364" s="64" t="str">
        <f t="shared" si="35"/>
        <v/>
      </c>
      <c r="AD364" s="65" t="b">
        <f t="shared" si="36"/>
        <v>0</v>
      </c>
      <c r="AE364" s="26" t="str">
        <f t="shared" si="37"/>
        <v/>
      </c>
      <c r="AF364" s="26" t="str">
        <f t="shared" si="38"/>
        <v/>
      </c>
    </row>
    <row r="365" spans="2:32" x14ac:dyDescent="0.25">
      <c r="B365" s="49">
        <f>fichier!I357</f>
        <v>22</v>
      </c>
      <c r="C365" s="67" t="str">
        <f>fichier!R357</f>
        <v>HALO</v>
      </c>
      <c r="D365" s="9">
        <f>fichier!N357</f>
        <v>10</v>
      </c>
      <c r="E365" s="4">
        <f>fichier!H357</f>
        <v>154431</v>
      </c>
      <c r="F365" s="4" t="str">
        <f>fichier!K357</f>
        <v>CV PV 18147452 - AM-551-FF - HALOT DOMINIQUE - RENAULT CLIO</v>
      </c>
      <c r="G365" s="9">
        <f>fichier!L357</f>
        <v>8.33</v>
      </c>
      <c r="H365" s="9"/>
      <c r="I365" s="9"/>
      <c r="J365" s="9"/>
      <c r="K365" s="9"/>
      <c r="L365" s="9"/>
      <c r="M365" s="9"/>
      <c r="N365" s="9"/>
      <c r="O365" s="9"/>
      <c r="P365" s="9"/>
      <c r="Q365" s="9">
        <f>fichier!M357</f>
        <v>1.67</v>
      </c>
      <c r="R365" s="8"/>
      <c r="S365" s="8"/>
      <c r="T365" s="8"/>
      <c r="U365" s="4"/>
      <c r="V365" s="3"/>
      <c r="W365" s="8"/>
      <c r="X365" s="8"/>
      <c r="Y365" s="22"/>
      <c r="Z365" s="25">
        <f t="shared" si="39"/>
        <v>0.20048019207683071</v>
      </c>
      <c r="AA365" s="25" t="str">
        <f t="shared" si="40"/>
        <v/>
      </c>
      <c r="AB365" s="25" t="str">
        <f t="shared" si="41"/>
        <v/>
      </c>
      <c r="AC365" s="64" t="str">
        <f t="shared" si="35"/>
        <v/>
      </c>
      <c r="AD365" s="65" t="str">
        <f t="shared" si="36"/>
        <v/>
      </c>
      <c r="AE365" s="26" t="str">
        <f t="shared" si="37"/>
        <v/>
      </c>
      <c r="AF365" s="26" t="str">
        <f t="shared" si="38"/>
        <v/>
      </c>
    </row>
    <row r="366" spans="2:32" x14ac:dyDescent="0.25">
      <c r="B366" s="49">
        <f>fichier!I358</f>
        <v>1</v>
      </c>
      <c r="C366" s="67" t="str">
        <f>fichier!R358</f>
        <v>HAME</v>
      </c>
      <c r="D366" s="9">
        <f>fichier!N358</f>
        <v>65</v>
      </c>
      <c r="E366" s="4">
        <f>fichier!H358</f>
        <v>153803</v>
      </c>
      <c r="F366" s="4" t="str">
        <f>fichier!K358</f>
        <v>VTP PV 18146863 - AL-061-AJ - HAMELIN LUDOVIC - RENAULT CLIO</v>
      </c>
      <c r="G366" s="9">
        <f>fichier!L358</f>
        <v>53.88</v>
      </c>
      <c r="H366" s="9"/>
      <c r="I366" s="9"/>
      <c r="J366" s="9"/>
      <c r="K366" s="9"/>
      <c r="L366" s="9"/>
      <c r="M366" s="9"/>
      <c r="N366" s="9"/>
      <c r="O366" s="9"/>
      <c r="P366" s="9"/>
      <c r="Q366" s="9">
        <f>fichier!M358</f>
        <v>10.84</v>
      </c>
      <c r="R366" s="8"/>
      <c r="S366" s="8"/>
      <c r="T366" s="8"/>
      <c r="U366" s="4"/>
      <c r="V366" s="3"/>
      <c r="W366" s="8"/>
      <c r="X366" s="8"/>
      <c r="Y366" s="22"/>
      <c r="Z366" s="25">
        <f t="shared" si="39"/>
        <v>0.2011878247958426</v>
      </c>
      <c r="AA366" s="25" t="str">
        <f t="shared" si="40"/>
        <v/>
      </c>
      <c r="AB366" s="25" t="str">
        <f t="shared" si="41"/>
        <v/>
      </c>
      <c r="AC366" s="64" t="str">
        <f t="shared" si="35"/>
        <v/>
      </c>
      <c r="AD366" s="65" t="b">
        <f t="shared" si="36"/>
        <v>0</v>
      </c>
      <c r="AE366" s="26" t="str">
        <f t="shared" si="37"/>
        <v/>
      </c>
      <c r="AF366" s="26" t="str">
        <f t="shared" si="38"/>
        <v/>
      </c>
    </row>
    <row r="367" spans="2:32" x14ac:dyDescent="0.25">
      <c r="B367" s="49">
        <f>fichier!I359</f>
        <v>12</v>
      </c>
      <c r="C367" s="67" t="str">
        <f>fichier!R359</f>
        <v>HANN</v>
      </c>
      <c r="D367" s="9">
        <f>fichier!N359</f>
        <v>65</v>
      </c>
      <c r="E367" s="4">
        <f>fichier!H359</f>
        <v>154081</v>
      </c>
      <c r="F367" s="4" t="str">
        <f>fichier!K359</f>
        <v>VTP PV 18147127 - 4733 ZP 14 - HANNOT CHANTAL - RENAULT TWINGO</v>
      </c>
      <c r="G367" s="9">
        <f>fichier!L359</f>
        <v>53.88</v>
      </c>
      <c r="H367" s="9"/>
      <c r="I367" s="9"/>
      <c r="J367" s="9"/>
      <c r="K367" s="9"/>
      <c r="L367" s="9"/>
      <c r="M367" s="9"/>
      <c r="N367" s="9"/>
      <c r="O367" s="9"/>
      <c r="P367" s="9"/>
      <c r="Q367" s="9">
        <f>fichier!M359</f>
        <v>10.84</v>
      </c>
      <c r="R367" s="8"/>
      <c r="S367" s="8"/>
      <c r="T367" s="8"/>
      <c r="U367" s="4"/>
      <c r="V367" s="3"/>
      <c r="W367" s="8"/>
      <c r="X367" s="8"/>
      <c r="Y367" s="22"/>
      <c r="Z367" s="25">
        <f t="shared" si="39"/>
        <v>0.2011878247958426</v>
      </c>
      <c r="AA367" s="25" t="str">
        <f t="shared" si="40"/>
        <v/>
      </c>
      <c r="AB367" s="25" t="str">
        <f t="shared" si="41"/>
        <v/>
      </c>
      <c r="AC367" s="64" t="str">
        <f t="shared" si="35"/>
        <v/>
      </c>
      <c r="AD367" s="65" t="b">
        <f t="shared" si="36"/>
        <v>0</v>
      </c>
      <c r="AE367" s="26" t="str">
        <f t="shared" si="37"/>
        <v/>
      </c>
      <c r="AF367" s="26" t="str">
        <f t="shared" si="38"/>
        <v/>
      </c>
    </row>
    <row r="368" spans="2:32" x14ac:dyDescent="0.25">
      <c r="B368" s="49">
        <f>fichier!I360</f>
        <v>15</v>
      </c>
      <c r="C368" s="67" t="str">
        <f>fichier!R360</f>
        <v>HARA</v>
      </c>
      <c r="D368" s="9">
        <f>fichier!N360</f>
        <v>65</v>
      </c>
      <c r="E368" s="4">
        <f>fichier!H360</f>
        <v>154221</v>
      </c>
      <c r="F368" s="4" t="str">
        <f>fichier!K360</f>
        <v>VTP PV 18147252 - BZ-627-GB - HARASSE FRIEDA - TOYOTA AVENSIS</v>
      </c>
      <c r="G368" s="9">
        <f>fichier!L360</f>
        <v>53.88</v>
      </c>
      <c r="H368" s="9"/>
      <c r="I368" s="9"/>
      <c r="J368" s="9"/>
      <c r="K368" s="9"/>
      <c r="L368" s="9"/>
      <c r="M368" s="9"/>
      <c r="N368" s="9"/>
      <c r="O368" s="9"/>
      <c r="P368" s="9"/>
      <c r="Q368" s="9">
        <f>fichier!M360</f>
        <v>10.84</v>
      </c>
      <c r="R368" s="8"/>
      <c r="S368" s="8"/>
      <c r="T368" s="8"/>
      <c r="U368" s="4"/>
      <c r="V368" s="3"/>
      <c r="W368" s="8"/>
      <c r="X368" s="8"/>
      <c r="Y368" s="22"/>
      <c r="Z368" s="25">
        <f t="shared" si="39"/>
        <v>0.2011878247958426</v>
      </c>
      <c r="AA368" s="25" t="str">
        <f t="shared" si="40"/>
        <v/>
      </c>
      <c r="AB368" s="25" t="str">
        <f t="shared" si="41"/>
        <v/>
      </c>
      <c r="AC368" s="64" t="str">
        <f t="shared" si="35"/>
        <v/>
      </c>
      <c r="AD368" s="65" t="b">
        <f t="shared" si="36"/>
        <v>0</v>
      </c>
      <c r="AE368" s="26" t="str">
        <f t="shared" si="37"/>
        <v/>
      </c>
      <c r="AF368" s="26" t="str">
        <f t="shared" si="38"/>
        <v/>
      </c>
    </row>
    <row r="369" spans="2:32" x14ac:dyDescent="0.25">
      <c r="B369" s="49">
        <f>fichier!I361</f>
        <v>1</v>
      </c>
      <c r="C369" s="67" t="str">
        <f>fichier!R361</f>
        <v>HARE</v>
      </c>
      <c r="D369" s="9">
        <f>fichier!N361</f>
        <v>60</v>
      </c>
      <c r="E369" s="4">
        <f>fichier!H361</f>
        <v>153801</v>
      </c>
      <c r="F369" s="4" t="str">
        <f>fichier!K361</f>
        <v>VT PV 18002092 - CD-439-XM - HAREL FRANCK - HONDA CR-V</v>
      </c>
      <c r="G369" s="9">
        <f>fichier!L361</f>
        <v>50</v>
      </c>
      <c r="H369" s="9"/>
      <c r="I369" s="9"/>
      <c r="J369" s="9"/>
      <c r="K369" s="9"/>
      <c r="L369" s="9"/>
      <c r="M369" s="9"/>
      <c r="N369" s="9"/>
      <c r="O369" s="9"/>
      <c r="P369" s="9"/>
      <c r="Q369" s="9">
        <f>fichier!M361</f>
        <v>10</v>
      </c>
      <c r="R369" s="8"/>
      <c r="S369" s="8"/>
      <c r="T369" s="8"/>
      <c r="U369" s="4"/>
      <c r="V369" s="3"/>
      <c r="W369" s="8"/>
      <c r="X369" s="8"/>
      <c r="Y369" s="22"/>
      <c r="Z369" s="25">
        <f t="shared" si="39"/>
        <v>0.2</v>
      </c>
      <c r="AA369" s="25" t="str">
        <f t="shared" si="40"/>
        <v/>
      </c>
      <c r="AB369" s="25" t="str">
        <f t="shared" si="41"/>
        <v/>
      </c>
      <c r="AC369" s="64" t="str">
        <f t="shared" si="35"/>
        <v/>
      </c>
      <c r="AD369" s="65" t="str">
        <f t="shared" si="36"/>
        <v/>
      </c>
      <c r="AE369" s="26" t="str">
        <f t="shared" si="37"/>
        <v/>
      </c>
      <c r="AF369" s="26" t="str">
        <f t="shared" si="38"/>
        <v/>
      </c>
    </row>
    <row r="370" spans="2:32" x14ac:dyDescent="0.25">
      <c r="B370" s="49">
        <f>fichier!I362</f>
        <v>28</v>
      </c>
      <c r="C370" s="67" t="str">
        <f>fichier!R362</f>
        <v>HARE</v>
      </c>
      <c r="D370" s="9">
        <f>fichier!N362</f>
        <v>60</v>
      </c>
      <c r="E370" s="4">
        <f>fichier!H362</f>
        <v>154574</v>
      </c>
      <c r="F370" s="4" t="str">
        <f>fichier!K362</f>
        <v>VTP PV 18147588 - DN-470-RG - HAREL FRANCOISE - CITROEN 2CV6</v>
      </c>
      <c r="G370" s="9">
        <f>fichier!L362</f>
        <v>49.72</v>
      </c>
      <c r="H370" s="9"/>
      <c r="I370" s="9"/>
      <c r="J370" s="9"/>
      <c r="K370" s="9"/>
      <c r="L370" s="9"/>
      <c r="M370" s="9"/>
      <c r="N370" s="9"/>
      <c r="O370" s="9"/>
      <c r="P370" s="9"/>
      <c r="Q370" s="9">
        <f>fichier!M362</f>
        <v>10</v>
      </c>
      <c r="R370" s="8"/>
      <c r="S370" s="8"/>
      <c r="T370" s="8"/>
      <c r="U370" s="4"/>
      <c r="V370" s="3"/>
      <c r="W370" s="8"/>
      <c r="X370" s="8"/>
      <c r="Y370" s="22"/>
      <c r="Z370" s="25">
        <f t="shared" si="39"/>
        <v>0.20112630732099759</v>
      </c>
      <c r="AA370" s="25" t="str">
        <f t="shared" si="40"/>
        <v/>
      </c>
      <c r="AB370" s="25" t="str">
        <f t="shared" si="41"/>
        <v/>
      </c>
      <c r="AC370" s="64" t="str">
        <f t="shared" si="35"/>
        <v/>
      </c>
      <c r="AD370" s="65" t="b">
        <f t="shared" si="36"/>
        <v>0</v>
      </c>
      <c r="AE370" s="26" t="str">
        <f t="shared" si="37"/>
        <v/>
      </c>
      <c r="AF370" s="26" t="str">
        <f t="shared" si="38"/>
        <v/>
      </c>
    </row>
    <row r="371" spans="2:32" x14ac:dyDescent="0.25">
      <c r="B371" s="49">
        <f>fichier!I363</f>
        <v>13</v>
      </c>
      <c r="C371" s="67" t="str">
        <f>fichier!R363</f>
        <v>HARE</v>
      </c>
      <c r="D371" s="9">
        <f>fichier!N363</f>
        <v>65</v>
      </c>
      <c r="E371" s="4">
        <f>fichier!H363</f>
        <v>154126</v>
      </c>
      <c r="F371" s="4" t="str">
        <f>fichier!K363</f>
        <v>VTP PV 18147167 - 213 XQ 14 - HAREL MONIQUE - RENAULT CLIO</v>
      </c>
      <c r="G371" s="9">
        <f>fichier!L363</f>
        <v>53.88</v>
      </c>
      <c r="H371" s="9"/>
      <c r="I371" s="9"/>
      <c r="J371" s="9"/>
      <c r="K371" s="9"/>
      <c r="L371" s="9"/>
      <c r="M371" s="9"/>
      <c r="N371" s="9"/>
      <c r="O371" s="9"/>
      <c r="P371" s="9"/>
      <c r="Q371" s="9">
        <f>fichier!M363</f>
        <v>10.84</v>
      </c>
      <c r="R371" s="8"/>
      <c r="S371" s="8"/>
      <c r="T371" s="8"/>
      <c r="U371" s="4"/>
      <c r="V371" s="3"/>
      <c r="W371" s="8"/>
      <c r="X371" s="8"/>
      <c r="Y371" s="22"/>
      <c r="Z371" s="25">
        <f t="shared" si="39"/>
        <v>0.2011878247958426</v>
      </c>
      <c r="AA371" s="25" t="str">
        <f t="shared" si="40"/>
        <v/>
      </c>
      <c r="AB371" s="25" t="str">
        <f t="shared" si="41"/>
        <v/>
      </c>
      <c r="AC371" s="64" t="str">
        <f t="shared" si="35"/>
        <v/>
      </c>
      <c r="AD371" s="65" t="b">
        <f t="shared" si="36"/>
        <v>0</v>
      </c>
      <c r="AE371" s="26" t="str">
        <f t="shared" si="37"/>
        <v/>
      </c>
      <c r="AF371" s="26" t="str">
        <f t="shared" si="38"/>
        <v/>
      </c>
    </row>
    <row r="372" spans="2:32" x14ac:dyDescent="0.25">
      <c r="B372" s="49">
        <f>fichier!I364</f>
        <v>9</v>
      </c>
      <c r="C372" s="67" t="str">
        <f>fichier!R364</f>
        <v>HART</v>
      </c>
      <c r="D372" s="9">
        <f>fichier!N364</f>
        <v>50</v>
      </c>
      <c r="E372" s="4">
        <f>fichier!H364</f>
        <v>154031</v>
      </c>
      <c r="F372" s="4" t="str">
        <f>fichier!K364</f>
        <v>VTP PV 18147080 - 4370 SY 50 - HARTEL GENEVIEVE - FORD FIESTA1L1</v>
      </c>
      <c r="G372" s="9">
        <f>fichier!L364</f>
        <v>41.38</v>
      </c>
      <c r="H372" s="9"/>
      <c r="I372" s="9"/>
      <c r="J372" s="9"/>
      <c r="K372" s="9"/>
      <c r="L372" s="9"/>
      <c r="M372" s="9"/>
      <c r="N372" s="9"/>
      <c r="O372" s="9"/>
      <c r="P372" s="9"/>
      <c r="Q372" s="9">
        <f>fichier!M364</f>
        <v>8.34</v>
      </c>
      <c r="R372" s="8"/>
      <c r="S372" s="8"/>
      <c r="T372" s="8"/>
      <c r="U372" s="4"/>
      <c r="V372" s="3"/>
      <c r="W372" s="8"/>
      <c r="X372" s="8"/>
      <c r="Y372" s="22"/>
      <c r="Z372" s="25">
        <f t="shared" si="39"/>
        <v>0.20154664088931851</v>
      </c>
      <c r="AA372" s="25" t="str">
        <f t="shared" si="40"/>
        <v/>
      </c>
      <c r="AB372" s="25" t="str">
        <f t="shared" si="41"/>
        <v/>
      </c>
      <c r="AC372" s="64" t="str">
        <f t="shared" si="35"/>
        <v/>
      </c>
      <c r="AD372" s="65" t="b">
        <f t="shared" si="36"/>
        <v>0</v>
      </c>
      <c r="AE372" s="26" t="str">
        <f t="shared" si="37"/>
        <v/>
      </c>
      <c r="AF372" s="26" t="str">
        <f t="shared" si="38"/>
        <v/>
      </c>
    </row>
    <row r="373" spans="2:32" x14ac:dyDescent="0.25">
      <c r="B373" s="49">
        <f>fichier!I365</f>
        <v>27</v>
      </c>
      <c r="C373" s="67" t="str">
        <f>fichier!R365</f>
        <v>HAUS</v>
      </c>
      <c r="D373" s="9">
        <f>fichier!N365</f>
        <v>65</v>
      </c>
      <c r="E373" s="4">
        <f>fichier!H365</f>
        <v>154528</v>
      </c>
      <c r="F373" s="4" t="str">
        <f>fichier!K365</f>
        <v>VTP PV 18147542 - AG-371-NT - HAUSEY PHILIPPE - MAZDA MAZDA 5</v>
      </c>
      <c r="G373" s="9">
        <f>fichier!L365</f>
        <v>53.88</v>
      </c>
      <c r="H373" s="9"/>
      <c r="I373" s="9"/>
      <c r="J373" s="9"/>
      <c r="K373" s="9"/>
      <c r="L373" s="9"/>
      <c r="M373" s="9"/>
      <c r="N373" s="9"/>
      <c r="O373" s="9"/>
      <c r="P373" s="9"/>
      <c r="Q373" s="9">
        <f>fichier!M365</f>
        <v>10.84</v>
      </c>
      <c r="R373" s="8"/>
      <c r="S373" s="8"/>
      <c r="T373" s="8"/>
      <c r="U373" s="4"/>
      <c r="V373" s="3"/>
      <c r="W373" s="8"/>
      <c r="X373" s="8"/>
      <c r="Y373" s="22"/>
      <c r="Z373" s="25">
        <f t="shared" si="39"/>
        <v>0.2011878247958426</v>
      </c>
      <c r="AA373" s="25" t="str">
        <f t="shared" si="40"/>
        <v/>
      </c>
      <c r="AB373" s="25" t="str">
        <f t="shared" si="41"/>
        <v/>
      </c>
      <c r="AC373" s="64" t="str">
        <f t="shared" si="35"/>
        <v/>
      </c>
      <c r="AD373" s="65" t="b">
        <f t="shared" si="36"/>
        <v>0</v>
      </c>
      <c r="AE373" s="26" t="str">
        <f t="shared" si="37"/>
        <v/>
      </c>
      <c r="AF373" s="26" t="str">
        <f t="shared" si="38"/>
        <v/>
      </c>
    </row>
    <row r="374" spans="2:32" x14ac:dyDescent="0.25">
      <c r="B374" s="49">
        <f>fichier!I366</f>
        <v>23</v>
      </c>
      <c r="C374" s="67" t="str">
        <f>fichier!R366</f>
        <v xml:space="preserve">HAY </v>
      </c>
      <c r="D374" s="9">
        <f>fichier!N366</f>
        <v>65</v>
      </c>
      <c r="E374" s="4">
        <f>fichier!H366</f>
        <v>154446</v>
      </c>
      <c r="F374" s="4" t="str">
        <f>fichier!K366</f>
        <v>VTP PV 18147467 - 3859 YE 14 - HAY MARIE-CHRISTINE - PEUGEOT 206</v>
      </c>
      <c r="G374" s="9">
        <f>fichier!L366</f>
        <v>53.88</v>
      </c>
      <c r="H374" s="9"/>
      <c r="I374" s="9"/>
      <c r="J374" s="9"/>
      <c r="K374" s="9"/>
      <c r="L374" s="9"/>
      <c r="M374" s="9"/>
      <c r="N374" s="9"/>
      <c r="O374" s="9"/>
      <c r="P374" s="9"/>
      <c r="Q374" s="9">
        <f>fichier!M366</f>
        <v>10.84</v>
      </c>
      <c r="R374" s="8"/>
      <c r="S374" s="8"/>
      <c r="T374" s="8"/>
      <c r="U374" s="4"/>
      <c r="V374" s="3"/>
      <c r="W374" s="8"/>
      <c r="X374" s="8"/>
      <c r="Y374" s="22"/>
      <c r="Z374" s="25">
        <f t="shared" si="39"/>
        <v>0.2011878247958426</v>
      </c>
      <c r="AA374" s="25" t="str">
        <f t="shared" si="40"/>
        <v/>
      </c>
      <c r="AB374" s="25" t="str">
        <f t="shared" si="41"/>
        <v/>
      </c>
      <c r="AC374" s="64" t="str">
        <f t="shared" si="35"/>
        <v/>
      </c>
      <c r="AD374" s="65" t="b">
        <f t="shared" si="36"/>
        <v>0</v>
      </c>
      <c r="AE374" s="26" t="str">
        <f t="shared" si="37"/>
        <v/>
      </c>
      <c r="AF374" s="26" t="str">
        <f t="shared" si="38"/>
        <v/>
      </c>
    </row>
    <row r="375" spans="2:32" x14ac:dyDescent="0.25">
      <c r="B375" s="49">
        <f>fichier!I367</f>
        <v>15</v>
      </c>
      <c r="C375" s="67" t="str">
        <f>fichier!R367</f>
        <v>HERG</v>
      </c>
      <c r="D375" s="9">
        <f>fichier!N367</f>
        <v>60</v>
      </c>
      <c r="E375" s="4">
        <f>fichier!H367</f>
        <v>154206</v>
      </c>
      <c r="F375" s="4" t="str">
        <f>fichier!K367</f>
        <v>VTP PV 18147242 - DF-211-BY - HERGAS BENJAMIN - VOLKSWAGEN GOLF</v>
      </c>
      <c r="G375" s="9">
        <f>fichier!L367</f>
        <v>49.72</v>
      </c>
      <c r="H375" s="9"/>
      <c r="I375" s="9"/>
      <c r="J375" s="9"/>
      <c r="K375" s="9"/>
      <c r="L375" s="9"/>
      <c r="M375" s="9"/>
      <c r="N375" s="9"/>
      <c r="O375" s="9"/>
      <c r="P375" s="9"/>
      <c r="Q375" s="9">
        <f>fichier!M367</f>
        <v>10</v>
      </c>
      <c r="R375" s="8"/>
      <c r="S375" s="8"/>
      <c r="T375" s="8"/>
      <c r="U375" s="4"/>
      <c r="V375" s="3"/>
      <c r="W375" s="8"/>
      <c r="X375" s="8"/>
      <c r="Y375" s="22"/>
      <c r="Z375" s="25">
        <f t="shared" si="39"/>
        <v>0.20112630732099759</v>
      </c>
      <c r="AA375" s="25" t="str">
        <f t="shared" si="40"/>
        <v/>
      </c>
      <c r="AB375" s="25" t="str">
        <f t="shared" si="41"/>
        <v/>
      </c>
      <c r="AC375" s="64" t="str">
        <f t="shared" si="35"/>
        <v/>
      </c>
      <c r="AD375" s="65" t="b">
        <f t="shared" si="36"/>
        <v>0</v>
      </c>
      <c r="AE375" s="26" t="str">
        <f t="shared" si="37"/>
        <v/>
      </c>
      <c r="AF375" s="26" t="str">
        <f t="shared" si="38"/>
        <v/>
      </c>
    </row>
    <row r="376" spans="2:32" x14ac:dyDescent="0.25">
      <c r="B376" s="49">
        <f>fichier!I368</f>
        <v>19</v>
      </c>
      <c r="C376" s="67" t="str">
        <f>fichier!R368</f>
        <v>HERO</v>
      </c>
      <c r="D376" s="9">
        <f>fichier!N368</f>
        <v>65</v>
      </c>
      <c r="E376" s="4">
        <f>fichier!H368</f>
        <v>154292</v>
      </c>
      <c r="F376" s="4" t="str">
        <f>fichier!K368</f>
        <v>VTP PV 18147322 - 546 YA 14 - HEROUF YVETTE - RENAULT CLIO</v>
      </c>
      <c r="G376" s="9">
        <f>fichier!L368</f>
        <v>53.88</v>
      </c>
      <c r="H376" s="9"/>
      <c r="I376" s="9"/>
      <c r="J376" s="9"/>
      <c r="K376" s="9"/>
      <c r="L376" s="9"/>
      <c r="M376" s="9"/>
      <c r="N376" s="9"/>
      <c r="O376" s="9"/>
      <c r="P376" s="9"/>
      <c r="Q376" s="9">
        <f>fichier!M368</f>
        <v>10.84</v>
      </c>
      <c r="R376" s="8"/>
      <c r="S376" s="8"/>
      <c r="T376" s="8"/>
      <c r="U376" s="4"/>
      <c r="V376" s="3"/>
      <c r="W376" s="8"/>
      <c r="X376" s="8"/>
      <c r="Y376" s="22"/>
      <c r="Z376" s="25">
        <f t="shared" si="39"/>
        <v>0.2011878247958426</v>
      </c>
      <c r="AA376" s="25" t="str">
        <f t="shared" si="40"/>
        <v/>
      </c>
      <c r="AB376" s="25" t="str">
        <f t="shared" si="41"/>
        <v/>
      </c>
      <c r="AC376" s="64" t="str">
        <f t="shared" si="35"/>
        <v/>
      </c>
      <c r="AD376" s="65" t="b">
        <f t="shared" si="36"/>
        <v>0</v>
      </c>
      <c r="AE376" s="26" t="str">
        <f t="shared" si="37"/>
        <v/>
      </c>
      <c r="AF376" s="26" t="str">
        <f t="shared" si="38"/>
        <v/>
      </c>
    </row>
    <row r="377" spans="2:32" x14ac:dyDescent="0.25">
      <c r="B377" s="49">
        <f>fichier!I369</f>
        <v>23</v>
      </c>
      <c r="C377" s="67" t="str">
        <f>fichier!R369</f>
        <v>HERR</v>
      </c>
      <c r="D377" s="9">
        <f>fichier!N369</f>
        <v>65</v>
      </c>
      <c r="E377" s="4">
        <f>fichier!H369</f>
        <v>154474</v>
      </c>
      <c r="F377" s="4" t="str">
        <f>fichier!K369</f>
        <v>VTP PV 18147495 - DZ-674-JY - HERRY MARC &amp; PISLARD GISELE - CITROEN JUMPY</v>
      </c>
      <c r="G377" s="9">
        <f>fichier!L369</f>
        <v>53.88</v>
      </c>
      <c r="H377" s="9"/>
      <c r="I377" s="9"/>
      <c r="J377" s="9"/>
      <c r="K377" s="9"/>
      <c r="L377" s="9"/>
      <c r="M377" s="9"/>
      <c r="N377" s="9"/>
      <c r="O377" s="9"/>
      <c r="P377" s="9"/>
      <c r="Q377" s="9">
        <f>fichier!M369</f>
        <v>10.84</v>
      </c>
      <c r="R377" s="8"/>
      <c r="S377" s="8"/>
      <c r="T377" s="8"/>
      <c r="U377" s="4"/>
      <c r="V377" s="3"/>
      <c r="W377" s="8"/>
      <c r="X377" s="8"/>
      <c r="Y377" s="22"/>
      <c r="Z377" s="25">
        <f t="shared" si="39"/>
        <v>0.2011878247958426</v>
      </c>
      <c r="AA377" s="25" t="str">
        <f t="shared" si="40"/>
        <v/>
      </c>
      <c r="AB377" s="25" t="str">
        <f t="shared" si="41"/>
        <v/>
      </c>
      <c r="AC377" s="64" t="str">
        <f t="shared" si="35"/>
        <v/>
      </c>
      <c r="AD377" s="65" t="b">
        <f t="shared" si="36"/>
        <v>0</v>
      </c>
      <c r="AE377" s="26" t="str">
        <f t="shared" si="37"/>
        <v/>
      </c>
      <c r="AF377" s="26" t="str">
        <f t="shared" si="38"/>
        <v/>
      </c>
    </row>
    <row r="378" spans="2:32" x14ac:dyDescent="0.25">
      <c r="B378" s="49">
        <f>fichier!I370</f>
        <v>9</v>
      </c>
      <c r="C378" s="67" t="str">
        <f>fichier!R370</f>
        <v>HERV</v>
      </c>
      <c r="D378" s="9">
        <f>fichier!N370</f>
        <v>65</v>
      </c>
      <c r="E378" s="4">
        <f>fichier!H370</f>
        <v>154030</v>
      </c>
      <c r="F378" s="4" t="str">
        <f>fichier!K370</f>
        <v>VTP PV 18147079 - DB-524-MJ - HERVE JEAN - BMW SERIE 4</v>
      </c>
      <c r="G378" s="9">
        <f>fichier!L370</f>
        <v>53.88</v>
      </c>
      <c r="H378" s="9"/>
      <c r="I378" s="9"/>
      <c r="J378" s="9"/>
      <c r="K378" s="9"/>
      <c r="L378" s="9"/>
      <c r="M378" s="9"/>
      <c r="N378" s="9"/>
      <c r="O378" s="9"/>
      <c r="P378" s="9"/>
      <c r="Q378" s="9">
        <f>fichier!M370</f>
        <v>10.84</v>
      </c>
      <c r="R378" s="8"/>
      <c r="S378" s="8"/>
      <c r="T378" s="8"/>
      <c r="U378" s="4"/>
      <c r="V378" s="3"/>
      <c r="W378" s="8"/>
      <c r="X378" s="8"/>
      <c r="Y378" s="22"/>
      <c r="Z378" s="25">
        <f t="shared" si="39"/>
        <v>0.2011878247958426</v>
      </c>
      <c r="AA378" s="25" t="str">
        <f t="shared" si="40"/>
        <v/>
      </c>
      <c r="AB378" s="25" t="str">
        <f t="shared" si="41"/>
        <v/>
      </c>
      <c r="AC378" s="64" t="str">
        <f t="shared" si="35"/>
        <v/>
      </c>
      <c r="AD378" s="65" t="b">
        <f t="shared" si="36"/>
        <v>0</v>
      </c>
      <c r="AE378" s="26" t="str">
        <f t="shared" si="37"/>
        <v/>
      </c>
      <c r="AF378" s="26" t="str">
        <f t="shared" si="38"/>
        <v/>
      </c>
    </row>
    <row r="379" spans="2:32" x14ac:dyDescent="0.25">
      <c r="B379" s="49">
        <f>fichier!I371</f>
        <v>21</v>
      </c>
      <c r="C379" s="67" t="str">
        <f>fichier!R371</f>
        <v>HERV</v>
      </c>
      <c r="D379" s="9">
        <f>fichier!N371</f>
        <v>65</v>
      </c>
      <c r="E379" s="4">
        <f>fichier!H371</f>
        <v>154379</v>
      </c>
      <c r="F379" s="4" t="str">
        <f>fichier!K371</f>
        <v>VTP PV 18147402 - AV-427-FL - HERVIEUX JEAN-PHILIPPE - RENAULT MEGANE SCENIC</v>
      </c>
      <c r="G379" s="9">
        <f>fichier!L371</f>
        <v>53.88</v>
      </c>
      <c r="H379" s="9"/>
      <c r="I379" s="9"/>
      <c r="J379" s="9"/>
      <c r="K379" s="9"/>
      <c r="L379" s="9"/>
      <c r="M379" s="9"/>
      <c r="N379" s="9"/>
      <c r="O379" s="9"/>
      <c r="P379" s="9"/>
      <c r="Q379" s="9">
        <f>fichier!M371</f>
        <v>10.84</v>
      </c>
      <c r="R379" s="8"/>
      <c r="S379" s="8"/>
      <c r="T379" s="8"/>
      <c r="U379" s="4"/>
      <c r="V379" s="3"/>
      <c r="W379" s="8"/>
      <c r="X379" s="8"/>
      <c r="Y379" s="22"/>
      <c r="Z379" s="25">
        <f t="shared" si="39"/>
        <v>0.2011878247958426</v>
      </c>
      <c r="AA379" s="25" t="str">
        <f t="shared" si="40"/>
        <v/>
      </c>
      <c r="AB379" s="25" t="str">
        <f t="shared" si="41"/>
        <v/>
      </c>
      <c r="AC379" s="64" t="str">
        <f t="shared" si="35"/>
        <v/>
      </c>
      <c r="AD379" s="65" t="b">
        <f t="shared" si="36"/>
        <v>0</v>
      </c>
      <c r="AE379" s="26" t="str">
        <f t="shared" si="37"/>
        <v/>
      </c>
      <c r="AF379" s="26" t="str">
        <f t="shared" si="38"/>
        <v/>
      </c>
    </row>
    <row r="380" spans="2:32" x14ac:dyDescent="0.25">
      <c r="B380" s="49">
        <f>fichier!I372</f>
        <v>7</v>
      </c>
      <c r="C380" s="67" t="str">
        <f>fichier!R372</f>
        <v>HOUL</v>
      </c>
      <c r="D380" s="9">
        <f>fichier!N372</f>
        <v>65</v>
      </c>
      <c r="E380" s="4">
        <f>fichier!H372</f>
        <v>153946</v>
      </c>
      <c r="F380" s="4" t="str">
        <f>fichier!K372</f>
        <v>VTP PV 18147003 - 6634 ZF 14 - HOULLEGATTE PATRICH - CITROEN C5 SX 20HD</v>
      </c>
      <c r="G380" s="9">
        <f>fichier!L372</f>
        <v>53.88</v>
      </c>
      <c r="H380" s="9"/>
      <c r="I380" s="9"/>
      <c r="J380" s="9"/>
      <c r="K380" s="9"/>
      <c r="L380" s="9"/>
      <c r="M380" s="9"/>
      <c r="N380" s="9"/>
      <c r="O380" s="9"/>
      <c r="P380" s="9"/>
      <c r="Q380" s="9">
        <f>fichier!M372</f>
        <v>10.84</v>
      </c>
      <c r="R380" s="8"/>
      <c r="S380" s="8"/>
      <c r="T380" s="8"/>
      <c r="U380" s="4"/>
      <c r="V380" s="3"/>
      <c r="W380" s="8"/>
      <c r="X380" s="8"/>
      <c r="Y380" s="22"/>
      <c r="Z380" s="25">
        <f t="shared" si="39"/>
        <v>0.2011878247958426</v>
      </c>
      <c r="AA380" s="25" t="str">
        <f t="shared" si="40"/>
        <v/>
      </c>
      <c r="AB380" s="25" t="str">
        <f t="shared" si="41"/>
        <v/>
      </c>
      <c r="AC380" s="64" t="str">
        <f t="shared" si="35"/>
        <v/>
      </c>
      <c r="AD380" s="65" t="b">
        <f t="shared" si="36"/>
        <v>0</v>
      </c>
      <c r="AE380" s="26" t="str">
        <f t="shared" si="37"/>
        <v/>
      </c>
      <c r="AF380" s="26" t="str">
        <f t="shared" si="38"/>
        <v/>
      </c>
    </row>
    <row r="381" spans="2:32" x14ac:dyDescent="0.25">
      <c r="B381" s="49">
        <f>fichier!I373</f>
        <v>24</v>
      </c>
      <c r="C381" s="67" t="str">
        <f>fichier!R373</f>
        <v>HUET</v>
      </c>
      <c r="D381" s="9">
        <f>fichier!N373</f>
        <v>50</v>
      </c>
      <c r="E381" s="4">
        <f>fichier!H373</f>
        <v>154483</v>
      </c>
      <c r="F381" s="4" t="str">
        <f>fichier!K373</f>
        <v>VTP PV 18147503 - 9045 WM 14 - HUET MICHAEL - RENAULT CLIO</v>
      </c>
      <c r="G381" s="9">
        <f>fichier!L373</f>
        <v>41.38</v>
      </c>
      <c r="H381" s="9"/>
      <c r="I381" s="9"/>
      <c r="J381" s="9"/>
      <c r="K381" s="9"/>
      <c r="L381" s="9"/>
      <c r="M381" s="9"/>
      <c r="N381" s="9"/>
      <c r="O381" s="9"/>
      <c r="P381" s="9"/>
      <c r="Q381" s="9">
        <f>fichier!M373</f>
        <v>8.34</v>
      </c>
      <c r="R381" s="8"/>
      <c r="S381" s="8"/>
      <c r="T381" s="8"/>
      <c r="U381" s="4"/>
      <c r="V381" s="3"/>
      <c r="W381" s="8"/>
      <c r="X381" s="8"/>
      <c r="Y381" s="22"/>
      <c r="Z381" s="25">
        <f t="shared" si="39"/>
        <v>0.20154664088931851</v>
      </c>
      <c r="AA381" s="25" t="str">
        <f t="shared" si="40"/>
        <v/>
      </c>
      <c r="AB381" s="25" t="str">
        <f t="shared" si="41"/>
        <v/>
      </c>
      <c r="AC381" s="64" t="str">
        <f t="shared" si="35"/>
        <v/>
      </c>
      <c r="AD381" s="65" t="b">
        <f t="shared" si="36"/>
        <v>0</v>
      </c>
      <c r="AE381" s="26" t="str">
        <f t="shared" si="37"/>
        <v/>
      </c>
      <c r="AF381" s="26" t="str">
        <f t="shared" si="38"/>
        <v/>
      </c>
    </row>
    <row r="382" spans="2:32" x14ac:dyDescent="0.25">
      <c r="B382" s="49">
        <f>fichier!I374</f>
        <v>1</v>
      </c>
      <c r="C382" s="67" t="str">
        <f>fichier!R374</f>
        <v>INNO</v>
      </c>
      <c r="D382" s="9">
        <f>fichier!N374</f>
        <v>10</v>
      </c>
      <c r="E382" s="4">
        <f>fichier!H374</f>
        <v>153826</v>
      </c>
      <c r="F382" s="4" t="str">
        <f>fichier!K374</f>
        <v>CV PV 18146886 - BZ-772-ZY - DEBAIL BAPTISTE - PEUGEOT 405</v>
      </c>
      <c r="G382" s="9">
        <f>fichier!L374</f>
        <v>8.33</v>
      </c>
      <c r="H382" s="9"/>
      <c r="I382" s="9"/>
      <c r="J382" s="9"/>
      <c r="K382" s="9"/>
      <c r="L382" s="9"/>
      <c r="M382" s="9"/>
      <c r="N382" s="9"/>
      <c r="O382" s="9"/>
      <c r="P382" s="9"/>
      <c r="Q382" s="9">
        <f>fichier!M374</f>
        <v>1.67</v>
      </c>
      <c r="R382" s="8"/>
      <c r="S382" s="8"/>
      <c r="T382" s="8"/>
      <c r="U382" s="4"/>
      <c r="V382" s="3"/>
      <c r="W382" s="8"/>
      <c r="X382" s="8"/>
      <c r="Y382" s="22"/>
      <c r="Z382" s="25">
        <f t="shared" si="39"/>
        <v>0.20048019207683071</v>
      </c>
      <c r="AA382" s="25" t="str">
        <f t="shared" si="40"/>
        <v/>
      </c>
      <c r="AB382" s="25" t="str">
        <f t="shared" si="41"/>
        <v/>
      </c>
      <c r="AC382" s="64" t="str">
        <f t="shared" si="35"/>
        <v/>
      </c>
      <c r="AD382" s="65" t="str">
        <f t="shared" si="36"/>
        <v/>
      </c>
      <c r="AE382" s="26" t="str">
        <f t="shared" si="37"/>
        <v/>
      </c>
      <c r="AF382" s="26" t="str">
        <f t="shared" si="38"/>
        <v/>
      </c>
    </row>
    <row r="383" spans="2:32" x14ac:dyDescent="0.25">
      <c r="B383" s="49">
        <f>fichier!I375</f>
        <v>12</v>
      </c>
      <c r="C383" s="67" t="str">
        <f>fichier!R375</f>
        <v>INNO</v>
      </c>
      <c r="D383" s="9">
        <f>fichier!N375</f>
        <v>50</v>
      </c>
      <c r="E383" s="4">
        <f>fichier!H375</f>
        <v>154075</v>
      </c>
      <c r="F383" s="4" t="str">
        <f>fichier!K375</f>
        <v>VTP PV 18147121 - 9328 SF 14 - DEBAIL CHRISTIAN - RENAULT R14</v>
      </c>
      <c r="G383" s="9">
        <f>fichier!L375</f>
        <v>41.38</v>
      </c>
      <c r="H383" s="9"/>
      <c r="I383" s="9"/>
      <c r="J383" s="9"/>
      <c r="K383" s="9"/>
      <c r="L383" s="9"/>
      <c r="M383" s="9"/>
      <c r="N383" s="9"/>
      <c r="O383" s="9"/>
      <c r="P383" s="9"/>
      <c r="Q383" s="9">
        <f>fichier!M375</f>
        <v>8.34</v>
      </c>
      <c r="R383" s="8"/>
      <c r="S383" s="8"/>
      <c r="T383" s="8"/>
      <c r="U383" s="4"/>
      <c r="V383" s="3"/>
      <c r="W383" s="8"/>
      <c r="X383" s="8"/>
      <c r="Y383" s="22"/>
      <c r="Z383" s="25">
        <f t="shared" si="39"/>
        <v>0.20154664088931851</v>
      </c>
      <c r="AA383" s="25" t="str">
        <f t="shared" si="40"/>
        <v/>
      </c>
      <c r="AB383" s="25" t="str">
        <f t="shared" si="41"/>
        <v/>
      </c>
      <c r="AC383" s="64" t="str">
        <f t="shared" si="35"/>
        <v/>
      </c>
      <c r="AD383" s="65" t="b">
        <f t="shared" si="36"/>
        <v>0</v>
      </c>
      <c r="AE383" s="26" t="str">
        <f t="shared" si="37"/>
        <v/>
      </c>
      <c r="AF383" s="26" t="str">
        <f t="shared" si="38"/>
        <v/>
      </c>
    </row>
    <row r="384" spans="2:32" x14ac:dyDescent="0.25">
      <c r="B384" s="49">
        <f>fichier!I376</f>
        <v>12</v>
      </c>
      <c r="C384" s="67" t="str">
        <f>fichier!R376</f>
        <v>INNO</v>
      </c>
      <c r="D384" s="9">
        <f>fichier!N376</f>
        <v>50</v>
      </c>
      <c r="E384" s="4">
        <f>fichier!H376</f>
        <v>154103</v>
      </c>
      <c r="F384" s="4" t="str">
        <f>fichier!K376</f>
        <v>VTP PV 18147145 - BB-809-ZG - AIME JEAN PHILIPPE - RENAULT KANGOO</v>
      </c>
      <c r="G384" s="9">
        <f>fichier!L376</f>
        <v>41.38</v>
      </c>
      <c r="H384" s="9"/>
      <c r="I384" s="9"/>
      <c r="J384" s="9"/>
      <c r="K384" s="9"/>
      <c r="L384" s="9"/>
      <c r="M384" s="9"/>
      <c r="N384" s="9"/>
      <c r="O384" s="9"/>
      <c r="P384" s="9"/>
      <c r="Q384" s="9">
        <f>fichier!M376</f>
        <v>8.34</v>
      </c>
      <c r="R384" s="8"/>
      <c r="S384" s="8"/>
      <c r="T384" s="8"/>
      <c r="U384" s="4"/>
      <c r="V384" s="3"/>
      <c r="W384" s="8"/>
      <c r="X384" s="8"/>
      <c r="Y384" s="22"/>
      <c r="Z384" s="25">
        <f t="shared" si="39"/>
        <v>0.20154664088931851</v>
      </c>
      <c r="AA384" s="25" t="str">
        <f t="shared" si="40"/>
        <v/>
      </c>
      <c r="AB384" s="25" t="str">
        <f t="shared" si="41"/>
        <v/>
      </c>
      <c r="AC384" s="64" t="str">
        <f t="shared" si="35"/>
        <v/>
      </c>
      <c r="AD384" s="65" t="b">
        <f t="shared" si="36"/>
        <v>0</v>
      </c>
      <c r="AE384" s="26" t="str">
        <f t="shared" si="37"/>
        <v/>
      </c>
      <c r="AF384" s="26" t="str">
        <f t="shared" si="38"/>
        <v/>
      </c>
    </row>
    <row r="385" spans="2:32" x14ac:dyDescent="0.25">
      <c r="B385" s="49">
        <f>fichier!I377</f>
        <v>13</v>
      </c>
      <c r="C385" s="67" t="str">
        <f>fichier!R377</f>
        <v>INNO</v>
      </c>
      <c r="D385" s="9">
        <f>fichier!N377</f>
        <v>50</v>
      </c>
      <c r="E385" s="4">
        <f>fichier!H377</f>
        <v>154108</v>
      </c>
      <c r="F385" s="4" t="str">
        <f>fichier!K377</f>
        <v>VTP PV 18147149 - 2059 YQ 14 - LAMBERT YVES - RENAULT CL25CAA12C</v>
      </c>
      <c r="G385" s="9">
        <f>fichier!L377</f>
        <v>41.38</v>
      </c>
      <c r="H385" s="9"/>
      <c r="I385" s="9"/>
      <c r="J385" s="9"/>
      <c r="K385" s="9"/>
      <c r="L385" s="9"/>
      <c r="M385" s="9"/>
      <c r="N385" s="9"/>
      <c r="O385" s="9"/>
      <c r="P385" s="9"/>
      <c r="Q385" s="9">
        <f>fichier!M377</f>
        <v>8.34</v>
      </c>
      <c r="R385" s="8"/>
      <c r="S385" s="8"/>
      <c r="T385" s="8"/>
      <c r="U385" s="4"/>
      <c r="V385" s="3"/>
      <c r="W385" s="8"/>
      <c r="X385" s="8"/>
      <c r="Y385" s="22"/>
      <c r="Z385" s="25">
        <f t="shared" si="39"/>
        <v>0.20154664088931851</v>
      </c>
      <c r="AA385" s="25" t="str">
        <f t="shared" si="40"/>
        <v/>
      </c>
      <c r="AB385" s="25" t="str">
        <f t="shared" si="41"/>
        <v/>
      </c>
      <c r="AC385" s="64" t="str">
        <f t="shared" si="35"/>
        <v/>
      </c>
      <c r="AD385" s="65" t="b">
        <f t="shared" si="36"/>
        <v>0</v>
      </c>
      <c r="AE385" s="26" t="str">
        <f t="shared" si="37"/>
        <v/>
      </c>
      <c r="AF385" s="26" t="str">
        <f t="shared" si="38"/>
        <v/>
      </c>
    </row>
    <row r="386" spans="2:32" x14ac:dyDescent="0.25">
      <c r="B386" s="49">
        <f>fichier!I378</f>
        <v>16</v>
      </c>
      <c r="C386" s="67" t="str">
        <f>fichier!R378</f>
        <v>INNO</v>
      </c>
      <c r="D386" s="9">
        <f>fichier!N378</f>
        <v>10</v>
      </c>
      <c r="E386" s="4">
        <f>fichier!H378</f>
        <v>154236</v>
      </c>
      <c r="F386" s="4" t="str">
        <f>fichier!K378</f>
        <v>CV PV 18147266 - BB-809-ZG - AIME JEAN PHILIPPE - RELIANT KANGOO</v>
      </c>
      <c r="G386" s="9">
        <f>fichier!L378</f>
        <v>8.33</v>
      </c>
      <c r="H386" s="9"/>
      <c r="I386" s="9"/>
      <c r="J386" s="9"/>
      <c r="K386" s="9"/>
      <c r="L386" s="9"/>
      <c r="M386" s="9"/>
      <c r="N386" s="9"/>
      <c r="O386" s="9"/>
      <c r="P386" s="9"/>
      <c r="Q386" s="9">
        <f>fichier!M378</f>
        <v>1.67</v>
      </c>
      <c r="R386" s="8"/>
      <c r="S386" s="8"/>
      <c r="T386" s="8"/>
      <c r="U386" s="4"/>
      <c r="V386" s="3"/>
      <c r="W386" s="8"/>
      <c r="X386" s="8"/>
      <c r="Y386" s="22"/>
      <c r="Z386" s="25">
        <f t="shared" si="39"/>
        <v>0.20048019207683071</v>
      </c>
      <c r="AA386" s="25" t="str">
        <f t="shared" si="40"/>
        <v/>
      </c>
      <c r="AB386" s="25" t="str">
        <f t="shared" si="41"/>
        <v/>
      </c>
      <c r="AC386" s="64" t="str">
        <f t="shared" si="35"/>
        <v/>
      </c>
      <c r="AD386" s="65" t="str">
        <f t="shared" si="36"/>
        <v/>
      </c>
      <c r="AE386" s="26" t="str">
        <f t="shared" si="37"/>
        <v/>
      </c>
      <c r="AF386" s="26" t="str">
        <f t="shared" si="38"/>
        <v/>
      </c>
    </row>
    <row r="387" spans="2:32" x14ac:dyDescent="0.25">
      <c r="B387" s="49">
        <f>fichier!I379</f>
        <v>19</v>
      </c>
      <c r="C387" s="67" t="str">
        <f>fichier!R379</f>
        <v>INNO</v>
      </c>
      <c r="D387" s="9">
        <f>fichier!N379</f>
        <v>50</v>
      </c>
      <c r="E387" s="4">
        <f>fichier!H379</f>
        <v>154270</v>
      </c>
      <c r="F387" s="4" t="str">
        <f>fichier!K379</f>
        <v>VTP PV 18147300 - AK-488-XQ - DEBAIL CATHERINE &amp; CHRISTIAN - RENAULT MEGANE SCENIC</v>
      </c>
      <c r="G387" s="9">
        <f>fichier!L379</f>
        <v>41.38</v>
      </c>
      <c r="H387" s="9"/>
      <c r="I387" s="9"/>
      <c r="J387" s="9"/>
      <c r="K387" s="9"/>
      <c r="L387" s="9"/>
      <c r="M387" s="9"/>
      <c r="N387" s="9"/>
      <c r="O387" s="9"/>
      <c r="P387" s="9"/>
      <c r="Q387" s="9">
        <f>fichier!M379</f>
        <v>8.34</v>
      </c>
      <c r="R387" s="8"/>
      <c r="S387" s="8"/>
      <c r="T387" s="8"/>
      <c r="U387" s="4"/>
      <c r="V387" s="3"/>
      <c r="W387" s="8"/>
      <c r="X387" s="8"/>
      <c r="Y387" s="22"/>
      <c r="Z387" s="25">
        <f t="shared" si="39"/>
        <v>0.20154664088931851</v>
      </c>
      <c r="AA387" s="25" t="str">
        <f t="shared" si="40"/>
        <v/>
      </c>
      <c r="AB387" s="25" t="str">
        <f t="shared" si="41"/>
        <v/>
      </c>
      <c r="AC387" s="64" t="str">
        <f t="shared" si="35"/>
        <v/>
      </c>
      <c r="AD387" s="65" t="b">
        <f t="shared" si="36"/>
        <v>0</v>
      </c>
      <c r="AE387" s="26" t="str">
        <f t="shared" si="37"/>
        <v/>
      </c>
      <c r="AF387" s="26" t="str">
        <f t="shared" si="38"/>
        <v/>
      </c>
    </row>
    <row r="388" spans="2:32" x14ac:dyDescent="0.25">
      <c r="B388" s="49">
        <f>fichier!I380</f>
        <v>27</v>
      </c>
      <c r="C388" s="67" t="str">
        <f>fichier!R380</f>
        <v>INNO</v>
      </c>
      <c r="D388" s="9">
        <f>fichier!N380</f>
        <v>50</v>
      </c>
      <c r="E388" s="4">
        <f>fichier!H380</f>
        <v>154527</v>
      </c>
      <c r="F388" s="4" t="str">
        <f>fichier!K380</f>
        <v>VTP PV 18147541 - 4842 XD 14 - SAPIN FRANCOISE - PEUGEOT 406</v>
      </c>
      <c r="G388" s="9">
        <f>fichier!L380</f>
        <v>41.38</v>
      </c>
      <c r="H388" s="9"/>
      <c r="I388" s="9"/>
      <c r="J388" s="9"/>
      <c r="K388" s="9"/>
      <c r="L388" s="9"/>
      <c r="M388" s="9"/>
      <c r="N388" s="9"/>
      <c r="O388" s="9"/>
      <c r="P388" s="9"/>
      <c r="Q388" s="9">
        <f>fichier!M380</f>
        <v>8.34</v>
      </c>
      <c r="R388" s="8"/>
      <c r="S388" s="8"/>
      <c r="T388" s="8"/>
      <c r="U388" s="4"/>
      <c r="V388" s="3"/>
      <c r="W388" s="8"/>
      <c r="X388" s="8"/>
      <c r="Y388" s="22"/>
      <c r="Z388" s="25">
        <f t="shared" si="39"/>
        <v>0.20154664088931851</v>
      </c>
      <c r="AA388" s="25" t="str">
        <f t="shared" si="40"/>
        <v/>
      </c>
      <c r="AB388" s="25" t="str">
        <f t="shared" si="41"/>
        <v/>
      </c>
      <c r="AC388" s="64" t="str">
        <f t="shared" si="35"/>
        <v/>
      </c>
      <c r="AD388" s="65" t="b">
        <f t="shared" si="36"/>
        <v>0</v>
      </c>
      <c r="AE388" s="26" t="str">
        <f t="shared" si="37"/>
        <v/>
      </c>
      <c r="AF388" s="26" t="str">
        <f t="shared" si="38"/>
        <v/>
      </c>
    </row>
    <row r="389" spans="2:32" x14ac:dyDescent="0.25">
      <c r="B389" s="49">
        <f>fichier!I381</f>
        <v>9</v>
      </c>
      <c r="C389" s="67" t="str">
        <f>fichier!R381</f>
        <v>ISMA</v>
      </c>
      <c r="D389" s="9">
        <f>fichier!N381</f>
        <v>60</v>
      </c>
      <c r="E389" s="4">
        <f>fichier!H381</f>
        <v>154034</v>
      </c>
      <c r="F389" s="4" t="str">
        <f>fichier!K381</f>
        <v>VTP PV 18147083 - AY-346-GL - ISMAIL AHMED - VOLKSWAGEN PASSAT</v>
      </c>
      <c r="G389" s="9">
        <f>fichier!L381</f>
        <v>49.72</v>
      </c>
      <c r="H389" s="9"/>
      <c r="I389" s="9"/>
      <c r="J389" s="9"/>
      <c r="K389" s="9"/>
      <c r="L389" s="9"/>
      <c r="M389" s="9"/>
      <c r="N389" s="9"/>
      <c r="O389" s="9"/>
      <c r="P389" s="9"/>
      <c r="Q389" s="9">
        <f>fichier!M381</f>
        <v>10</v>
      </c>
      <c r="R389" s="8"/>
      <c r="S389" s="8"/>
      <c r="T389" s="8"/>
      <c r="U389" s="4"/>
      <c r="V389" s="3"/>
      <c r="W389" s="8"/>
      <c r="X389" s="8"/>
      <c r="Y389" s="22"/>
      <c r="Z389" s="25">
        <f t="shared" si="39"/>
        <v>0.20112630732099759</v>
      </c>
      <c r="AA389" s="25" t="str">
        <f t="shared" si="40"/>
        <v/>
      </c>
      <c r="AB389" s="25" t="str">
        <f t="shared" si="41"/>
        <v/>
      </c>
      <c r="AC389" s="64" t="str">
        <f t="shared" si="35"/>
        <v/>
      </c>
      <c r="AD389" s="65" t="b">
        <f t="shared" si="36"/>
        <v>0</v>
      </c>
      <c r="AE389" s="26" t="str">
        <f t="shared" si="37"/>
        <v/>
      </c>
      <c r="AF389" s="26" t="str">
        <f t="shared" si="38"/>
        <v/>
      </c>
    </row>
    <row r="390" spans="2:32" x14ac:dyDescent="0.25">
      <c r="B390" s="49">
        <f>fichier!I382</f>
        <v>13</v>
      </c>
      <c r="C390" s="67" t="str">
        <f>fichier!R382</f>
        <v>JAUN</v>
      </c>
      <c r="D390" s="9">
        <f>fichier!N382</f>
        <v>65</v>
      </c>
      <c r="E390" s="4">
        <f>fichier!H382</f>
        <v>154124</v>
      </c>
      <c r="F390" s="4" t="str">
        <f>fichier!K382</f>
        <v>VTP PV 18147165 - CA-010-SE - JAUNEAU RENE - RENAULT TWINGO</v>
      </c>
      <c r="G390" s="9">
        <f>fichier!L382</f>
        <v>53.88</v>
      </c>
      <c r="H390" s="9"/>
      <c r="I390" s="9"/>
      <c r="J390" s="9"/>
      <c r="K390" s="9"/>
      <c r="L390" s="9"/>
      <c r="M390" s="9"/>
      <c r="N390" s="9"/>
      <c r="O390" s="9"/>
      <c r="P390" s="9"/>
      <c r="Q390" s="9">
        <f>fichier!M382</f>
        <v>10.84</v>
      </c>
      <c r="R390" s="8"/>
      <c r="S390" s="8"/>
      <c r="T390" s="8"/>
      <c r="U390" s="4"/>
      <c r="V390" s="3"/>
      <c r="W390" s="8"/>
      <c r="X390" s="8"/>
      <c r="Y390" s="22"/>
      <c r="Z390" s="25">
        <f t="shared" si="39"/>
        <v>0.2011878247958426</v>
      </c>
      <c r="AA390" s="25" t="str">
        <f t="shared" si="40"/>
        <v/>
      </c>
      <c r="AB390" s="25" t="str">
        <f t="shared" si="41"/>
        <v/>
      </c>
      <c r="AC390" s="64" t="str">
        <f t="shared" si="35"/>
        <v/>
      </c>
      <c r="AD390" s="65" t="b">
        <f t="shared" si="36"/>
        <v>0</v>
      </c>
      <c r="AE390" s="26" t="str">
        <f t="shared" si="37"/>
        <v/>
      </c>
      <c r="AF390" s="26" t="str">
        <f t="shared" si="38"/>
        <v/>
      </c>
    </row>
    <row r="391" spans="2:32" x14ac:dyDescent="0.25">
      <c r="B391" s="49">
        <f>fichier!I383</f>
        <v>15</v>
      </c>
      <c r="C391" s="67" t="str">
        <f>fichier!R383</f>
        <v>JEAN</v>
      </c>
      <c r="D391" s="9">
        <f>fichier!N383</f>
        <v>60</v>
      </c>
      <c r="E391" s="4">
        <f>fichier!H383</f>
        <v>154202</v>
      </c>
      <c r="F391" s="4" t="str">
        <f>fichier!K383</f>
        <v>VTP PV 18147238 - AJ-914-VV - JEAN MONIQUE - MAZDA MAZDA 2</v>
      </c>
      <c r="G391" s="9">
        <f>fichier!L383</f>
        <v>49.72</v>
      </c>
      <c r="H391" s="9"/>
      <c r="I391" s="9"/>
      <c r="J391" s="9"/>
      <c r="K391" s="9"/>
      <c r="L391" s="9"/>
      <c r="M391" s="9"/>
      <c r="N391" s="9"/>
      <c r="O391" s="9"/>
      <c r="P391" s="9"/>
      <c r="Q391" s="9">
        <f>fichier!M383</f>
        <v>10</v>
      </c>
      <c r="R391" s="8"/>
      <c r="S391" s="8"/>
      <c r="T391" s="8"/>
      <c r="U391" s="4"/>
      <c r="V391" s="3"/>
      <c r="W391" s="8"/>
      <c r="X391" s="8"/>
      <c r="Y391" s="22"/>
      <c r="Z391" s="25">
        <f t="shared" si="39"/>
        <v>0.20112630732099759</v>
      </c>
      <c r="AA391" s="25" t="str">
        <f t="shared" si="40"/>
        <v/>
      </c>
      <c r="AB391" s="25" t="str">
        <f t="shared" si="41"/>
        <v/>
      </c>
      <c r="AC391" s="64" t="str">
        <f t="shared" si="35"/>
        <v/>
      </c>
      <c r="AD391" s="65" t="b">
        <f t="shared" si="36"/>
        <v>0</v>
      </c>
      <c r="AE391" s="26" t="str">
        <f t="shared" si="37"/>
        <v/>
      </c>
      <c r="AF391" s="26" t="str">
        <f t="shared" si="38"/>
        <v/>
      </c>
    </row>
    <row r="392" spans="2:32" x14ac:dyDescent="0.25">
      <c r="B392" s="49">
        <f>fichier!I384</f>
        <v>16</v>
      </c>
      <c r="C392" s="67" t="str">
        <f>fichier!R384</f>
        <v>JEAN</v>
      </c>
      <c r="D392" s="9">
        <f>fichier!N384</f>
        <v>65</v>
      </c>
      <c r="E392" s="4">
        <f>fichier!H384</f>
        <v>154234</v>
      </c>
      <c r="F392" s="4" t="str">
        <f>fichier!K384</f>
        <v>VTP PV 18147264 - AR-454-CA - JEANNE ELIANE - RENAULT MODUS</v>
      </c>
      <c r="G392" s="9">
        <f>fichier!L384</f>
        <v>53.88</v>
      </c>
      <c r="H392" s="9"/>
      <c r="I392" s="9"/>
      <c r="J392" s="9"/>
      <c r="K392" s="9"/>
      <c r="L392" s="9"/>
      <c r="M392" s="9"/>
      <c r="N392" s="9"/>
      <c r="O392" s="9"/>
      <c r="P392" s="9"/>
      <c r="Q392" s="9">
        <f>fichier!M384</f>
        <v>10.84</v>
      </c>
      <c r="R392" s="8"/>
      <c r="S392" s="8"/>
      <c r="T392" s="8"/>
      <c r="U392" s="4"/>
      <c r="V392" s="3"/>
      <c r="W392" s="8"/>
      <c r="X392" s="8"/>
      <c r="Y392" s="22"/>
      <c r="Z392" s="25">
        <f t="shared" si="39"/>
        <v>0.2011878247958426</v>
      </c>
      <c r="AA392" s="25" t="str">
        <f t="shared" si="40"/>
        <v/>
      </c>
      <c r="AB392" s="25" t="str">
        <f t="shared" si="41"/>
        <v/>
      </c>
      <c r="AC392" s="64" t="str">
        <f t="shared" si="35"/>
        <v/>
      </c>
      <c r="AD392" s="65" t="b">
        <f t="shared" si="36"/>
        <v>0</v>
      </c>
      <c r="AE392" s="26" t="str">
        <f t="shared" si="37"/>
        <v/>
      </c>
      <c r="AF392" s="26" t="str">
        <f t="shared" si="38"/>
        <v/>
      </c>
    </row>
    <row r="393" spans="2:32" x14ac:dyDescent="0.25">
      <c r="B393" s="49">
        <f>fichier!I385</f>
        <v>17</v>
      </c>
      <c r="C393" s="67" t="str">
        <f>fichier!R385</f>
        <v>KANY</v>
      </c>
      <c r="D393" s="9">
        <f>fichier!N385</f>
        <v>15</v>
      </c>
      <c r="E393" s="4">
        <f>fichier!H385</f>
        <v>154266</v>
      </c>
      <c r="F393" s="4" t="str">
        <f>fichier!K385</f>
        <v>CV PV 18147296 - DW-531-NR - KANYINDA NINA - RENAULT LAGUNA</v>
      </c>
      <c r="G393" s="9">
        <f>fichier!L385</f>
        <v>12.5</v>
      </c>
      <c r="H393" s="9"/>
      <c r="I393" s="9"/>
      <c r="J393" s="9"/>
      <c r="K393" s="9"/>
      <c r="L393" s="9"/>
      <c r="M393" s="9"/>
      <c r="N393" s="9"/>
      <c r="O393" s="9"/>
      <c r="P393" s="9"/>
      <c r="Q393" s="9">
        <f>fichier!M385</f>
        <v>2.5</v>
      </c>
      <c r="R393" s="8"/>
      <c r="S393" s="8"/>
      <c r="T393" s="8"/>
      <c r="U393" s="4"/>
      <c r="V393" s="3"/>
      <c r="W393" s="8"/>
      <c r="X393" s="8"/>
      <c r="Y393" s="22"/>
      <c r="Z393" s="25">
        <f t="shared" si="39"/>
        <v>0.2</v>
      </c>
      <c r="AA393" s="25" t="str">
        <f t="shared" si="40"/>
        <v/>
      </c>
      <c r="AB393" s="25" t="str">
        <f t="shared" si="41"/>
        <v/>
      </c>
      <c r="AC393" s="64" t="str">
        <f t="shared" si="35"/>
        <v/>
      </c>
      <c r="AD393" s="65" t="str">
        <f t="shared" si="36"/>
        <v/>
      </c>
      <c r="AE393" s="26" t="str">
        <f t="shared" si="37"/>
        <v/>
      </c>
      <c r="AF393" s="26" t="str">
        <f t="shared" si="38"/>
        <v/>
      </c>
    </row>
    <row r="394" spans="2:32" x14ac:dyDescent="0.25">
      <c r="B394" s="49">
        <f>fichier!I386</f>
        <v>5</v>
      </c>
      <c r="C394" s="67" t="str">
        <f>fichier!R386</f>
        <v>KEOM</v>
      </c>
      <c r="D394" s="9">
        <f>fichier!N386</f>
        <v>15</v>
      </c>
      <c r="E394" s="4">
        <f>fichier!H386</f>
        <v>153893</v>
      </c>
      <c r="F394" s="4" t="str">
        <f>fichier!K386</f>
        <v>CV PV 18146950 - ES-930-YS - KEOMURDJAN BENJAMIN - CITROEN BX</v>
      </c>
      <c r="G394" s="9">
        <f>fichier!L386</f>
        <v>12.5</v>
      </c>
      <c r="H394" s="9"/>
      <c r="I394" s="9"/>
      <c r="J394" s="9"/>
      <c r="K394" s="9"/>
      <c r="L394" s="9"/>
      <c r="M394" s="9"/>
      <c r="N394" s="9"/>
      <c r="O394" s="9"/>
      <c r="P394" s="9"/>
      <c r="Q394" s="9">
        <f>fichier!M386</f>
        <v>2.5</v>
      </c>
      <c r="R394" s="8"/>
      <c r="S394" s="8"/>
      <c r="T394" s="8"/>
      <c r="U394" s="4"/>
      <c r="V394" s="3"/>
      <c r="W394" s="8"/>
      <c r="X394" s="8"/>
      <c r="Y394" s="22"/>
      <c r="Z394" s="25">
        <f t="shared" si="39"/>
        <v>0.2</v>
      </c>
      <c r="AA394" s="25" t="str">
        <f t="shared" si="40"/>
        <v/>
      </c>
      <c r="AB394" s="25" t="str">
        <f t="shared" si="41"/>
        <v/>
      </c>
      <c r="AC394" s="64" t="str">
        <f t="shared" ref="AC394:AC457" si="42">IF(T394="","",T394/(W394+G394+H394+I394+J394+K394+L394+M394+N394+O394+P394))</f>
        <v/>
      </c>
      <c r="AD394" s="65" t="str">
        <f t="shared" ref="AD394:AD457" si="43">IF(SUM(W394+G394+H394+I394+J394+K394+L394+M394+N394+O394+P394+Q394+R394+S394+T394)=D394,"",FALSE)</f>
        <v/>
      </c>
      <c r="AE394" s="26" t="str">
        <f t="shared" ref="AE394:AE457" si="44">IF(OR(AND(C394="",D394&lt;&gt;""),AND(V394="",W394&lt;&gt;""),AND($G$8="",G394&lt;&gt;""),AND($H$8="",H394&lt;&gt;""),AND($I$8="",I394&lt;&gt;""),AND($J$8="",J394&lt;&gt;""),AND($K$8="",K394&lt;&gt;""),AND($L$8="",L394&lt;&gt;""),AND($M$8="",M394&lt;&gt;""),AND($N$8="",N394&lt;&gt;""),AND($O$8="",O394&lt;&gt;""),AND($P$8="",P394&lt;&gt;""),AND($Q$8="",Q394&lt;&gt;""),AND($R$8="",R394&lt;&gt;""),AND($S$8="",S394&lt;&gt;""),AND($T$8="",T394&lt;&gt;"")),FALSE,"")</f>
        <v/>
      </c>
      <c r="AF394" s="26" t="str">
        <f t="shared" ref="AF394:AF457" si="45">IF(AND(B394="",OR(C394&lt;&gt;"",D394&lt;&gt;"",E394&lt;&gt;"",F394&lt;&gt;"",U394&lt;&gt;"",V394&lt;&gt;"",W394&lt;&gt;"",G394&lt;&gt;"",H394&lt;&gt;"",I394&lt;&gt;"",J394&lt;&gt;"",K394&lt;&gt;"",L394&lt;&gt;"",M394&lt;&gt;"",N394&lt;&gt;"",O394&lt;&gt;"",P394&lt;&gt;"",Q394&lt;&gt;"",R394&lt;&gt;"",S394&lt;&gt;"",T394&lt;&gt;"")),FALSE,"")</f>
        <v/>
      </c>
    </row>
    <row r="395" spans="2:32" x14ac:dyDescent="0.25">
      <c r="B395" s="49">
        <f>fichier!I387</f>
        <v>21</v>
      </c>
      <c r="C395" s="67" t="str">
        <f>fichier!R387</f>
        <v>KINT</v>
      </c>
      <c r="D395" s="9">
        <f>fichier!N387</f>
        <v>15</v>
      </c>
      <c r="E395" s="4">
        <f>fichier!H387</f>
        <v>154374</v>
      </c>
      <c r="F395" s="4" t="str">
        <f>fichier!K387</f>
        <v>CV PV 18147397 - AN-205-YQ - KINTANEL SEBASTIEN - RENAULT CLIO</v>
      </c>
      <c r="G395" s="9">
        <f>fichier!L387</f>
        <v>12.5</v>
      </c>
      <c r="H395" s="9"/>
      <c r="I395" s="9"/>
      <c r="J395" s="9"/>
      <c r="K395" s="9"/>
      <c r="L395" s="9"/>
      <c r="M395" s="9"/>
      <c r="N395" s="9"/>
      <c r="O395" s="9"/>
      <c r="P395" s="9"/>
      <c r="Q395" s="9">
        <f>fichier!M387</f>
        <v>2.5</v>
      </c>
      <c r="R395" s="8"/>
      <c r="S395" s="8"/>
      <c r="T395" s="8"/>
      <c r="U395" s="4"/>
      <c r="V395" s="3"/>
      <c r="W395" s="8"/>
      <c r="X395" s="8"/>
      <c r="Y395" s="22"/>
      <c r="Z395" s="25">
        <f t="shared" ref="Z395:Z458" si="46">IF(Q395="","",Q395/SUM(G395:P395))</f>
        <v>0.2</v>
      </c>
      <c r="AA395" s="25" t="str">
        <f t="shared" ref="AA395:AA458" si="47">IF(R395="","",R395/SUM(G395:P395))</f>
        <v/>
      </c>
      <c r="AB395" s="25" t="str">
        <f t="shared" ref="AB395:AB458" si="48">IF(S395="","",S395/SUM(G395:P395))</f>
        <v/>
      </c>
      <c r="AC395" s="64" t="str">
        <f t="shared" si="42"/>
        <v/>
      </c>
      <c r="AD395" s="65" t="str">
        <f t="shared" si="43"/>
        <v/>
      </c>
      <c r="AE395" s="26" t="str">
        <f t="shared" si="44"/>
        <v/>
      </c>
      <c r="AF395" s="26" t="str">
        <f t="shared" si="45"/>
        <v/>
      </c>
    </row>
    <row r="396" spans="2:32" x14ac:dyDescent="0.25">
      <c r="B396" s="49">
        <f>fichier!I388</f>
        <v>14</v>
      </c>
      <c r="C396" s="67" t="str">
        <f>fichier!R388</f>
        <v>KUNT</v>
      </c>
      <c r="D396" s="9">
        <f>fichier!N388</f>
        <v>65</v>
      </c>
      <c r="E396" s="4">
        <f>fichier!H388</f>
        <v>154147</v>
      </c>
      <c r="F396" s="4" t="str">
        <f>fichier!K388</f>
        <v>VTP PV 18147187 - AB-326-LT - KUNTER CHRISTIAN - RENAULT CLIO</v>
      </c>
      <c r="G396" s="9">
        <f>fichier!L388</f>
        <v>53.88</v>
      </c>
      <c r="H396" s="9"/>
      <c r="I396" s="9"/>
      <c r="J396" s="9"/>
      <c r="K396" s="9"/>
      <c r="L396" s="9"/>
      <c r="M396" s="9"/>
      <c r="N396" s="9"/>
      <c r="O396" s="9"/>
      <c r="P396" s="9"/>
      <c r="Q396" s="9">
        <f>fichier!M388</f>
        <v>10.84</v>
      </c>
      <c r="R396" s="8"/>
      <c r="S396" s="8"/>
      <c r="T396" s="8"/>
      <c r="U396" s="4"/>
      <c r="V396" s="3"/>
      <c r="W396" s="8"/>
      <c r="X396" s="8"/>
      <c r="Y396" s="22"/>
      <c r="Z396" s="25">
        <f t="shared" si="46"/>
        <v>0.2011878247958426</v>
      </c>
      <c r="AA396" s="25" t="str">
        <f t="shared" si="47"/>
        <v/>
      </c>
      <c r="AB396" s="25" t="str">
        <f t="shared" si="48"/>
        <v/>
      </c>
      <c r="AC396" s="64" t="str">
        <f t="shared" si="42"/>
        <v/>
      </c>
      <c r="AD396" s="65" t="b">
        <f t="shared" si="43"/>
        <v>0</v>
      </c>
      <c r="AE396" s="26" t="str">
        <f t="shared" si="44"/>
        <v/>
      </c>
      <c r="AF396" s="26" t="str">
        <f t="shared" si="45"/>
        <v/>
      </c>
    </row>
    <row r="397" spans="2:32" x14ac:dyDescent="0.25">
      <c r="B397" s="49">
        <f>fichier!I389</f>
        <v>21</v>
      </c>
      <c r="C397" s="67" t="str">
        <f>fichier!R389</f>
        <v>KUNT</v>
      </c>
      <c r="D397" s="9">
        <f>fichier!N389</f>
        <v>65</v>
      </c>
      <c r="E397" s="4">
        <f>fichier!H389</f>
        <v>154353</v>
      </c>
      <c r="F397" s="4" t="str">
        <f>fichier!K389</f>
        <v>VTP PV 18147378 - CG-305-LA - KUNTER CHRISTIAN - RENAULT CLIO</v>
      </c>
      <c r="G397" s="9">
        <f>fichier!L389</f>
        <v>53.88</v>
      </c>
      <c r="H397" s="9"/>
      <c r="I397" s="9"/>
      <c r="J397" s="9"/>
      <c r="K397" s="9"/>
      <c r="L397" s="9"/>
      <c r="M397" s="9"/>
      <c r="N397" s="9"/>
      <c r="O397" s="9"/>
      <c r="P397" s="9"/>
      <c r="Q397" s="9">
        <f>fichier!M389</f>
        <v>10.84</v>
      </c>
      <c r="R397" s="8"/>
      <c r="S397" s="8"/>
      <c r="T397" s="8"/>
      <c r="U397" s="4"/>
      <c r="V397" s="3"/>
      <c r="W397" s="8"/>
      <c r="X397" s="8"/>
      <c r="Y397" s="22"/>
      <c r="Z397" s="25">
        <f t="shared" si="46"/>
        <v>0.2011878247958426</v>
      </c>
      <c r="AA397" s="25" t="str">
        <f t="shared" si="47"/>
        <v/>
      </c>
      <c r="AB397" s="25" t="str">
        <f t="shared" si="48"/>
        <v/>
      </c>
      <c r="AC397" s="64" t="str">
        <f t="shared" si="42"/>
        <v/>
      </c>
      <c r="AD397" s="65" t="b">
        <f t="shared" si="43"/>
        <v>0</v>
      </c>
      <c r="AE397" s="26" t="str">
        <f t="shared" si="44"/>
        <v/>
      </c>
      <c r="AF397" s="26" t="str">
        <f t="shared" si="45"/>
        <v/>
      </c>
    </row>
    <row r="398" spans="2:32" x14ac:dyDescent="0.25">
      <c r="B398" s="49">
        <f>fichier!I390</f>
        <v>7</v>
      </c>
      <c r="C398" s="67" t="str">
        <f>fichier!R390</f>
        <v xml:space="preserve">L E </v>
      </c>
      <c r="D398" s="9">
        <f>fichier!N390</f>
        <v>60</v>
      </c>
      <c r="E398" s="4">
        <f>fichier!H390</f>
        <v>153967</v>
      </c>
      <c r="F398" s="4" t="str">
        <f>fichier!K390</f>
        <v>VTP PV 18147019 - CB-013-TJ - ROLLOT NICOLE - TOYOTA YARIS</v>
      </c>
      <c r="G398" s="9">
        <f>fichier!L390</f>
        <v>49.72</v>
      </c>
      <c r="H398" s="9"/>
      <c r="I398" s="9"/>
      <c r="J398" s="9"/>
      <c r="K398" s="9"/>
      <c r="L398" s="9"/>
      <c r="M398" s="9"/>
      <c r="N398" s="9"/>
      <c r="O398" s="9"/>
      <c r="P398" s="9"/>
      <c r="Q398" s="9">
        <f>fichier!M390</f>
        <v>10</v>
      </c>
      <c r="R398" s="8"/>
      <c r="S398" s="8"/>
      <c r="T398" s="8"/>
      <c r="U398" s="4"/>
      <c r="V398" s="3"/>
      <c r="W398" s="8"/>
      <c r="X398" s="8"/>
      <c r="Y398" s="22"/>
      <c r="Z398" s="25">
        <f t="shared" si="46"/>
        <v>0.20112630732099759</v>
      </c>
      <c r="AA398" s="25" t="str">
        <f t="shared" si="47"/>
        <v/>
      </c>
      <c r="AB398" s="25" t="str">
        <f t="shared" si="48"/>
        <v/>
      </c>
      <c r="AC398" s="64" t="str">
        <f t="shared" si="42"/>
        <v/>
      </c>
      <c r="AD398" s="65" t="b">
        <f t="shared" si="43"/>
        <v>0</v>
      </c>
      <c r="AE398" s="26" t="str">
        <f t="shared" si="44"/>
        <v/>
      </c>
      <c r="AF398" s="26" t="str">
        <f t="shared" si="45"/>
        <v/>
      </c>
    </row>
    <row r="399" spans="2:32" x14ac:dyDescent="0.25">
      <c r="B399" s="49">
        <f>fichier!I391</f>
        <v>7</v>
      </c>
      <c r="C399" s="67" t="str">
        <f>fichier!R391</f>
        <v>LAFF</v>
      </c>
      <c r="D399" s="9">
        <f>fichier!N391</f>
        <v>65</v>
      </c>
      <c r="E399" s="4">
        <f>fichier!H391</f>
        <v>153982</v>
      </c>
      <c r="F399" s="4" t="str">
        <f>fichier!K391</f>
        <v>VTP PV 18147032 - BZ-688-VN - LAFFAITEUR FRANCK - RENAULT CLIO</v>
      </c>
      <c r="G399" s="9">
        <f>fichier!L391</f>
        <v>53.88</v>
      </c>
      <c r="H399" s="9"/>
      <c r="I399" s="9"/>
      <c r="J399" s="9"/>
      <c r="K399" s="9"/>
      <c r="L399" s="9"/>
      <c r="M399" s="9"/>
      <c r="N399" s="9"/>
      <c r="O399" s="9"/>
      <c r="P399" s="9"/>
      <c r="Q399" s="9">
        <f>fichier!M391</f>
        <v>10.84</v>
      </c>
      <c r="R399" s="8"/>
      <c r="S399" s="8"/>
      <c r="T399" s="8"/>
      <c r="U399" s="4"/>
      <c r="V399" s="3"/>
      <c r="W399" s="8"/>
      <c r="X399" s="8"/>
      <c r="Y399" s="22"/>
      <c r="Z399" s="25">
        <f t="shared" si="46"/>
        <v>0.2011878247958426</v>
      </c>
      <c r="AA399" s="25" t="str">
        <f t="shared" si="47"/>
        <v/>
      </c>
      <c r="AB399" s="25" t="str">
        <f t="shared" si="48"/>
        <v/>
      </c>
      <c r="AC399" s="64" t="str">
        <f t="shared" si="42"/>
        <v/>
      </c>
      <c r="AD399" s="65" t="b">
        <f t="shared" si="43"/>
        <v>0</v>
      </c>
      <c r="AE399" s="26" t="str">
        <f t="shared" si="44"/>
        <v/>
      </c>
      <c r="AF399" s="26" t="str">
        <f t="shared" si="45"/>
        <v/>
      </c>
    </row>
    <row r="400" spans="2:32" x14ac:dyDescent="0.25">
      <c r="B400" s="49">
        <f>fichier!I392</f>
        <v>21</v>
      </c>
      <c r="C400" s="67" t="str">
        <f>fichier!R392</f>
        <v>LAFF</v>
      </c>
      <c r="D400" s="9">
        <f>fichier!N392</f>
        <v>15</v>
      </c>
      <c r="E400" s="4">
        <f>fichier!H392</f>
        <v>154383</v>
      </c>
      <c r="F400" s="4" t="str">
        <f>fichier!K392</f>
        <v>CV PV 18147406 - BZ-688-VN - LAFFAITEUR FRANCK - RENAULT CLIO</v>
      </c>
      <c r="G400" s="9">
        <f>fichier!L392</f>
        <v>12.5</v>
      </c>
      <c r="H400" s="9"/>
      <c r="I400" s="9"/>
      <c r="J400" s="9"/>
      <c r="K400" s="9"/>
      <c r="L400" s="9"/>
      <c r="M400" s="9"/>
      <c r="N400" s="9"/>
      <c r="O400" s="9"/>
      <c r="P400" s="9"/>
      <c r="Q400" s="9">
        <f>fichier!M392</f>
        <v>2.5</v>
      </c>
      <c r="R400" s="8"/>
      <c r="S400" s="8"/>
      <c r="T400" s="8"/>
      <c r="U400" s="4"/>
      <c r="V400" s="3"/>
      <c r="W400" s="8"/>
      <c r="X400" s="8"/>
      <c r="Y400" s="22"/>
      <c r="Z400" s="25">
        <f t="shared" si="46"/>
        <v>0.2</v>
      </c>
      <c r="AA400" s="25" t="str">
        <f t="shared" si="47"/>
        <v/>
      </c>
      <c r="AB400" s="25" t="str">
        <f t="shared" si="48"/>
        <v/>
      </c>
      <c r="AC400" s="64" t="str">
        <f t="shared" si="42"/>
        <v/>
      </c>
      <c r="AD400" s="65" t="str">
        <f t="shared" si="43"/>
        <v/>
      </c>
      <c r="AE400" s="26" t="str">
        <f t="shared" si="44"/>
        <v/>
      </c>
      <c r="AF400" s="26" t="str">
        <f t="shared" si="45"/>
        <v/>
      </c>
    </row>
    <row r="401" spans="2:32" x14ac:dyDescent="0.25">
      <c r="B401" s="49">
        <f>fichier!I393</f>
        <v>19</v>
      </c>
      <c r="C401" s="67" t="str">
        <f>fichier!R393</f>
        <v>LAGA</v>
      </c>
      <c r="D401" s="9">
        <f>fichier!N393</f>
        <v>10</v>
      </c>
      <c r="E401" s="4">
        <f>fichier!H393</f>
        <v>154297</v>
      </c>
      <c r="F401" s="4" t="str">
        <f>fichier!K393</f>
        <v>CV PV 18147326 - 158 WZ 14 - LAGACHE NICOLAS - RENAULT LAGUNA</v>
      </c>
      <c r="G401" s="9">
        <f>fichier!L393</f>
        <v>8.33</v>
      </c>
      <c r="H401" s="9"/>
      <c r="I401" s="9"/>
      <c r="J401" s="9"/>
      <c r="K401" s="9"/>
      <c r="L401" s="9"/>
      <c r="M401" s="9"/>
      <c r="N401" s="9"/>
      <c r="O401" s="9"/>
      <c r="P401" s="9"/>
      <c r="Q401" s="9">
        <f>fichier!M393</f>
        <v>1.67</v>
      </c>
      <c r="R401" s="8"/>
      <c r="S401" s="8"/>
      <c r="T401" s="8"/>
      <c r="U401" s="4"/>
      <c r="V401" s="3"/>
      <c r="W401" s="8"/>
      <c r="X401" s="8"/>
      <c r="Y401" s="22"/>
      <c r="Z401" s="25">
        <f t="shared" si="46"/>
        <v>0.20048019207683071</v>
      </c>
      <c r="AA401" s="25" t="str">
        <f t="shared" si="47"/>
        <v/>
      </c>
      <c r="AB401" s="25" t="str">
        <f t="shared" si="48"/>
        <v/>
      </c>
      <c r="AC401" s="64" t="str">
        <f t="shared" si="42"/>
        <v/>
      </c>
      <c r="AD401" s="65" t="str">
        <f t="shared" si="43"/>
        <v/>
      </c>
      <c r="AE401" s="26" t="str">
        <f t="shared" si="44"/>
        <v/>
      </c>
      <c r="AF401" s="26" t="str">
        <f t="shared" si="45"/>
        <v/>
      </c>
    </row>
    <row r="402" spans="2:32" x14ac:dyDescent="0.25">
      <c r="B402" s="49">
        <f>fichier!I394</f>
        <v>22</v>
      </c>
      <c r="C402" s="67" t="str">
        <f>fichier!R394</f>
        <v>LAIG</v>
      </c>
      <c r="D402" s="9">
        <f>fichier!N394</f>
        <v>65</v>
      </c>
      <c r="E402" s="4">
        <f>fichier!H394</f>
        <v>154404</v>
      </c>
      <c r="F402" s="4" t="str">
        <f>fichier!K394</f>
        <v>VTP PV 18147425 - AQ-206-ES - LAIGNEL MARIE-JOSEPHE - FORD FIESTA</v>
      </c>
      <c r="G402" s="9">
        <f>fichier!L394</f>
        <v>53.88</v>
      </c>
      <c r="H402" s="9"/>
      <c r="I402" s="9"/>
      <c r="J402" s="9"/>
      <c r="K402" s="9"/>
      <c r="L402" s="9"/>
      <c r="M402" s="9"/>
      <c r="N402" s="9"/>
      <c r="O402" s="9"/>
      <c r="P402" s="9"/>
      <c r="Q402" s="9">
        <f>fichier!M394</f>
        <v>10.84</v>
      </c>
      <c r="R402" s="8"/>
      <c r="S402" s="8"/>
      <c r="T402" s="8"/>
      <c r="U402" s="4"/>
      <c r="V402" s="3"/>
      <c r="W402" s="8"/>
      <c r="X402" s="8"/>
      <c r="Y402" s="22"/>
      <c r="Z402" s="25">
        <f t="shared" si="46"/>
        <v>0.2011878247958426</v>
      </c>
      <c r="AA402" s="25" t="str">
        <f t="shared" si="47"/>
        <v/>
      </c>
      <c r="AB402" s="25" t="str">
        <f t="shared" si="48"/>
        <v/>
      </c>
      <c r="AC402" s="64" t="str">
        <f t="shared" si="42"/>
        <v/>
      </c>
      <c r="AD402" s="65" t="b">
        <f t="shared" si="43"/>
        <v>0</v>
      </c>
      <c r="AE402" s="26" t="str">
        <f t="shared" si="44"/>
        <v/>
      </c>
      <c r="AF402" s="26" t="str">
        <f t="shared" si="45"/>
        <v/>
      </c>
    </row>
    <row r="403" spans="2:32" x14ac:dyDescent="0.25">
      <c r="B403" s="49">
        <f>fichier!I395</f>
        <v>12</v>
      </c>
      <c r="C403" s="67" t="str">
        <f>fichier!R395</f>
        <v>LAMA</v>
      </c>
      <c r="D403" s="9">
        <f>fichier!N395</f>
        <v>60</v>
      </c>
      <c r="E403" s="4">
        <f>fichier!H395</f>
        <v>154070</v>
      </c>
      <c r="F403" s="4" t="str">
        <f>fichier!K395</f>
        <v>VTP PV 18147116 - CG-498-BF - LAMARE LAURENT - RENAULT MEGANE</v>
      </c>
      <c r="G403" s="9">
        <f>fichier!L395</f>
        <v>49.72</v>
      </c>
      <c r="H403" s="9"/>
      <c r="I403" s="9"/>
      <c r="J403" s="9"/>
      <c r="K403" s="9"/>
      <c r="L403" s="9"/>
      <c r="M403" s="9"/>
      <c r="N403" s="9"/>
      <c r="O403" s="9"/>
      <c r="P403" s="9"/>
      <c r="Q403" s="9">
        <f>fichier!M395</f>
        <v>10</v>
      </c>
      <c r="R403" s="8"/>
      <c r="S403" s="8"/>
      <c r="T403" s="8"/>
      <c r="U403" s="4"/>
      <c r="V403" s="3"/>
      <c r="W403" s="8"/>
      <c r="X403" s="8"/>
      <c r="Y403" s="22"/>
      <c r="Z403" s="25">
        <f t="shared" si="46"/>
        <v>0.20112630732099759</v>
      </c>
      <c r="AA403" s="25" t="str">
        <f t="shared" si="47"/>
        <v/>
      </c>
      <c r="AB403" s="25" t="str">
        <f t="shared" si="48"/>
        <v/>
      </c>
      <c r="AC403" s="64" t="str">
        <f t="shared" si="42"/>
        <v/>
      </c>
      <c r="AD403" s="65" t="b">
        <f t="shared" si="43"/>
        <v>0</v>
      </c>
      <c r="AE403" s="26" t="str">
        <f t="shared" si="44"/>
        <v/>
      </c>
      <c r="AF403" s="26" t="str">
        <f t="shared" si="45"/>
        <v/>
      </c>
    </row>
    <row r="404" spans="2:32" x14ac:dyDescent="0.25">
      <c r="B404" s="49">
        <f>fichier!I396</f>
        <v>24</v>
      </c>
      <c r="C404" s="67" t="str">
        <f>fichier!R396</f>
        <v>LANC</v>
      </c>
      <c r="D404" s="9">
        <f>fichier!N396</f>
        <v>65</v>
      </c>
      <c r="E404" s="4">
        <f>fichier!H396</f>
        <v>154481</v>
      </c>
      <c r="F404" s="4" t="str">
        <f>fichier!K396</f>
        <v>VTP PV 18147501 - EG-136-EK - LANCE PAULETTE - CITROEN C3</v>
      </c>
      <c r="G404" s="9">
        <f>fichier!L396</f>
        <v>53.88</v>
      </c>
      <c r="H404" s="9"/>
      <c r="I404" s="9"/>
      <c r="J404" s="9"/>
      <c r="K404" s="9"/>
      <c r="L404" s="9"/>
      <c r="M404" s="9"/>
      <c r="N404" s="9"/>
      <c r="O404" s="9"/>
      <c r="P404" s="9"/>
      <c r="Q404" s="9">
        <f>fichier!M396</f>
        <v>10.84</v>
      </c>
      <c r="R404" s="8"/>
      <c r="S404" s="8"/>
      <c r="T404" s="8"/>
      <c r="U404" s="4"/>
      <c r="V404" s="3"/>
      <c r="W404" s="8"/>
      <c r="X404" s="8"/>
      <c r="Y404" s="22"/>
      <c r="Z404" s="25">
        <f t="shared" si="46"/>
        <v>0.2011878247958426</v>
      </c>
      <c r="AA404" s="25" t="str">
        <f t="shared" si="47"/>
        <v/>
      </c>
      <c r="AB404" s="25" t="str">
        <f t="shared" si="48"/>
        <v/>
      </c>
      <c r="AC404" s="64" t="str">
        <f t="shared" si="42"/>
        <v/>
      </c>
      <c r="AD404" s="65" t="b">
        <f t="shared" si="43"/>
        <v>0</v>
      </c>
      <c r="AE404" s="26" t="str">
        <f t="shared" si="44"/>
        <v/>
      </c>
      <c r="AF404" s="26" t="str">
        <f t="shared" si="45"/>
        <v/>
      </c>
    </row>
    <row r="405" spans="2:32" x14ac:dyDescent="0.25">
      <c r="B405" s="49">
        <f>fichier!I397</f>
        <v>14</v>
      </c>
      <c r="C405" s="67" t="str">
        <f>fichier!R397</f>
        <v>LANC</v>
      </c>
      <c r="D405" s="9">
        <f>fichier!N397</f>
        <v>60</v>
      </c>
      <c r="E405" s="4">
        <f>fichier!H397</f>
        <v>154182</v>
      </c>
      <c r="F405" s="4" t="str">
        <f>fichier!K397</f>
        <v>VTP PV 18147218 - 4439 XD 14 - LANCEREAUX MADELEINE - RENAULT TWINGO</v>
      </c>
      <c r="G405" s="9">
        <f>fichier!L397</f>
        <v>49.72</v>
      </c>
      <c r="H405" s="9"/>
      <c r="I405" s="9"/>
      <c r="J405" s="9"/>
      <c r="K405" s="9"/>
      <c r="L405" s="9"/>
      <c r="M405" s="9"/>
      <c r="N405" s="9"/>
      <c r="O405" s="9"/>
      <c r="P405" s="9"/>
      <c r="Q405" s="9">
        <f>fichier!M397</f>
        <v>10</v>
      </c>
      <c r="R405" s="8"/>
      <c r="S405" s="8"/>
      <c r="T405" s="8"/>
      <c r="U405" s="4"/>
      <c r="V405" s="3"/>
      <c r="W405" s="8"/>
      <c r="X405" s="8"/>
      <c r="Y405" s="22"/>
      <c r="Z405" s="25">
        <f t="shared" si="46"/>
        <v>0.20112630732099759</v>
      </c>
      <c r="AA405" s="25" t="str">
        <f t="shared" si="47"/>
        <v/>
      </c>
      <c r="AB405" s="25" t="str">
        <f t="shared" si="48"/>
        <v/>
      </c>
      <c r="AC405" s="64" t="str">
        <f t="shared" si="42"/>
        <v/>
      </c>
      <c r="AD405" s="65" t="b">
        <f t="shared" si="43"/>
        <v>0</v>
      </c>
      <c r="AE405" s="26" t="str">
        <f t="shared" si="44"/>
        <v/>
      </c>
      <c r="AF405" s="26" t="str">
        <f t="shared" si="45"/>
        <v/>
      </c>
    </row>
    <row r="406" spans="2:32" x14ac:dyDescent="0.25">
      <c r="B406" s="49">
        <f>fichier!I398</f>
        <v>14</v>
      </c>
      <c r="C406" s="67" t="str">
        <f>fichier!R398</f>
        <v>LAUR</v>
      </c>
      <c r="D406" s="9">
        <f>fichier!N398</f>
        <v>65</v>
      </c>
      <c r="E406" s="4">
        <f>fichier!H398</f>
        <v>154154</v>
      </c>
      <c r="F406" s="4" t="str">
        <f>fichier!K398</f>
        <v>VTP PV 18147192 - AN-412-VZ - LAURENT PATRICE - RENAULT TWINGO</v>
      </c>
      <c r="G406" s="9">
        <f>fichier!L398</f>
        <v>53.88</v>
      </c>
      <c r="H406" s="9"/>
      <c r="I406" s="9"/>
      <c r="J406" s="9"/>
      <c r="K406" s="9"/>
      <c r="L406" s="9"/>
      <c r="M406" s="9"/>
      <c r="N406" s="9"/>
      <c r="O406" s="9"/>
      <c r="P406" s="9"/>
      <c r="Q406" s="9">
        <f>fichier!M398</f>
        <v>10.84</v>
      </c>
      <c r="R406" s="8"/>
      <c r="S406" s="8"/>
      <c r="T406" s="8"/>
      <c r="U406" s="4"/>
      <c r="V406" s="3"/>
      <c r="W406" s="8"/>
      <c r="X406" s="8"/>
      <c r="Y406" s="22"/>
      <c r="Z406" s="25">
        <f t="shared" si="46"/>
        <v>0.2011878247958426</v>
      </c>
      <c r="AA406" s="25" t="str">
        <f t="shared" si="47"/>
        <v/>
      </c>
      <c r="AB406" s="25" t="str">
        <f t="shared" si="48"/>
        <v/>
      </c>
      <c r="AC406" s="64" t="str">
        <f t="shared" si="42"/>
        <v/>
      </c>
      <c r="AD406" s="65" t="b">
        <f t="shared" si="43"/>
        <v>0</v>
      </c>
      <c r="AE406" s="26" t="str">
        <f t="shared" si="44"/>
        <v/>
      </c>
      <c r="AF406" s="26" t="str">
        <f t="shared" si="45"/>
        <v/>
      </c>
    </row>
    <row r="407" spans="2:32" x14ac:dyDescent="0.25">
      <c r="B407" s="49">
        <f>fichier!I399</f>
        <v>15</v>
      </c>
      <c r="C407" s="67" t="str">
        <f>fichier!R399</f>
        <v>L'AU</v>
      </c>
      <c r="D407" s="9">
        <f>fichier!N399</f>
        <v>50</v>
      </c>
      <c r="E407" s="4">
        <f>fichier!H399</f>
        <v>154207</v>
      </c>
      <c r="F407" s="4" t="str">
        <f>fichier!K399</f>
        <v>VTP PV 18147243 - CC-950-NJ - LE VIAVANT LOICK - RENAULT SAFRANE</v>
      </c>
      <c r="G407" s="9">
        <f>fichier!L399</f>
        <v>41.38</v>
      </c>
      <c r="H407" s="9"/>
      <c r="I407" s="9"/>
      <c r="J407" s="9"/>
      <c r="K407" s="9"/>
      <c r="L407" s="9"/>
      <c r="M407" s="9"/>
      <c r="N407" s="9"/>
      <c r="O407" s="9"/>
      <c r="P407" s="9"/>
      <c r="Q407" s="9">
        <f>fichier!M399</f>
        <v>8.34</v>
      </c>
      <c r="R407" s="8"/>
      <c r="S407" s="8"/>
      <c r="T407" s="8"/>
      <c r="U407" s="4"/>
      <c r="V407" s="3"/>
      <c r="W407" s="8"/>
      <c r="X407" s="8"/>
      <c r="Y407" s="22"/>
      <c r="Z407" s="25">
        <f t="shared" si="46"/>
        <v>0.20154664088931851</v>
      </c>
      <c r="AA407" s="25" t="str">
        <f t="shared" si="47"/>
        <v/>
      </c>
      <c r="AB407" s="25" t="str">
        <f t="shared" si="48"/>
        <v/>
      </c>
      <c r="AC407" s="64" t="str">
        <f t="shared" si="42"/>
        <v/>
      </c>
      <c r="AD407" s="65" t="b">
        <f t="shared" si="43"/>
        <v>0</v>
      </c>
      <c r="AE407" s="26" t="str">
        <f t="shared" si="44"/>
        <v/>
      </c>
      <c r="AF407" s="26" t="str">
        <f t="shared" si="45"/>
        <v/>
      </c>
    </row>
    <row r="408" spans="2:32" x14ac:dyDescent="0.25">
      <c r="B408" s="49">
        <f>fichier!I400</f>
        <v>27</v>
      </c>
      <c r="C408" s="67" t="str">
        <f>fichier!R400</f>
        <v>LAVI</v>
      </c>
      <c r="D408" s="9">
        <f>fichier!N400</f>
        <v>15</v>
      </c>
      <c r="E408" s="4">
        <f>fichier!H400</f>
        <v>154560</v>
      </c>
      <c r="F408" s="4" t="str">
        <f>fichier!K400</f>
        <v>CV PV 18147574 - CH-808-CW - LAVIEC PATRICIA - RENAULT CLIO</v>
      </c>
      <c r="G408" s="9">
        <f>fichier!L400</f>
        <v>12.5</v>
      </c>
      <c r="H408" s="9"/>
      <c r="I408" s="9"/>
      <c r="J408" s="9"/>
      <c r="K408" s="9"/>
      <c r="L408" s="9"/>
      <c r="M408" s="9"/>
      <c r="N408" s="9"/>
      <c r="O408" s="9"/>
      <c r="P408" s="9"/>
      <c r="Q408" s="9">
        <f>fichier!M400</f>
        <v>2.5</v>
      </c>
      <c r="R408" s="8"/>
      <c r="S408" s="8"/>
      <c r="T408" s="8"/>
      <c r="U408" s="4"/>
      <c r="V408" s="3"/>
      <c r="W408" s="8"/>
      <c r="X408" s="8"/>
      <c r="Y408" s="22"/>
      <c r="Z408" s="25">
        <f t="shared" si="46"/>
        <v>0.2</v>
      </c>
      <c r="AA408" s="25" t="str">
        <f t="shared" si="47"/>
        <v/>
      </c>
      <c r="AB408" s="25" t="str">
        <f t="shared" si="48"/>
        <v/>
      </c>
      <c r="AC408" s="64" t="str">
        <f t="shared" si="42"/>
        <v/>
      </c>
      <c r="AD408" s="65" t="str">
        <f t="shared" si="43"/>
        <v/>
      </c>
      <c r="AE408" s="26" t="str">
        <f t="shared" si="44"/>
        <v/>
      </c>
      <c r="AF408" s="26" t="str">
        <f t="shared" si="45"/>
        <v/>
      </c>
    </row>
    <row r="409" spans="2:32" x14ac:dyDescent="0.25">
      <c r="B409" s="49">
        <f>fichier!I401</f>
        <v>26</v>
      </c>
      <c r="C409" s="67" t="str">
        <f>fichier!R401</f>
        <v xml:space="preserve">LE  </v>
      </c>
      <c r="D409" s="9">
        <f>fichier!N401</f>
        <v>65</v>
      </c>
      <c r="E409" s="4">
        <f>fichier!H401</f>
        <v>154523</v>
      </c>
      <c r="F409" s="4" t="str">
        <f>fichier!K401</f>
        <v>VTP PV 18147537 - BM-439-AF - LE  FEVRE LAURIE - PEUGEOT 206</v>
      </c>
      <c r="G409" s="9">
        <f>fichier!L401</f>
        <v>53.88</v>
      </c>
      <c r="H409" s="9"/>
      <c r="I409" s="9"/>
      <c r="J409" s="9"/>
      <c r="K409" s="9"/>
      <c r="L409" s="9"/>
      <c r="M409" s="9"/>
      <c r="N409" s="9"/>
      <c r="O409" s="9"/>
      <c r="P409" s="9"/>
      <c r="Q409" s="9">
        <f>fichier!M401</f>
        <v>10.84</v>
      </c>
      <c r="R409" s="8"/>
      <c r="S409" s="8"/>
      <c r="T409" s="8"/>
      <c r="U409" s="4"/>
      <c r="V409" s="3"/>
      <c r="W409" s="8"/>
      <c r="X409" s="8"/>
      <c r="Y409" s="22"/>
      <c r="Z409" s="25">
        <f t="shared" si="46"/>
        <v>0.2011878247958426</v>
      </c>
      <c r="AA409" s="25" t="str">
        <f t="shared" si="47"/>
        <v/>
      </c>
      <c r="AB409" s="25" t="str">
        <f t="shared" si="48"/>
        <v/>
      </c>
      <c r="AC409" s="64" t="str">
        <f t="shared" si="42"/>
        <v/>
      </c>
      <c r="AD409" s="65" t="b">
        <f t="shared" si="43"/>
        <v>0</v>
      </c>
      <c r="AE409" s="26" t="str">
        <f t="shared" si="44"/>
        <v/>
      </c>
      <c r="AF409" s="26" t="str">
        <f t="shared" si="45"/>
        <v/>
      </c>
    </row>
    <row r="410" spans="2:32" x14ac:dyDescent="0.25">
      <c r="B410" s="49">
        <f>fichier!I402</f>
        <v>17</v>
      </c>
      <c r="C410" s="67" t="str">
        <f>fichier!R402</f>
        <v>LE C</v>
      </c>
      <c r="D410" s="9">
        <f>fichier!N402</f>
        <v>15</v>
      </c>
      <c r="E410" s="4">
        <f>fichier!H402</f>
        <v>154261</v>
      </c>
      <c r="F410" s="4" t="str">
        <f>fichier!K402</f>
        <v>CV PV 18147291 - 8913 XP 14 - LE COLEY-MARIE SANDRINE - RENAULT TWINGO</v>
      </c>
      <c r="G410" s="9">
        <f>fichier!L402</f>
        <v>12.5</v>
      </c>
      <c r="H410" s="9"/>
      <c r="I410" s="9"/>
      <c r="J410" s="9"/>
      <c r="K410" s="9"/>
      <c r="L410" s="9"/>
      <c r="M410" s="9"/>
      <c r="N410" s="9"/>
      <c r="O410" s="9"/>
      <c r="P410" s="9"/>
      <c r="Q410" s="9">
        <f>fichier!M402</f>
        <v>2.5</v>
      </c>
      <c r="R410" s="8"/>
      <c r="S410" s="8"/>
      <c r="T410" s="8"/>
      <c r="U410" s="4"/>
      <c r="V410" s="3"/>
      <c r="W410" s="8"/>
      <c r="X410" s="8"/>
      <c r="Y410" s="22"/>
      <c r="Z410" s="25">
        <f t="shared" si="46"/>
        <v>0.2</v>
      </c>
      <c r="AA410" s="25" t="str">
        <f t="shared" si="47"/>
        <v/>
      </c>
      <c r="AB410" s="25" t="str">
        <f t="shared" si="48"/>
        <v/>
      </c>
      <c r="AC410" s="64" t="str">
        <f t="shared" si="42"/>
        <v/>
      </c>
      <c r="AD410" s="65" t="str">
        <f t="shared" si="43"/>
        <v/>
      </c>
      <c r="AE410" s="26" t="str">
        <f t="shared" si="44"/>
        <v/>
      </c>
      <c r="AF410" s="26" t="str">
        <f t="shared" si="45"/>
        <v/>
      </c>
    </row>
    <row r="411" spans="2:32" x14ac:dyDescent="0.25">
      <c r="B411" s="49">
        <f>fichier!I403</f>
        <v>10</v>
      </c>
      <c r="C411" s="67" t="str">
        <f>fichier!R403</f>
        <v>LE F</v>
      </c>
      <c r="D411" s="9">
        <f>fichier!N403</f>
        <v>60</v>
      </c>
      <c r="E411" s="4">
        <f>fichier!H403</f>
        <v>154062</v>
      </c>
      <c r="F411" s="4" t="str">
        <f>fichier!K403</f>
        <v>VTP PV 18147107 - BD-118-WM - LE FEVRE CLAUDE - TOYOTA YARIS</v>
      </c>
      <c r="G411" s="9">
        <f>fichier!L403</f>
        <v>49.72</v>
      </c>
      <c r="H411" s="9"/>
      <c r="I411" s="9"/>
      <c r="J411" s="9"/>
      <c r="K411" s="9"/>
      <c r="L411" s="9"/>
      <c r="M411" s="9"/>
      <c r="N411" s="9"/>
      <c r="O411" s="9"/>
      <c r="P411" s="9"/>
      <c r="Q411" s="9">
        <f>fichier!M403</f>
        <v>10</v>
      </c>
      <c r="R411" s="8"/>
      <c r="S411" s="8"/>
      <c r="T411" s="8"/>
      <c r="U411" s="4"/>
      <c r="V411" s="3"/>
      <c r="W411" s="8"/>
      <c r="X411" s="8"/>
      <c r="Y411" s="22"/>
      <c r="Z411" s="25">
        <f t="shared" si="46"/>
        <v>0.20112630732099759</v>
      </c>
      <c r="AA411" s="25" t="str">
        <f t="shared" si="47"/>
        <v/>
      </c>
      <c r="AB411" s="25" t="str">
        <f t="shared" si="48"/>
        <v/>
      </c>
      <c r="AC411" s="64" t="str">
        <f t="shared" si="42"/>
        <v/>
      </c>
      <c r="AD411" s="65" t="b">
        <f t="shared" si="43"/>
        <v>0</v>
      </c>
      <c r="AE411" s="26" t="str">
        <f t="shared" si="44"/>
        <v/>
      </c>
      <c r="AF411" s="26" t="str">
        <f t="shared" si="45"/>
        <v/>
      </c>
    </row>
    <row r="412" spans="2:32" x14ac:dyDescent="0.25">
      <c r="B412" s="49">
        <f>fichier!I404</f>
        <v>16</v>
      </c>
      <c r="C412" s="67" t="str">
        <f>fichier!R404</f>
        <v>LE F</v>
      </c>
      <c r="D412" s="9">
        <f>fichier!N404</f>
        <v>25</v>
      </c>
      <c r="E412" s="4">
        <f>fichier!H404</f>
        <v>154229</v>
      </c>
      <c r="F412" s="4" t="str">
        <f>fichier!K404</f>
        <v>VP PV 18002103 - BC-451-FN - SCHERPEREEL EVELYNE - PEUGEOT 207</v>
      </c>
      <c r="G412" s="9">
        <f>fichier!L404</f>
        <v>20.83</v>
      </c>
      <c r="H412" s="9"/>
      <c r="I412" s="9"/>
      <c r="J412" s="9"/>
      <c r="K412" s="9"/>
      <c r="L412" s="9"/>
      <c r="M412" s="9"/>
      <c r="N412" s="9"/>
      <c r="O412" s="9"/>
      <c r="P412" s="9"/>
      <c r="Q412" s="9">
        <f>fichier!M404</f>
        <v>4.17</v>
      </c>
      <c r="R412" s="8"/>
      <c r="S412" s="8"/>
      <c r="T412" s="8"/>
      <c r="U412" s="4"/>
      <c r="V412" s="3"/>
      <c r="W412" s="8"/>
      <c r="X412" s="8"/>
      <c r="Y412" s="22"/>
      <c r="Z412" s="25">
        <f t="shared" si="46"/>
        <v>0.20019203072491601</v>
      </c>
      <c r="AA412" s="25" t="str">
        <f t="shared" si="47"/>
        <v/>
      </c>
      <c r="AB412" s="25" t="str">
        <f t="shared" si="48"/>
        <v/>
      </c>
      <c r="AC412" s="64" t="str">
        <f t="shared" si="42"/>
        <v/>
      </c>
      <c r="AD412" s="65" t="str">
        <f t="shared" si="43"/>
        <v/>
      </c>
      <c r="AE412" s="26" t="str">
        <f t="shared" si="44"/>
        <v/>
      </c>
      <c r="AF412" s="26" t="str">
        <f t="shared" si="45"/>
        <v/>
      </c>
    </row>
    <row r="413" spans="2:32" x14ac:dyDescent="0.25">
      <c r="B413" s="49">
        <f>fichier!I405</f>
        <v>8</v>
      </c>
      <c r="C413" s="67" t="str">
        <f>fichier!R405</f>
        <v>LE G</v>
      </c>
      <c r="D413" s="9">
        <f>fichier!N405</f>
        <v>65</v>
      </c>
      <c r="E413" s="4">
        <f>fichier!H405</f>
        <v>154009</v>
      </c>
      <c r="F413" s="4" t="str">
        <f>fichier!K405</f>
        <v>VTP PV 18147058 - 7660 YW 14 - LE GAILLARD PAULETTE - RENAULT TWINGO</v>
      </c>
      <c r="G413" s="9">
        <f>fichier!L405</f>
        <v>53.88</v>
      </c>
      <c r="H413" s="9"/>
      <c r="I413" s="9"/>
      <c r="J413" s="9"/>
      <c r="K413" s="9"/>
      <c r="L413" s="9"/>
      <c r="M413" s="9"/>
      <c r="N413" s="9"/>
      <c r="O413" s="9"/>
      <c r="P413" s="9"/>
      <c r="Q413" s="9">
        <f>fichier!M405</f>
        <v>10.84</v>
      </c>
      <c r="R413" s="8"/>
      <c r="S413" s="8"/>
      <c r="T413" s="8"/>
      <c r="U413" s="4"/>
      <c r="V413" s="3"/>
      <c r="W413" s="8"/>
      <c r="X413" s="8"/>
      <c r="Y413" s="22"/>
      <c r="Z413" s="25">
        <f t="shared" si="46"/>
        <v>0.2011878247958426</v>
      </c>
      <c r="AA413" s="25" t="str">
        <f t="shared" si="47"/>
        <v/>
      </c>
      <c r="AB413" s="25" t="str">
        <f t="shared" si="48"/>
        <v/>
      </c>
      <c r="AC413" s="64" t="str">
        <f t="shared" si="42"/>
        <v/>
      </c>
      <c r="AD413" s="65" t="b">
        <f t="shared" si="43"/>
        <v>0</v>
      </c>
      <c r="AE413" s="26" t="str">
        <f t="shared" si="44"/>
        <v/>
      </c>
      <c r="AF413" s="26" t="str">
        <f t="shared" si="45"/>
        <v/>
      </c>
    </row>
    <row r="414" spans="2:32" x14ac:dyDescent="0.25">
      <c r="B414" s="49">
        <f>fichier!I406</f>
        <v>28</v>
      </c>
      <c r="C414" s="67" t="str">
        <f>fichier!R406</f>
        <v>LE H</v>
      </c>
      <c r="D414" s="9">
        <f>fichier!N406</f>
        <v>60</v>
      </c>
      <c r="E414" s="4">
        <f>fichier!H406</f>
        <v>154581</v>
      </c>
      <c r="F414" s="4" t="str">
        <f>fichier!K406</f>
        <v>VTP PV 18147595 - DD-161-NP - LE HELLEGOUARCH SYLVIANE - DACIA SANDERO</v>
      </c>
      <c r="G414" s="9">
        <f>fichier!L406</f>
        <v>49.72</v>
      </c>
      <c r="H414" s="9"/>
      <c r="I414" s="9"/>
      <c r="J414" s="9"/>
      <c r="K414" s="9"/>
      <c r="L414" s="9"/>
      <c r="M414" s="9"/>
      <c r="N414" s="9"/>
      <c r="O414" s="9"/>
      <c r="P414" s="9"/>
      <c r="Q414" s="9">
        <f>fichier!M406</f>
        <v>10</v>
      </c>
      <c r="R414" s="8"/>
      <c r="S414" s="8"/>
      <c r="T414" s="8"/>
      <c r="U414" s="4"/>
      <c r="V414" s="3"/>
      <c r="W414" s="8"/>
      <c r="X414" s="8"/>
      <c r="Y414" s="22"/>
      <c r="Z414" s="25">
        <f t="shared" si="46"/>
        <v>0.20112630732099759</v>
      </c>
      <c r="AA414" s="25" t="str">
        <f t="shared" si="47"/>
        <v/>
      </c>
      <c r="AB414" s="25" t="str">
        <f t="shared" si="48"/>
        <v/>
      </c>
      <c r="AC414" s="64" t="str">
        <f t="shared" si="42"/>
        <v/>
      </c>
      <c r="AD414" s="65" t="b">
        <f t="shared" si="43"/>
        <v>0</v>
      </c>
      <c r="AE414" s="26" t="str">
        <f t="shared" si="44"/>
        <v/>
      </c>
      <c r="AF414" s="26" t="str">
        <f t="shared" si="45"/>
        <v/>
      </c>
    </row>
    <row r="415" spans="2:32" x14ac:dyDescent="0.25">
      <c r="B415" s="49">
        <f>fichier!I407</f>
        <v>2</v>
      </c>
      <c r="C415" s="67" t="str">
        <f>fichier!R407</f>
        <v>LE M</v>
      </c>
      <c r="D415" s="9">
        <f>fichier!N407</f>
        <v>65</v>
      </c>
      <c r="E415" s="4">
        <f>fichier!H407</f>
        <v>153833</v>
      </c>
      <c r="F415" s="4" t="str">
        <f>fichier!K407</f>
        <v>VTP PV 18146893 - AL-576-NR - LE MARCHAND MICHEL - DACIA SANDERO</v>
      </c>
      <c r="G415" s="9">
        <f>fichier!L407</f>
        <v>53.88</v>
      </c>
      <c r="H415" s="9"/>
      <c r="I415" s="9"/>
      <c r="J415" s="9"/>
      <c r="K415" s="9"/>
      <c r="L415" s="9"/>
      <c r="M415" s="9"/>
      <c r="N415" s="9"/>
      <c r="O415" s="9"/>
      <c r="P415" s="9"/>
      <c r="Q415" s="9">
        <f>fichier!M407</f>
        <v>10.84</v>
      </c>
      <c r="R415" s="8"/>
      <c r="S415" s="8"/>
      <c r="T415" s="8"/>
      <c r="U415" s="4"/>
      <c r="V415" s="3"/>
      <c r="W415" s="8"/>
      <c r="X415" s="8"/>
      <c r="Y415" s="22"/>
      <c r="Z415" s="25">
        <f t="shared" si="46"/>
        <v>0.2011878247958426</v>
      </c>
      <c r="AA415" s="25" t="str">
        <f t="shared" si="47"/>
        <v/>
      </c>
      <c r="AB415" s="25" t="str">
        <f t="shared" si="48"/>
        <v/>
      </c>
      <c r="AC415" s="64" t="str">
        <f t="shared" si="42"/>
        <v/>
      </c>
      <c r="AD415" s="65" t="b">
        <f t="shared" si="43"/>
        <v>0</v>
      </c>
      <c r="AE415" s="26" t="str">
        <f t="shared" si="44"/>
        <v/>
      </c>
      <c r="AF415" s="26" t="str">
        <f t="shared" si="45"/>
        <v/>
      </c>
    </row>
    <row r="416" spans="2:32" x14ac:dyDescent="0.25">
      <c r="B416" s="49">
        <f>fichier!I408</f>
        <v>20</v>
      </c>
      <c r="C416" s="67" t="str">
        <f>fichier!R408</f>
        <v>LE R</v>
      </c>
      <c r="D416" s="9">
        <f>fichier!N408</f>
        <v>60</v>
      </c>
      <c r="E416" s="4">
        <f>fichier!H408</f>
        <v>154346</v>
      </c>
      <c r="F416" s="4" t="str">
        <f>fichier!K408</f>
        <v>VTP PV 18147371 - CA-484-LY - LE ROUX DENISE - KIA VENGA</v>
      </c>
      <c r="G416" s="9">
        <f>fichier!L408</f>
        <v>49.72</v>
      </c>
      <c r="H416" s="9"/>
      <c r="I416" s="9"/>
      <c r="J416" s="9"/>
      <c r="K416" s="9"/>
      <c r="L416" s="9"/>
      <c r="M416" s="9"/>
      <c r="N416" s="9"/>
      <c r="O416" s="9"/>
      <c r="P416" s="9"/>
      <c r="Q416" s="9">
        <f>fichier!M408</f>
        <v>10</v>
      </c>
      <c r="R416" s="8"/>
      <c r="S416" s="8"/>
      <c r="T416" s="8"/>
      <c r="U416" s="4"/>
      <c r="V416" s="3"/>
      <c r="W416" s="8"/>
      <c r="X416" s="8"/>
      <c r="Y416" s="22"/>
      <c r="Z416" s="25">
        <f t="shared" si="46"/>
        <v>0.20112630732099759</v>
      </c>
      <c r="AA416" s="25" t="str">
        <f t="shared" si="47"/>
        <v/>
      </c>
      <c r="AB416" s="25" t="str">
        <f t="shared" si="48"/>
        <v/>
      </c>
      <c r="AC416" s="64" t="str">
        <f t="shared" si="42"/>
        <v/>
      </c>
      <c r="AD416" s="65" t="b">
        <f t="shared" si="43"/>
        <v>0</v>
      </c>
      <c r="AE416" s="26" t="str">
        <f t="shared" si="44"/>
        <v/>
      </c>
      <c r="AF416" s="26" t="str">
        <f t="shared" si="45"/>
        <v/>
      </c>
    </row>
    <row r="417" spans="2:32" x14ac:dyDescent="0.25">
      <c r="B417" s="49">
        <f>fichier!I409</f>
        <v>13</v>
      </c>
      <c r="C417" s="67" t="str">
        <f>fichier!R409</f>
        <v>LEBE</v>
      </c>
      <c r="D417" s="9">
        <f>fichier!N409</f>
        <v>65</v>
      </c>
      <c r="E417" s="4">
        <f>fichier!H409</f>
        <v>154106</v>
      </c>
      <c r="F417" s="4" t="str">
        <f>fichier!K409</f>
        <v>VTP PV 18147147 - 5816 WN 14 - LEBEL MARIE-CLAIRE - RENAULT TWINGO</v>
      </c>
      <c r="G417" s="9">
        <f>fichier!L409</f>
        <v>53.88</v>
      </c>
      <c r="H417" s="9"/>
      <c r="I417" s="9"/>
      <c r="J417" s="9"/>
      <c r="K417" s="9"/>
      <c r="L417" s="9"/>
      <c r="M417" s="9"/>
      <c r="N417" s="9"/>
      <c r="O417" s="9"/>
      <c r="P417" s="9"/>
      <c r="Q417" s="9">
        <f>fichier!M409</f>
        <v>10.84</v>
      </c>
      <c r="R417" s="8"/>
      <c r="S417" s="8"/>
      <c r="T417" s="8"/>
      <c r="U417" s="4"/>
      <c r="V417" s="3"/>
      <c r="W417" s="8"/>
      <c r="X417" s="8"/>
      <c r="Y417" s="22"/>
      <c r="Z417" s="25">
        <f t="shared" si="46"/>
        <v>0.2011878247958426</v>
      </c>
      <c r="AA417" s="25" t="str">
        <f t="shared" si="47"/>
        <v/>
      </c>
      <c r="AB417" s="25" t="str">
        <f t="shared" si="48"/>
        <v/>
      </c>
      <c r="AC417" s="64" t="str">
        <f t="shared" si="42"/>
        <v/>
      </c>
      <c r="AD417" s="65" t="b">
        <f t="shared" si="43"/>
        <v>0</v>
      </c>
      <c r="AE417" s="26" t="str">
        <f t="shared" si="44"/>
        <v/>
      </c>
      <c r="AF417" s="26" t="str">
        <f t="shared" si="45"/>
        <v/>
      </c>
    </row>
    <row r="418" spans="2:32" x14ac:dyDescent="0.25">
      <c r="B418" s="49">
        <f>fichier!I410</f>
        <v>5</v>
      </c>
      <c r="C418" s="67" t="str">
        <f>fichier!R410</f>
        <v>LEBO</v>
      </c>
      <c r="D418" s="9">
        <f>fichier!N410</f>
        <v>20</v>
      </c>
      <c r="E418" s="4">
        <f>fichier!H410</f>
        <v>153891</v>
      </c>
      <c r="F418" s="4" t="str">
        <f>fichier!K410</f>
        <v>CV PV 18146948 - CA-417-YJ - LEBOULANGER GERARD - PEUGEOT 206</v>
      </c>
      <c r="G418" s="9">
        <f>fichier!L410</f>
        <v>16.670000000000002</v>
      </c>
      <c r="H418" s="9"/>
      <c r="I418" s="9"/>
      <c r="J418" s="9"/>
      <c r="K418" s="9"/>
      <c r="L418" s="9"/>
      <c r="M418" s="9"/>
      <c r="N418" s="9"/>
      <c r="O418" s="9"/>
      <c r="P418" s="9"/>
      <c r="Q418" s="9">
        <f>fichier!M410</f>
        <v>3.33</v>
      </c>
      <c r="R418" s="8"/>
      <c r="S418" s="8"/>
      <c r="T418" s="8"/>
      <c r="U418" s="4"/>
      <c r="V418" s="3"/>
      <c r="W418" s="8"/>
      <c r="X418" s="8"/>
      <c r="Y418" s="22"/>
      <c r="Z418" s="25">
        <f t="shared" si="46"/>
        <v>0.1997600479904019</v>
      </c>
      <c r="AA418" s="25" t="str">
        <f t="shared" si="47"/>
        <v/>
      </c>
      <c r="AB418" s="25" t="str">
        <f t="shared" si="48"/>
        <v/>
      </c>
      <c r="AC418" s="64" t="str">
        <f t="shared" si="42"/>
        <v/>
      </c>
      <c r="AD418" s="65" t="str">
        <f t="shared" si="43"/>
        <v/>
      </c>
      <c r="AE418" s="26" t="str">
        <f t="shared" si="44"/>
        <v/>
      </c>
      <c r="AF418" s="26" t="str">
        <f t="shared" si="45"/>
        <v/>
      </c>
    </row>
    <row r="419" spans="2:32" x14ac:dyDescent="0.25">
      <c r="B419" s="49">
        <f>fichier!I411</f>
        <v>13</v>
      </c>
      <c r="C419" s="67" t="str">
        <f>fichier!R411</f>
        <v>LEBR</v>
      </c>
      <c r="D419" s="9">
        <f>fichier!N411</f>
        <v>10</v>
      </c>
      <c r="E419" s="4">
        <f>fichier!H411</f>
        <v>154112</v>
      </c>
      <c r="F419" s="4" t="str">
        <f>fichier!K411</f>
        <v>CV PV 18147153 - BZ-268-HK - LEBRETHON ANGELIQUE - DACIA SANDERO</v>
      </c>
      <c r="G419" s="9">
        <f>fichier!L411</f>
        <v>8.33</v>
      </c>
      <c r="H419" s="9"/>
      <c r="I419" s="9"/>
      <c r="J419" s="9"/>
      <c r="K419" s="9"/>
      <c r="L419" s="9"/>
      <c r="M419" s="9"/>
      <c r="N419" s="9"/>
      <c r="O419" s="9"/>
      <c r="P419" s="9"/>
      <c r="Q419" s="9">
        <f>fichier!M411</f>
        <v>1.67</v>
      </c>
      <c r="R419" s="8"/>
      <c r="S419" s="8"/>
      <c r="T419" s="8"/>
      <c r="U419" s="4"/>
      <c r="V419" s="3"/>
      <c r="W419" s="8"/>
      <c r="X419" s="8"/>
      <c r="Y419" s="22"/>
      <c r="Z419" s="25">
        <f t="shared" si="46"/>
        <v>0.20048019207683071</v>
      </c>
      <c r="AA419" s="25" t="str">
        <f t="shared" si="47"/>
        <v/>
      </c>
      <c r="AB419" s="25" t="str">
        <f t="shared" si="48"/>
        <v/>
      </c>
      <c r="AC419" s="64" t="str">
        <f t="shared" si="42"/>
        <v/>
      </c>
      <c r="AD419" s="65" t="str">
        <f t="shared" si="43"/>
        <v/>
      </c>
      <c r="AE419" s="26" t="str">
        <f t="shared" si="44"/>
        <v/>
      </c>
      <c r="AF419" s="26" t="str">
        <f t="shared" si="45"/>
        <v/>
      </c>
    </row>
    <row r="420" spans="2:32" x14ac:dyDescent="0.25">
      <c r="B420" s="49">
        <f>fichier!I412</f>
        <v>9</v>
      </c>
      <c r="C420" s="67" t="str">
        <f>fichier!R412</f>
        <v>LECA</v>
      </c>
      <c r="D420" s="9">
        <f>fichier!N412</f>
        <v>60</v>
      </c>
      <c r="E420" s="4">
        <f>fichier!H412</f>
        <v>154037</v>
      </c>
      <c r="F420" s="4" t="str">
        <f>fichier!K412</f>
        <v>VTP PV 18147086 - AM-057-VC - LECAUDEY DANY - VOLKSWAGEN TOURAN</v>
      </c>
      <c r="G420" s="9">
        <f>fichier!L412</f>
        <v>49.72</v>
      </c>
      <c r="H420" s="9"/>
      <c r="I420" s="9"/>
      <c r="J420" s="9"/>
      <c r="K420" s="9"/>
      <c r="L420" s="9"/>
      <c r="M420" s="9"/>
      <c r="N420" s="9"/>
      <c r="O420" s="9"/>
      <c r="P420" s="9"/>
      <c r="Q420" s="9">
        <f>fichier!M412</f>
        <v>10</v>
      </c>
      <c r="R420" s="8"/>
      <c r="S420" s="8"/>
      <c r="T420" s="8"/>
      <c r="U420" s="4"/>
      <c r="V420" s="3"/>
      <c r="W420" s="8"/>
      <c r="X420" s="8"/>
      <c r="Y420" s="22"/>
      <c r="Z420" s="25">
        <f t="shared" si="46"/>
        <v>0.20112630732099759</v>
      </c>
      <c r="AA420" s="25" t="str">
        <f t="shared" si="47"/>
        <v/>
      </c>
      <c r="AB420" s="25" t="str">
        <f t="shared" si="48"/>
        <v/>
      </c>
      <c r="AC420" s="64" t="str">
        <f t="shared" si="42"/>
        <v/>
      </c>
      <c r="AD420" s="65" t="b">
        <f t="shared" si="43"/>
        <v>0</v>
      </c>
      <c r="AE420" s="26" t="str">
        <f t="shared" si="44"/>
        <v/>
      </c>
      <c r="AF420" s="26" t="str">
        <f t="shared" si="45"/>
        <v/>
      </c>
    </row>
    <row r="421" spans="2:32" x14ac:dyDescent="0.25">
      <c r="B421" s="49">
        <f>fichier!I413</f>
        <v>7</v>
      </c>
      <c r="C421" s="67" t="str">
        <f>fichier!R413</f>
        <v>LECO</v>
      </c>
      <c r="D421" s="9">
        <f>fichier!N413</f>
        <v>65</v>
      </c>
      <c r="E421" s="4">
        <f>fichier!H413</f>
        <v>153962</v>
      </c>
      <c r="F421" s="4" t="str">
        <f>fichier!K413</f>
        <v>VTP PV 18147014 - 8438 XR 14 - LECOCQ RENEE - PEUGEOT 206</v>
      </c>
      <c r="G421" s="9">
        <f>fichier!L413</f>
        <v>53.88</v>
      </c>
      <c r="H421" s="9"/>
      <c r="I421" s="9"/>
      <c r="J421" s="9"/>
      <c r="K421" s="9"/>
      <c r="L421" s="9"/>
      <c r="M421" s="9"/>
      <c r="N421" s="9"/>
      <c r="O421" s="9"/>
      <c r="P421" s="9"/>
      <c r="Q421" s="9">
        <f>fichier!M413</f>
        <v>10.84</v>
      </c>
      <c r="R421" s="8"/>
      <c r="S421" s="8"/>
      <c r="T421" s="8"/>
      <c r="U421" s="4"/>
      <c r="V421" s="3"/>
      <c r="W421" s="8"/>
      <c r="X421" s="8"/>
      <c r="Y421" s="22"/>
      <c r="Z421" s="25">
        <f t="shared" si="46"/>
        <v>0.2011878247958426</v>
      </c>
      <c r="AA421" s="25" t="str">
        <f t="shared" si="47"/>
        <v/>
      </c>
      <c r="AB421" s="25" t="str">
        <f t="shared" si="48"/>
        <v/>
      </c>
      <c r="AC421" s="64" t="str">
        <f t="shared" si="42"/>
        <v/>
      </c>
      <c r="AD421" s="65" t="b">
        <f t="shared" si="43"/>
        <v>0</v>
      </c>
      <c r="AE421" s="26" t="str">
        <f t="shared" si="44"/>
        <v/>
      </c>
      <c r="AF421" s="26" t="str">
        <f t="shared" si="45"/>
        <v/>
      </c>
    </row>
    <row r="422" spans="2:32" x14ac:dyDescent="0.25">
      <c r="B422" s="49">
        <f>fichier!I414</f>
        <v>22</v>
      </c>
      <c r="C422" s="67" t="str">
        <f>fichier!R414</f>
        <v>LECO</v>
      </c>
      <c r="D422" s="9">
        <f>fichier!N414</f>
        <v>25</v>
      </c>
      <c r="E422" s="4">
        <f>fichier!H414</f>
        <v>154432</v>
      </c>
      <c r="F422" s="4" t="str">
        <f>fichier!K414</f>
        <v>VTC PV 18147453 - CN-981-JN - LECOEUR GUY - MERCEDES BENZ VITO</v>
      </c>
      <c r="G422" s="9">
        <f>fichier!L414</f>
        <v>20.83</v>
      </c>
      <c r="H422" s="9"/>
      <c r="I422" s="9"/>
      <c r="J422" s="9"/>
      <c r="K422" s="9"/>
      <c r="L422" s="9"/>
      <c r="M422" s="9"/>
      <c r="N422" s="9"/>
      <c r="O422" s="9"/>
      <c r="P422" s="9"/>
      <c r="Q422" s="9">
        <f>fichier!M414</f>
        <v>4.17</v>
      </c>
      <c r="R422" s="8"/>
      <c r="S422" s="8"/>
      <c r="T422" s="8"/>
      <c r="U422" s="4"/>
      <c r="V422" s="3"/>
      <c r="W422" s="8"/>
      <c r="X422" s="8"/>
      <c r="Y422" s="22"/>
      <c r="Z422" s="25">
        <f t="shared" si="46"/>
        <v>0.20019203072491601</v>
      </c>
      <c r="AA422" s="25" t="str">
        <f t="shared" si="47"/>
        <v/>
      </c>
      <c r="AB422" s="25" t="str">
        <f t="shared" si="48"/>
        <v/>
      </c>
      <c r="AC422" s="64" t="str">
        <f t="shared" si="42"/>
        <v/>
      </c>
      <c r="AD422" s="65" t="str">
        <f t="shared" si="43"/>
        <v/>
      </c>
      <c r="AE422" s="26" t="str">
        <f t="shared" si="44"/>
        <v/>
      </c>
      <c r="AF422" s="26" t="str">
        <f t="shared" si="45"/>
        <v/>
      </c>
    </row>
    <row r="423" spans="2:32" x14ac:dyDescent="0.25">
      <c r="B423" s="49">
        <f>fichier!I415</f>
        <v>9</v>
      </c>
      <c r="C423" s="67" t="str">
        <f>fichier!R415</f>
        <v>LEDA</v>
      </c>
      <c r="D423" s="9">
        <f>fichier!N415</f>
        <v>65</v>
      </c>
      <c r="E423" s="4">
        <f>fichier!H415</f>
        <v>154051</v>
      </c>
      <c r="F423" s="4" t="str">
        <f>fichier!K415</f>
        <v>VTP PV 18147100 - AL-850-LB - LEDANOIS JEROME - PEUGEOT 307</v>
      </c>
      <c r="G423" s="9">
        <f>fichier!L415</f>
        <v>53.88</v>
      </c>
      <c r="H423" s="9"/>
      <c r="I423" s="9"/>
      <c r="J423" s="9"/>
      <c r="K423" s="9"/>
      <c r="L423" s="9"/>
      <c r="M423" s="9"/>
      <c r="N423" s="9"/>
      <c r="O423" s="9"/>
      <c r="P423" s="9"/>
      <c r="Q423" s="9">
        <f>fichier!M415</f>
        <v>10.84</v>
      </c>
      <c r="R423" s="8"/>
      <c r="S423" s="8"/>
      <c r="T423" s="8"/>
      <c r="U423" s="4"/>
      <c r="V423" s="3"/>
      <c r="W423" s="8"/>
      <c r="X423" s="8"/>
      <c r="Y423" s="22"/>
      <c r="Z423" s="25">
        <f t="shared" si="46"/>
        <v>0.2011878247958426</v>
      </c>
      <c r="AA423" s="25" t="str">
        <f t="shared" si="47"/>
        <v/>
      </c>
      <c r="AB423" s="25" t="str">
        <f t="shared" si="48"/>
        <v/>
      </c>
      <c r="AC423" s="64" t="str">
        <f t="shared" si="42"/>
        <v/>
      </c>
      <c r="AD423" s="65" t="b">
        <f t="shared" si="43"/>
        <v>0</v>
      </c>
      <c r="AE423" s="26" t="str">
        <f t="shared" si="44"/>
        <v/>
      </c>
      <c r="AF423" s="26" t="str">
        <f t="shared" si="45"/>
        <v/>
      </c>
    </row>
    <row r="424" spans="2:32" x14ac:dyDescent="0.25">
      <c r="B424" s="49">
        <f>fichier!I416</f>
        <v>9</v>
      </c>
      <c r="C424" s="67" t="str">
        <f>fichier!R416</f>
        <v>LEDA</v>
      </c>
      <c r="D424" s="9">
        <f>fichier!N416</f>
        <v>-65</v>
      </c>
      <c r="E424" s="4">
        <f>fichier!H416</f>
        <v>154052</v>
      </c>
      <c r="F424" s="4" t="str">
        <f>fichier!K416</f>
        <v>Avoir facture NÂ° 154051 du 09/02/2018</v>
      </c>
      <c r="G424" s="9">
        <f>fichier!L416</f>
        <v>-53.88</v>
      </c>
      <c r="H424" s="9"/>
      <c r="I424" s="9"/>
      <c r="J424" s="9"/>
      <c r="K424" s="9"/>
      <c r="L424" s="9"/>
      <c r="M424" s="9"/>
      <c r="N424" s="9"/>
      <c r="O424" s="9"/>
      <c r="P424" s="9"/>
      <c r="Q424" s="9">
        <f>fichier!M416</f>
        <v>-10.84</v>
      </c>
      <c r="R424" s="8"/>
      <c r="S424" s="8"/>
      <c r="T424" s="8"/>
      <c r="U424" s="4"/>
      <c r="V424" s="3"/>
      <c r="W424" s="8"/>
      <c r="X424" s="8"/>
      <c r="Y424" s="22"/>
      <c r="Z424" s="25">
        <f t="shared" si="46"/>
        <v>0.2011878247958426</v>
      </c>
      <c r="AA424" s="25" t="str">
        <f t="shared" si="47"/>
        <v/>
      </c>
      <c r="AB424" s="25" t="str">
        <f t="shared" si="48"/>
        <v/>
      </c>
      <c r="AC424" s="64" t="str">
        <f t="shared" si="42"/>
        <v/>
      </c>
      <c r="AD424" s="65" t="b">
        <f t="shared" si="43"/>
        <v>0</v>
      </c>
      <c r="AE424" s="26" t="str">
        <f t="shared" si="44"/>
        <v/>
      </c>
      <c r="AF424" s="26" t="str">
        <f t="shared" si="45"/>
        <v/>
      </c>
    </row>
    <row r="425" spans="2:32" x14ac:dyDescent="0.25">
      <c r="B425" s="49">
        <f>fichier!I417</f>
        <v>9</v>
      </c>
      <c r="C425" s="67" t="str">
        <f>fichier!R417</f>
        <v>LEDA</v>
      </c>
      <c r="D425" s="9">
        <f>fichier!N417</f>
        <v>60</v>
      </c>
      <c r="E425" s="4">
        <f>fichier!H417</f>
        <v>154053</v>
      </c>
      <c r="F425" s="4" t="str">
        <f>fichier!K417</f>
        <v>RF VTP PV 18147100 - AL-850-LB - LEDANOIS JEROME - PEUGEOT 307</v>
      </c>
      <c r="G425" s="9">
        <f>fichier!L417</f>
        <v>49.72</v>
      </c>
      <c r="H425" s="9"/>
      <c r="I425" s="9"/>
      <c r="J425" s="9"/>
      <c r="K425" s="9"/>
      <c r="L425" s="9"/>
      <c r="M425" s="9"/>
      <c r="N425" s="9"/>
      <c r="O425" s="9"/>
      <c r="P425" s="9"/>
      <c r="Q425" s="9">
        <f>fichier!M417</f>
        <v>10</v>
      </c>
      <c r="R425" s="8"/>
      <c r="S425" s="8"/>
      <c r="T425" s="8"/>
      <c r="U425" s="4"/>
      <c r="V425" s="3"/>
      <c r="W425" s="8"/>
      <c r="X425" s="8"/>
      <c r="Y425" s="22"/>
      <c r="Z425" s="25">
        <f t="shared" si="46"/>
        <v>0.20112630732099759</v>
      </c>
      <c r="AA425" s="25" t="str">
        <f t="shared" si="47"/>
        <v/>
      </c>
      <c r="AB425" s="25" t="str">
        <f t="shared" si="48"/>
        <v/>
      </c>
      <c r="AC425" s="64" t="str">
        <f t="shared" si="42"/>
        <v/>
      </c>
      <c r="AD425" s="65" t="b">
        <f t="shared" si="43"/>
        <v>0</v>
      </c>
      <c r="AE425" s="26" t="str">
        <f t="shared" si="44"/>
        <v/>
      </c>
      <c r="AF425" s="26" t="str">
        <f t="shared" si="45"/>
        <v/>
      </c>
    </row>
    <row r="426" spans="2:32" x14ac:dyDescent="0.25">
      <c r="B426" s="49">
        <f>fichier!I418</f>
        <v>22</v>
      </c>
      <c r="C426" s="67" t="str">
        <f>fichier!R418</f>
        <v>LEDO</v>
      </c>
      <c r="D426" s="9">
        <f>fichier!N418</f>
        <v>60</v>
      </c>
      <c r="E426" s="4">
        <f>fichier!H418</f>
        <v>154434</v>
      </c>
      <c r="F426" s="4" t="str">
        <f>fichier!K418</f>
        <v>VTP PV 18147455 - DG-443-FK - LEDOLLEY FANNY - FIAT PANDA</v>
      </c>
      <c r="G426" s="9">
        <f>fichier!L418</f>
        <v>49.72</v>
      </c>
      <c r="H426" s="9"/>
      <c r="I426" s="9"/>
      <c r="J426" s="9"/>
      <c r="K426" s="9"/>
      <c r="L426" s="9"/>
      <c r="M426" s="9"/>
      <c r="N426" s="9"/>
      <c r="O426" s="9"/>
      <c r="P426" s="9"/>
      <c r="Q426" s="9">
        <f>fichier!M418</f>
        <v>10</v>
      </c>
      <c r="R426" s="8"/>
      <c r="S426" s="8"/>
      <c r="T426" s="8"/>
      <c r="U426" s="4"/>
      <c r="V426" s="3"/>
      <c r="W426" s="8"/>
      <c r="X426" s="8"/>
      <c r="Y426" s="22"/>
      <c r="Z426" s="25">
        <f t="shared" si="46"/>
        <v>0.20112630732099759</v>
      </c>
      <c r="AA426" s="25" t="str">
        <f t="shared" si="47"/>
        <v/>
      </c>
      <c r="AB426" s="25" t="str">
        <f t="shared" si="48"/>
        <v/>
      </c>
      <c r="AC426" s="64" t="str">
        <f t="shared" si="42"/>
        <v/>
      </c>
      <c r="AD426" s="65" t="b">
        <f t="shared" si="43"/>
        <v>0</v>
      </c>
      <c r="AE426" s="26" t="str">
        <f t="shared" si="44"/>
        <v/>
      </c>
      <c r="AF426" s="26" t="str">
        <f t="shared" si="45"/>
        <v/>
      </c>
    </row>
    <row r="427" spans="2:32" x14ac:dyDescent="0.25">
      <c r="B427" s="49">
        <f>fichier!I419</f>
        <v>5</v>
      </c>
      <c r="C427" s="67" t="str">
        <f>fichier!R419</f>
        <v>LEFE</v>
      </c>
      <c r="D427" s="9">
        <f>fichier!N419</f>
        <v>65</v>
      </c>
      <c r="E427" s="4">
        <f>fichier!H419</f>
        <v>153894</v>
      </c>
      <c r="F427" s="4" t="str">
        <f>fichier!K419</f>
        <v>VTP PV 18146951 - 7295 YV 14 - LEFEUVRE FERNAND - OPEL ASTRA</v>
      </c>
      <c r="G427" s="9">
        <f>fichier!L419</f>
        <v>53.88</v>
      </c>
      <c r="H427" s="9"/>
      <c r="I427" s="9"/>
      <c r="J427" s="9"/>
      <c r="K427" s="9"/>
      <c r="L427" s="9"/>
      <c r="M427" s="9"/>
      <c r="N427" s="9"/>
      <c r="O427" s="9"/>
      <c r="P427" s="9"/>
      <c r="Q427" s="9">
        <f>fichier!M419</f>
        <v>10.84</v>
      </c>
      <c r="R427" s="8"/>
      <c r="S427" s="8"/>
      <c r="T427" s="8"/>
      <c r="U427" s="4"/>
      <c r="V427" s="3"/>
      <c r="W427" s="8"/>
      <c r="X427" s="8"/>
      <c r="Y427" s="22"/>
      <c r="Z427" s="25">
        <f t="shared" si="46"/>
        <v>0.2011878247958426</v>
      </c>
      <c r="AA427" s="25" t="str">
        <f t="shared" si="47"/>
        <v/>
      </c>
      <c r="AB427" s="25" t="str">
        <f t="shared" si="48"/>
        <v/>
      </c>
      <c r="AC427" s="64" t="str">
        <f t="shared" si="42"/>
        <v/>
      </c>
      <c r="AD427" s="65" t="b">
        <f t="shared" si="43"/>
        <v>0</v>
      </c>
      <c r="AE427" s="26" t="str">
        <f t="shared" si="44"/>
        <v/>
      </c>
      <c r="AF427" s="26" t="str">
        <f t="shared" si="45"/>
        <v/>
      </c>
    </row>
    <row r="428" spans="2:32" x14ac:dyDescent="0.25">
      <c r="B428" s="49">
        <f>fichier!I420</f>
        <v>12</v>
      </c>
      <c r="C428" s="67" t="str">
        <f>fichier!R420</f>
        <v>LEFO</v>
      </c>
      <c r="D428" s="9">
        <f>fichier!N420</f>
        <v>60</v>
      </c>
      <c r="E428" s="4">
        <f>fichier!H420</f>
        <v>154078</v>
      </c>
      <c r="F428" s="4" t="str">
        <f>fichier!K420</f>
        <v>VTP PV 18147124 - AW-462-TR - LEFORESTIER MICKAEL - CITROEN SAXO</v>
      </c>
      <c r="G428" s="9">
        <f>fichier!L420</f>
        <v>49.72</v>
      </c>
      <c r="H428" s="9"/>
      <c r="I428" s="9"/>
      <c r="J428" s="9"/>
      <c r="K428" s="9"/>
      <c r="L428" s="9"/>
      <c r="M428" s="9"/>
      <c r="N428" s="9"/>
      <c r="O428" s="9"/>
      <c r="P428" s="9"/>
      <c r="Q428" s="9">
        <f>fichier!M420</f>
        <v>10</v>
      </c>
      <c r="R428" s="8"/>
      <c r="S428" s="8"/>
      <c r="T428" s="8"/>
      <c r="U428" s="4"/>
      <c r="V428" s="3"/>
      <c r="W428" s="8"/>
      <c r="X428" s="8"/>
      <c r="Y428" s="22"/>
      <c r="Z428" s="25">
        <f t="shared" si="46"/>
        <v>0.20112630732099759</v>
      </c>
      <c r="AA428" s="25" t="str">
        <f t="shared" si="47"/>
        <v/>
      </c>
      <c r="AB428" s="25" t="str">
        <f t="shared" si="48"/>
        <v/>
      </c>
      <c r="AC428" s="64" t="str">
        <f t="shared" si="42"/>
        <v/>
      </c>
      <c r="AD428" s="65" t="b">
        <f t="shared" si="43"/>
        <v>0</v>
      </c>
      <c r="AE428" s="26" t="str">
        <f t="shared" si="44"/>
        <v/>
      </c>
      <c r="AF428" s="26" t="str">
        <f t="shared" si="45"/>
        <v/>
      </c>
    </row>
    <row r="429" spans="2:32" x14ac:dyDescent="0.25">
      <c r="B429" s="49">
        <f>fichier!I421</f>
        <v>20</v>
      </c>
      <c r="C429" s="67" t="str">
        <f>fichier!R421</f>
        <v>LEFO</v>
      </c>
      <c r="D429" s="9">
        <f>fichier!N421</f>
        <v>15</v>
      </c>
      <c r="E429" s="4">
        <f>fichier!H421</f>
        <v>154313</v>
      </c>
      <c r="F429" s="4" t="str">
        <f>fichier!K421</f>
        <v>CV PV 18147342 - AW-462-TR - LEFORESTIER MICKAEL - CITROEN SAXOX/SX</v>
      </c>
      <c r="G429" s="9">
        <f>fichier!L421</f>
        <v>12.5</v>
      </c>
      <c r="H429" s="9"/>
      <c r="I429" s="9"/>
      <c r="J429" s="9"/>
      <c r="K429" s="9"/>
      <c r="L429" s="9"/>
      <c r="M429" s="9"/>
      <c r="N429" s="9"/>
      <c r="O429" s="9"/>
      <c r="P429" s="9"/>
      <c r="Q429" s="9">
        <f>fichier!M421</f>
        <v>2.5</v>
      </c>
      <c r="R429" s="8"/>
      <c r="S429" s="8"/>
      <c r="T429" s="8"/>
      <c r="U429" s="4"/>
      <c r="V429" s="3"/>
      <c r="W429" s="8"/>
      <c r="X429" s="8"/>
      <c r="Y429" s="22"/>
      <c r="Z429" s="25">
        <f t="shared" si="46"/>
        <v>0.2</v>
      </c>
      <c r="AA429" s="25" t="str">
        <f t="shared" si="47"/>
        <v/>
      </c>
      <c r="AB429" s="25" t="str">
        <f t="shared" si="48"/>
        <v/>
      </c>
      <c r="AC429" s="64" t="str">
        <f t="shared" si="42"/>
        <v/>
      </c>
      <c r="AD429" s="65" t="str">
        <f t="shared" si="43"/>
        <v/>
      </c>
      <c r="AE429" s="26" t="str">
        <f t="shared" si="44"/>
        <v/>
      </c>
      <c r="AF429" s="26" t="str">
        <f t="shared" si="45"/>
        <v/>
      </c>
    </row>
    <row r="430" spans="2:32" x14ac:dyDescent="0.25">
      <c r="B430" s="49">
        <f>fichier!I422</f>
        <v>15</v>
      </c>
      <c r="C430" s="67" t="str">
        <f>fichier!R422</f>
        <v>LEFR</v>
      </c>
      <c r="D430" s="9">
        <f>fichier!N422</f>
        <v>65</v>
      </c>
      <c r="E430" s="4">
        <f>fichier!H422</f>
        <v>154193</v>
      </c>
      <c r="F430" s="4" t="str">
        <f>fichier!K422</f>
        <v>VTP PV 18147229 - DD-081-GX - LEFRANC PIERRE-CLAUDE - PEUGEOT 206</v>
      </c>
      <c r="G430" s="9">
        <f>fichier!L422</f>
        <v>53.88</v>
      </c>
      <c r="H430" s="9"/>
      <c r="I430" s="9"/>
      <c r="J430" s="9"/>
      <c r="K430" s="9"/>
      <c r="L430" s="9"/>
      <c r="M430" s="9"/>
      <c r="N430" s="9"/>
      <c r="O430" s="9"/>
      <c r="P430" s="9"/>
      <c r="Q430" s="9">
        <f>fichier!M422</f>
        <v>10.84</v>
      </c>
      <c r="R430" s="8"/>
      <c r="S430" s="8"/>
      <c r="T430" s="8"/>
      <c r="U430" s="4"/>
      <c r="V430" s="3"/>
      <c r="W430" s="8"/>
      <c r="X430" s="8"/>
      <c r="Y430" s="22"/>
      <c r="Z430" s="25">
        <f t="shared" si="46"/>
        <v>0.2011878247958426</v>
      </c>
      <c r="AA430" s="25" t="str">
        <f t="shared" si="47"/>
        <v/>
      </c>
      <c r="AB430" s="25" t="str">
        <f t="shared" si="48"/>
        <v/>
      </c>
      <c r="AC430" s="64" t="str">
        <f t="shared" si="42"/>
        <v/>
      </c>
      <c r="AD430" s="65" t="b">
        <f t="shared" si="43"/>
        <v>0</v>
      </c>
      <c r="AE430" s="26" t="str">
        <f t="shared" si="44"/>
        <v/>
      </c>
      <c r="AF430" s="26" t="str">
        <f t="shared" si="45"/>
        <v/>
      </c>
    </row>
    <row r="431" spans="2:32" x14ac:dyDescent="0.25">
      <c r="B431" s="49">
        <f>fichier!I423</f>
        <v>7</v>
      </c>
      <c r="C431" s="67" t="str">
        <f>fichier!R423</f>
        <v>LEFR</v>
      </c>
      <c r="D431" s="9">
        <f>fichier!N423</f>
        <v>65</v>
      </c>
      <c r="E431" s="4">
        <f>fichier!H423</f>
        <v>153942</v>
      </c>
      <c r="F431" s="4" t="str">
        <f>fichier!K423</f>
        <v>VTP PV 18146999 - 2897 ZS 14 - LEFRANC VALERIE - B.M.W. SERIE 1</v>
      </c>
      <c r="G431" s="9">
        <f>fichier!L423</f>
        <v>53.88</v>
      </c>
      <c r="H431" s="9"/>
      <c r="I431" s="9"/>
      <c r="J431" s="9"/>
      <c r="K431" s="9"/>
      <c r="L431" s="9"/>
      <c r="M431" s="9"/>
      <c r="N431" s="9"/>
      <c r="O431" s="9"/>
      <c r="P431" s="9"/>
      <c r="Q431" s="9">
        <f>fichier!M423</f>
        <v>10.84</v>
      </c>
      <c r="R431" s="8"/>
      <c r="S431" s="8"/>
      <c r="T431" s="8"/>
      <c r="U431" s="4"/>
      <c r="V431" s="3"/>
      <c r="W431" s="8"/>
      <c r="X431" s="8"/>
      <c r="Y431" s="22"/>
      <c r="Z431" s="25">
        <f t="shared" si="46"/>
        <v>0.2011878247958426</v>
      </c>
      <c r="AA431" s="25" t="str">
        <f t="shared" si="47"/>
        <v/>
      </c>
      <c r="AB431" s="25" t="str">
        <f t="shared" si="48"/>
        <v/>
      </c>
      <c r="AC431" s="64" t="str">
        <f t="shared" si="42"/>
        <v/>
      </c>
      <c r="AD431" s="65" t="b">
        <f t="shared" si="43"/>
        <v>0</v>
      </c>
      <c r="AE431" s="26" t="str">
        <f t="shared" si="44"/>
        <v/>
      </c>
      <c r="AF431" s="26" t="str">
        <f t="shared" si="45"/>
        <v/>
      </c>
    </row>
    <row r="432" spans="2:32" x14ac:dyDescent="0.25">
      <c r="B432" s="49">
        <f>fichier!I424</f>
        <v>8</v>
      </c>
      <c r="C432" s="67" t="str">
        <f>fichier!R424</f>
        <v>LEGE</v>
      </c>
      <c r="D432" s="9">
        <f>fichier!N424</f>
        <v>65</v>
      </c>
      <c r="E432" s="4">
        <f>fichier!H424</f>
        <v>153985</v>
      </c>
      <c r="F432" s="4" t="str">
        <f>fichier!K424</f>
        <v>VTP PV 18147035 - DE-157-RJ - LEGER ANDRE - RENAULT MEGANE SCENIC</v>
      </c>
      <c r="G432" s="9">
        <f>fichier!L424</f>
        <v>53.88</v>
      </c>
      <c r="H432" s="9"/>
      <c r="I432" s="9"/>
      <c r="J432" s="9"/>
      <c r="K432" s="9"/>
      <c r="L432" s="9"/>
      <c r="M432" s="9"/>
      <c r="N432" s="9"/>
      <c r="O432" s="9"/>
      <c r="P432" s="9"/>
      <c r="Q432" s="9">
        <f>fichier!M424</f>
        <v>10.84</v>
      </c>
      <c r="R432" s="8"/>
      <c r="S432" s="8"/>
      <c r="T432" s="8"/>
      <c r="U432" s="4"/>
      <c r="V432" s="3"/>
      <c r="W432" s="8"/>
      <c r="X432" s="8"/>
      <c r="Y432" s="22"/>
      <c r="Z432" s="25">
        <f t="shared" si="46"/>
        <v>0.2011878247958426</v>
      </c>
      <c r="AA432" s="25" t="str">
        <f t="shared" si="47"/>
        <v/>
      </c>
      <c r="AB432" s="25" t="str">
        <f t="shared" si="48"/>
        <v/>
      </c>
      <c r="AC432" s="64" t="str">
        <f t="shared" si="42"/>
        <v/>
      </c>
      <c r="AD432" s="65" t="b">
        <f t="shared" si="43"/>
        <v>0</v>
      </c>
      <c r="AE432" s="26" t="str">
        <f t="shared" si="44"/>
        <v/>
      </c>
      <c r="AF432" s="26" t="str">
        <f t="shared" si="45"/>
        <v/>
      </c>
    </row>
    <row r="433" spans="2:32" x14ac:dyDescent="0.25">
      <c r="B433" s="49">
        <f>fichier!I425</f>
        <v>20</v>
      </c>
      <c r="C433" s="67" t="str">
        <f>fichier!R425</f>
        <v>LEGR</v>
      </c>
      <c r="D433" s="9">
        <f>fichier!N425</f>
        <v>60</v>
      </c>
      <c r="E433" s="4">
        <f>fichier!H425</f>
        <v>154343</v>
      </c>
      <c r="F433" s="4" t="str">
        <f>fichier!K425</f>
        <v>VTP PV 18147367 - CX-137-KA - LEGRAIN ANNABELLE - LANCIA LANCIA Y</v>
      </c>
      <c r="G433" s="9">
        <f>fichier!L425</f>
        <v>49.72</v>
      </c>
      <c r="H433" s="9"/>
      <c r="I433" s="9"/>
      <c r="J433" s="9"/>
      <c r="K433" s="9"/>
      <c r="L433" s="9"/>
      <c r="M433" s="9"/>
      <c r="N433" s="9"/>
      <c r="O433" s="9"/>
      <c r="P433" s="9"/>
      <c r="Q433" s="9">
        <f>fichier!M425</f>
        <v>10</v>
      </c>
      <c r="R433" s="8"/>
      <c r="S433" s="8"/>
      <c r="T433" s="8"/>
      <c r="U433" s="4"/>
      <c r="V433" s="3"/>
      <c r="W433" s="8"/>
      <c r="X433" s="8"/>
      <c r="Y433" s="22"/>
      <c r="Z433" s="25">
        <f t="shared" si="46"/>
        <v>0.20112630732099759</v>
      </c>
      <c r="AA433" s="25" t="str">
        <f t="shared" si="47"/>
        <v/>
      </c>
      <c r="AB433" s="25" t="str">
        <f t="shared" si="48"/>
        <v/>
      </c>
      <c r="AC433" s="64" t="str">
        <f t="shared" si="42"/>
        <v/>
      </c>
      <c r="AD433" s="65" t="b">
        <f t="shared" si="43"/>
        <v>0</v>
      </c>
      <c r="AE433" s="26" t="str">
        <f t="shared" si="44"/>
        <v/>
      </c>
      <c r="AF433" s="26" t="str">
        <f t="shared" si="45"/>
        <v/>
      </c>
    </row>
    <row r="434" spans="2:32" x14ac:dyDescent="0.25">
      <c r="B434" s="49">
        <f>fichier!I426</f>
        <v>10</v>
      </c>
      <c r="C434" s="67" t="str">
        <f>fichier!R426</f>
        <v>LEGR</v>
      </c>
      <c r="D434" s="9">
        <f>fichier!N426</f>
        <v>60</v>
      </c>
      <c r="E434" s="4">
        <f>fichier!H426</f>
        <v>154064</v>
      </c>
      <c r="F434" s="4" t="str">
        <f>fichier!K426</f>
        <v>VTP PV 18147110 - DD-594-SD - LEGRAIN ERIC &amp; NATHALIE - PORSCHE 987</v>
      </c>
      <c r="G434" s="9">
        <f>fichier!L426</f>
        <v>49.72</v>
      </c>
      <c r="H434" s="9"/>
      <c r="I434" s="9"/>
      <c r="J434" s="9"/>
      <c r="K434" s="9"/>
      <c r="L434" s="9"/>
      <c r="M434" s="9"/>
      <c r="N434" s="9"/>
      <c r="O434" s="9"/>
      <c r="P434" s="9"/>
      <c r="Q434" s="9">
        <f>fichier!M426</f>
        <v>10</v>
      </c>
      <c r="R434" s="8"/>
      <c r="S434" s="8"/>
      <c r="T434" s="8"/>
      <c r="U434" s="4"/>
      <c r="V434" s="3"/>
      <c r="W434" s="8"/>
      <c r="X434" s="8"/>
      <c r="Y434" s="22"/>
      <c r="Z434" s="25">
        <f t="shared" si="46"/>
        <v>0.20112630732099759</v>
      </c>
      <c r="AA434" s="25" t="str">
        <f t="shared" si="47"/>
        <v/>
      </c>
      <c r="AB434" s="25" t="str">
        <f t="shared" si="48"/>
        <v/>
      </c>
      <c r="AC434" s="64" t="str">
        <f t="shared" si="42"/>
        <v/>
      </c>
      <c r="AD434" s="65" t="b">
        <f t="shared" si="43"/>
        <v>0</v>
      </c>
      <c r="AE434" s="26" t="str">
        <f t="shared" si="44"/>
        <v/>
      </c>
      <c r="AF434" s="26" t="str">
        <f t="shared" si="45"/>
        <v/>
      </c>
    </row>
    <row r="435" spans="2:32" x14ac:dyDescent="0.25">
      <c r="B435" s="49">
        <f>fichier!I427</f>
        <v>10</v>
      </c>
      <c r="C435" s="67" t="str">
        <f>fichier!R427</f>
        <v>LEGR</v>
      </c>
      <c r="D435" s="9">
        <f>fichier!N427</f>
        <v>60</v>
      </c>
      <c r="E435" s="4">
        <f>fichier!H427</f>
        <v>154065</v>
      </c>
      <c r="F435" s="4" t="str">
        <f>fichier!K427</f>
        <v>VTP PV 18147111 - CG-213-AZ - LEGRAIN ERIC &amp; NATHALIE - TOYOTA YARIS</v>
      </c>
      <c r="G435" s="9">
        <f>fichier!L427</f>
        <v>49.72</v>
      </c>
      <c r="H435" s="9"/>
      <c r="I435" s="9"/>
      <c r="J435" s="9"/>
      <c r="K435" s="9"/>
      <c r="L435" s="9"/>
      <c r="M435" s="9"/>
      <c r="N435" s="9"/>
      <c r="O435" s="9"/>
      <c r="P435" s="9"/>
      <c r="Q435" s="9">
        <f>fichier!M427</f>
        <v>10</v>
      </c>
      <c r="R435" s="8"/>
      <c r="S435" s="8"/>
      <c r="T435" s="8"/>
      <c r="U435" s="4"/>
      <c r="V435" s="3"/>
      <c r="W435" s="8"/>
      <c r="X435" s="8"/>
      <c r="Y435" s="22"/>
      <c r="Z435" s="25">
        <f t="shared" si="46"/>
        <v>0.20112630732099759</v>
      </c>
      <c r="AA435" s="25" t="str">
        <f t="shared" si="47"/>
        <v/>
      </c>
      <c r="AB435" s="25" t="str">
        <f t="shared" si="48"/>
        <v/>
      </c>
      <c r="AC435" s="64" t="str">
        <f t="shared" si="42"/>
        <v/>
      </c>
      <c r="AD435" s="65" t="b">
        <f t="shared" si="43"/>
        <v>0</v>
      </c>
      <c r="AE435" s="26" t="str">
        <f t="shared" si="44"/>
        <v/>
      </c>
      <c r="AF435" s="26" t="str">
        <f t="shared" si="45"/>
        <v/>
      </c>
    </row>
    <row r="436" spans="2:32" x14ac:dyDescent="0.25">
      <c r="B436" s="49">
        <f>fichier!I428</f>
        <v>14</v>
      </c>
      <c r="C436" s="67" t="str">
        <f>fichier!R428</f>
        <v>LEGR</v>
      </c>
      <c r="D436" s="9">
        <f>fichier!N428</f>
        <v>60</v>
      </c>
      <c r="E436" s="4">
        <f>fichier!H428</f>
        <v>154178</v>
      </c>
      <c r="F436" s="4" t="str">
        <f>fichier!K428</f>
        <v>VTP PV 18147214 - EA-243-PX - LEGRAND ALBERT - CITROEN AX</v>
      </c>
      <c r="G436" s="9">
        <f>fichier!L428</f>
        <v>49.72</v>
      </c>
      <c r="H436" s="9"/>
      <c r="I436" s="9"/>
      <c r="J436" s="9"/>
      <c r="K436" s="9"/>
      <c r="L436" s="9"/>
      <c r="M436" s="9"/>
      <c r="N436" s="9"/>
      <c r="O436" s="9"/>
      <c r="P436" s="9"/>
      <c r="Q436" s="9">
        <f>fichier!M428</f>
        <v>10</v>
      </c>
      <c r="R436" s="8"/>
      <c r="S436" s="8"/>
      <c r="T436" s="8"/>
      <c r="U436" s="4"/>
      <c r="V436" s="3"/>
      <c r="W436" s="8"/>
      <c r="X436" s="8"/>
      <c r="Y436" s="22"/>
      <c r="Z436" s="25">
        <f t="shared" si="46"/>
        <v>0.20112630732099759</v>
      </c>
      <c r="AA436" s="25" t="str">
        <f t="shared" si="47"/>
        <v/>
      </c>
      <c r="AB436" s="25" t="str">
        <f t="shared" si="48"/>
        <v/>
      </c>
      <c r="AC436" s="64" t="str">
        <f t="shared" si="42"/>
        <v/>
      </c>
      <c r="AD436" s="65" t="b">
        <f t="shared" si="43"/>
        <v>0</v>
      </c>
      <c r="AE436" s="26" t="str">
        <f t="shared" si="44"/>
        <v/>
      </c>
      <c r="AF436" s="26" t="str">
        <f t="shared" si="45"/>
        <v/>
      </c>
    </row>
    <row r="437" spans="2:32" x14ac:dyDescent="0.25">
      <c r="B437" s="49">
        <f>fichier!I429</f>
        <v>8</v>
      </c>
      <c r="C437" s="67" t="str">
        <f>fichier!R429</f>
        <v>LEGU</v>
      </c>
      <c r="D437" s="9">
        <f>fichier!N429</f>
        <v>65</v>
      </c>
      <c r="E437" s="4">
        <f>fichier!H429</f>
        <v>153988</v>
      </c>
      <c r="F437" s="4" t="str">
        <f>fichier!K429</f>
        <v>VTP PV 18147039 - AK-199-ZD - LEGUELINEL LOUIS - MERCEDES BENZ CLASSE C</v>
      </c>
      <c r="G437" s="9">
        <f>fichier!L429</f>
        <v>53.88</v>
      </c>
      <c r="H437" s="9"/>
      <c r="I437" s="9"/>
      <c r="J437" s="9"/>
      <c r="K437" s="9"/>
      <c r="L437" s="9"/>
      <c r="M437" s="9"/>
      <c r="N437" s="9"/>
      <c r="O437" s="9"/>
      <c r="P437" s="9"/>
      <c r="Q437" s="9">
        <f>fichier!M429</f>
        <v>10.84</v>
      </c>
      <c r="R437" s="8"/>
      <c r="S437" s="8"/>
      <c r="T437" s="8"/>
      <c r="U437" s="4"/>
      <c r="V437" s="3"/>
      <c r="W437" s="8"/>
      <c r="X437" s="8"/>
      <c r="Y437" s="22"/>
      <c r="Z437" s="25">
        <f t="shared" si="46"/>
        <v>0.2011878247958426</v>
      </c>
      <c r="AA437" s="25" t="str">
        <f t="shared" si="47"/>
        <v/>
      </c>
      <c r="AB437" s="25" t="str">
        <f t="shared" si="48"/>
        <v/>
      </c>
      <c r="AC437" s="64" t="str">
        <f t="shared" si="42"/>
        <v/>
      </c>
      <c r="AD437" s="65" t="b">
        <f t="shared" si="43"/>
        <v>0</v>
      </c>
      <c r="AE437" s="26" t="str">
        <f t="shared" si="44"/>
        <v/>
      </c>
      <c r="AF437" s="26" t="str">
        <f t="shared" si="45"/>
        <v/>
      </c>
    </row>
    <row r="438" spans="2:32" x14ac:dyDescent="0.25">
      <c r="B438" s="49">
        <f>fichier!I430</f>
        <v>19</v>
      </c>
      <c r="C438" s="67" t="str">
        <f>fichier!R430</f>
        <v>LEJE</v>
      </c>
      <c r="D438" s="9">
        <f>fichier!N430</f>
        <v>60</v>
      </c>
      <c r="E438" s="4">
        <f>fichier!H430</f>
        <v>154285</v>
      </c>
      <c r="F438" s="4" t="str">
        <f>fichier!K430</f>
        <v>VTP PV 18147315 - DB-675-DG - LEJEUNE FRANCK - HONDA SHUTTLE</v>
      </c>
      <c r="G438" s="9">
        <f>fichier!L430</f>
        <v>49.72</v>
      </c>
      <c r="H438" s="9"/>
      <c r="I438" s="9"/>
      <c r="J438" s="9"/>
      <c r="K438" s="9"/>
      <c r="L438" s="9"/>
      <c r="M438" s="9"/>
      <c r="N438" s="9"/>
      <c r="O438" s="9"/>
      <c r="P438" s="9"/>
      <c r="Q438" s="9">
        <f>fichier!M430</f>
        <v>10</v>
      </c>
      <c r="R438" s="8"/>
      <c r="S438" s="8"/>
      <c r="T438" s="8"/>
      <c r="U438" s="4"/>
      <c r="V438" s="3"/>
      <c r="W438" s="8"/>
      <c r="X438" s="8"/>
      <c r="Y438" s="22"/>
      <c r="Z438" s="25">
        <f t="shared" si="46"/>
        <v>0.20112630732099759</v>
      </c>
      <c r="AA438" s="25" t="str">
        <f t="shared" si="47"/>
        <v/>
      </c>
      <c r="AB438" s="25" t="str">
        <f t="shared" si="48"/>
        <v/>
      </c>
      <c r="AC438" s="64" t="str">
        <f t="shared" si="42"/>
        <v/>
      </c>
      <c r="AD438" s="65" t="b">
        <f t="shared" si="43"/>
        <v>0</v>
      </c>
      <c r="AE438" s="26" t="str">
        <f t="shared" si="44"/>
        <v/>
      </c>
      <c r="AF438" s="26" t="str">
        <f t="shared" si="45"/>
        <v/>
      </c>
    </row>
    <row r="439" spans="2:32" x14ac:dyDescent="0.25">
      <c r="B439" s="49">
        <f>fichier!I431</f>
        <v>7</v>
      </c>
      <c r="C439" s="67" t="str">
        <f>fichier!R431</f>
        <v>LELI</v>
      </c>
      <c r="D439" s="9">
        <f>fichier!N431</f>
        <v>50</v>
      </c>
      <c r="E439" s="4">
        <f>fichier!H431</f>
        <v>153939</v>
      </c>
      <c r="F439" s="4" t="str">
        <f>fichier!K431</f>
        <v>VTP PV 18146996 - AC-302-YR - LELIEVRE GILLES - CITROEN C3 PICASSO</v>
      </c>
      <c r="G439" s="9">
        <f>fichier!L431</f>
        <v>41.38</v>
      </c>
      <c r="H439" s="9"/>
      <c r="I439" s="9"/>
      <c r="J439" s="9"/>
      <c r="K439" s="9"/>
      <c r="L439" s="9"/>
      <c r="M439" s="9"/>
      <c r="N439" s="9"/>
      <c r="O439" s="9"/>
      <c r="P439" s="9"/>
      <c r="Q439" s="9">
        <f>fichier!M431</f>
        <v>8.34</v>
      </c>
      <c r="R439" s="8"/>
      <c r="S439" s="8"/>
      <c r="T439" s="8"/>
      <c r="U439" s="4"/>
      <c r="V439" s="3"/>
      <c r="W439" s="8"/>
      <c r="X439" s="8"/>
      <c r="Y439" s="22"/>
      <c r="Z439" s="25">
        <f t="shared" si="46"/>
        <v>0.20154664088931851</v>
      </c>
      <c r="AA439" s="25" t="str">
        <f t="shared" si="47"/>
        <v/>
      </c>
      <c r="AB439" s="25" t="str">
        <f t="shared" si="48"/>
        <v/>
      </c>
      <c r="AC439" s="64" t="str">
        <f t="shared" si="42"/>
        <v/>
      </c>
      <c r="AD439" s="65" t="b">
        <f t="shared" si="43"/>
        <v>0</v>
      </c>
      <c r="AE439" s="26" t="str">
        <f t="shared" si="44"/>
        <v/>
      </c>
      <c r="AF439" s="26" t="str">
        <f t="shared" si="45"/>
        <v/>
      </c>
    </row>
    <row r="440" spans="2:32" x14ac:dyDescent="0.25">
      <c r="B440" s="49">
        <f>fichier!I432</f>
        <v>20</v>
      </c>
      <c r="C440" s="67" t="str">
        <f>fichier!R432</f>
        <v>LEMA</v>
      </c>
      <c r="D440" s="9">
        <f>fichier!N432</f>
        <v>65</v>
      </c>
      <c r="E440" s="4">
        <f>fichier!H432</f>
        <v>154317</v>
      </c>
      <c r="F440" s="4" t="str">
        <f>fichier!K432</f>
        <v>VTP PV 18147345 - AY-907-KA - LEMAHIEU MARIE - CITROEN C3</v>
      </c>
      <c r="G440" s="9">
        <f>fichier!L432</f>
        <v>53.88</v>
      </c>
      <c r="H440" s="9"/>
      <c r="I440" s="9"/>
      <c r="J440" s="9"/>
      <c r="K440" s="9"/>
      <c r="L440" s="9"/>
      <c r="M440" s="9"/>
      <c r="N440" s="9"/>
      <c r="O440" s="9"/>
      <c r="P440" s="9"/>
      <c r="Q440" s="9">
        <f>fichier!M432</f>
        <v>10.84</v>
      </c>
      <c r="R440" s="8"/>
      <c r="S440" s="8"/>
      <c r="T440" s="8"/>
      <c r="U440" s="4"/>
      <c r="V440" s="3"/>
      <c r="W440" s="8"/>
      <c r="X440" s="8"/>
      <c r="Y440" s="22"/>
      <c r="Z440" s="25">
        <f t="shared" si="46"/>
        <v>0.2011878247958426</v>
      </c>
      <c r="AA440" s="25" t="str">
        <f t="shared" si="47"/>
        <v/>
      </c>
      <c r="AB440" s="25" t="str">
        <f t="shared" si="48"/>
        <v/>
      </c>
      <c r="AC440" s="64" t="str">
        <f t="shared" si="42"/>
        <v/>
      </c>
      <c r="AD440" s="65" t="b">
        <f t="shared" si="43"/>
        <v>0</v>
      </c>
      <c r="AE440" s="26" t="str">
        <f t="shared" si="44"/>
        <v/>
      </c>
      <c r="AF440" s="26" t="str">
        <f t="shared" si="45"/>
        <v/>
      </c>
    </row>
    <row r="441" spans="2:32" x14ac:dyDescent="0.25">
      <c r="B441" s="49">
        <f>fichier!I433</f>
        <v>20</v>
      </c>
      <c r="C441" s="67" t="str">
        <f>fichier!R433</f>
        <v>LEMA</v>
      </c>
      <c r="D441" s="9">
        <f>fichier!N433</f>
        <v>-65</v>
      </c>
      <c r="E441" s="4">
        <f>fichier!H433</f>
        <v>154318</v>
      </c>
      <c r="F441" s="4" t="str">
        <f>fichier!K433</f>
        <v>Avoir facture NÂ° 154317 du 20/02/2018</v>
      </c>
      <c r="G441" s="9">
        <f>fichier!L433</f>
        <v>-53.88</v>
      </c>
      <c r="H441" s="9"/>
      <c r="I441" s="9"/>
      <c r="J441" s="9"/>
      <c r="K441" s="9"/>
      <c r="L441" s="9"/>
      <c r="M441" s="9"/>
      <c r="N441" s="9"/>
      <c r="O441" s="9"/>
      <c r="P441" s="9"/>
      <c r="Q441" s="9">
        <f>fichier!M433</f>
        <v>-10.84</v>
      </c>
      <c r="R441" s="8"/>
      <c r="S441" s="8"/>
      <c r="T441" s="8"/>
      <c r="U441" s="4"/>
      <c r="V441" s="3"/>
      <c r="W441" s="8"/>
      <c r="X441" s="8"/>
      <c r="Y441" s="22"/>
      <c r="Z441" s="25">
        <f t="shared" si="46"/>
        <v>0.2011878247958426</v>
      </c>
      <c r="AA441" s="25" t="str">
        <f t="shared" si="47"/>
        <v/>
      </c>
      <c r="AB441" s="25" t="str">
        <f t="shared" si="48"/>
        <v/>
      </c>
      <c r="AC441" s="64" t="str">
        <f t="shared" si="42"/>
        <v/>
      </c>
      <c r="AD441" s="65" t="b">
        <f t="shared" si="43"/>
        <v>0</v>
      </c>
      <c r="AE441" s="26" t="str">
        <f t="shared" si="44"/>
        <v/>
      </c>
      <c r="AF441" s="26" t="str">
        <f t="shared" si="45"/>
        <v/>
      </c>
    </row>
    <row r="442" spans="2:32" x14ac:dyDescent="0.25">
      <c r="B442" s="49">
        <f>fichier!I434</f>
        <v>20</v>
      </c>
      <c r="C442" s="67" t="str">
        <f>fichier!R434</f>
        <v>LEMA</v>
      </c>
      <c r="D442" s="9">
        <f>fichier!N434</f>
        <v>60</v>
      </c>
      <c r="E442" s="4">
        <f>fichier!H434</f>
        <v>154319</v>
      </c>
      <c r="F442" s="4" t="str">
        <f>fichier!K434</f>
        <v>RF VTP PV 18147345 - AY-907-KA - LEMAHIEU MARIE - CITROEN C3</v>
      </c>
      <c r="G442" s="9">
        <f>fichier!L434</f>
        <v>49.72</v>
      </c>
      <c r="H442" s="9"/>
      <c r="I442" s="9"/>
      <c r="J442" s="9"/>
      <c r="K442" s="9"/>
      <c r="L442" s="9"/>
      <c r="M442" s="9"/>
      <c r="N442" s="9"/>
      <c r="O442" s="9"/>
      <c r="P442" s="9"/>
      <c r="Q442" s="9">
        <f>fichier!M434</f>
        <v>10</v>
      </c>
      <c r="R442" s="8"/>
      <c r="S442" s="8"/>
      <c r="T442" s="8"/>
      <c r="U442" s="4"/>
      <c r="V442" s="3"/>
      <c r="W442" s="8"/>
      <c r="X442" s="8"/>
      <c r="Y442" s="22"/>
      <c r="Z442" s="25">
        <f t="shared" si="46"/>
        <v>0.20112630732099759</v>
      </c>
      <c r="AA442" s="25" t="str">
        <f t="shared" si="47"/>
        <v/>
      </c>
      <c r="AB442" s="25" t="str">
        <f t="shared" si="48"/>
        <v/>
      </c>
      <c r="AC442" s="64" t="str">
        <f t="shared" si="42"/>
        <v/>
      </c>
      <c r="AD442" s="65" t="b">
        <f t="shared" si="43"/>
        <v>0</v>
      </c>
      <c r="AE442" s="26" t="str">
        <f t="shared" si="44"/>
        <v/>
      </c>
      <c r="AF442" s="26" t="str">
        <f t="shared" si="45"/>
        <v/>
      </c>
    </row>
    <row r="443" spans="2:32" x14ac:dyDescent="0.25">
      <c r="B443" s="49">
        <f>fichier!I435</f>
        <v>17</v>
      </c>
      <c r="C443" s="67" t="str">
        <f>fichier!R435</f>
        <v>LEME</v>
      </c>
      <c r="D443" s="9">
        <f>fichier!N435</f>
        <v>20</v>
      </c>
      <c r="E443" s="4">
        <f>fichier!H435</f>
        <v>154259</v>
      </c>
      <c r="F443" s="4" t="str">
        <f>fichier!K435</f>
        <v>VTP PV 18147289 - AX-424-AN - LEMESLE FRANCOIS - CITROEN XSARA</v>
      </c>
      <c r="G443" s="9">
        <f>fichier!L435</f>
        <v>16.38</v>
      </c>
      <c r="H443" s="9"/>
      <c r="I443" s="9"/>
      <c r="J443" s="9"/>
      <c r="K443" s="9"/>
      <c r="L443" s="9"/>
      <c r="M443" s="9"/>
      <c r="N443" s="9"/>
      <c r="O443" s="9"/>
      <c r="P443" s="9"/>
      <c r="Q443" s="9">
        <f>fichier!M435</f>
        <v>3.34</v>
      </c>
      <c r="R443" s="8"/>
      <c r="S443" s="8"/>
      <c r="T443" s="8"/>
      <c r="U443" s="4"/>
      <c r="V443" s="3"/>
      <c r="W443" s="8"/>
      <c r="X443" s="8"/>
      <c r="Y443" s="22"/>
      <c r="Z443" s="25">
        <f t="shared" si="46"/>
        <v>0.2039072039072039</v>
      </c>
      <c r="AA443" s="25" t="str">
        <f t="shared" si="47"/>
        <v/>
      </c>
      <c r="AB443" s="25" t="str">
        <f t="shared" si="48"/>
        <v/>
      </c>
      <c r="AC443" s="64" t="str">
        <f t="shared" si="42"/>
        <v/>
      </c>
      <c r="AD443" s="65" t="b">
        <f t="shared" si="43"/>
        <v>0</v>
      </c>
      <c r="AE443" s="26" t="str">
        <f t="shared" si="44"/>
        <v/>
      </c>
      <c r="AF443" s="26" t="str">
        <f t="shared" si="45"/>
        <v/>
      </c>
    </row>
    <row r="444" spans="2:32" x14ac:dyDescent="0.25">
      <c r="B444" s="49">
        <f>fichier!I436</f>
        <v>12</v>
      </c>
      <c r="C444" s="67" t="str">
        <f>fichier!R436</f>
        <v>LEMO</v>
      </c>
      <c r="D444" s="9">
        <f>fichier!N436</f>
        <v>60</v>
      </c>
      <c r="E444" s="4">
        <f>fichier!H436</f>
        <v>154080</v>
      </c>
      <c r="F444" s="4" t="str">
        <f>fichier!K436</f>
        <v>VTP PV 18147126 - EN-597-BD - LEMOAL CHRISTIAN - CITROEN C5</v>
      </c>
      <c r="G444" s="9">
        <f>fichier!L436</f>
        <v>49.72</v>
      </c>
      <c r="H444" s="9"/>
      <c r="I444" s="9"/>
      <c r="J444" s="9"/>
      <c r="K444" s="9"/>
      <c r="L444" s="9"/>
      <c r="M444" s="9"/>
      <c r="N444" s="9"/>
      <c r="O444" s="9"/>
      <c r="P444" s="9"/>
      <c r="Q444" s="9">
        <f>fichier!M436</f>
        <v>10</v>
      </c>
      <c r="R444" s="8"/>
      <c r="S444" s="8"/>
      <c r="T444" s="8"/>
      <c r="U444" s="4"/>
      <c r="V444" s="3"/>
      <c r="W444" s="8"/>
      <c r="X444" s="8"/>
      <c r="Y444" s="22"/>
      <c r="Z444" s="25">
        <f t="shared" si="46"/>
        <v>0.20112630732099759</v>
      </c>
      <c r="AA444" s="25" t="str">
        <f t="shared" si="47"/>
        <v/>
      </c>
      <c r="AB444" s="25" t="str">
        <f t="shared" si="48"/>
        <v/>
      </c>
      <c r="AC444" s="64" t="str">
        <f t="shared" si="42"/>
        <v/>
      </c>
      <c r="AD444" s="65" t="b">
        <f t="shared" si="43"/>
        <v>0</v>
      </c>
      <c r="AE444" s="26" t="str">
        <f t="shared" si="44"/>
        <v/>
      </c>
      <c r="AF444" s="26" t="str">
        <f t="shared" si="45"/>
        <v/>
      </c>
    </row>
    <row r="445" spans="2:32" x14ac:dyDescent="0.25">
      <c r="B445" s="49">
        <f>fichier!I437</f>
        <v>14</v>
      </c>
      <c r="C445" s="67" t="str">
        <f>fichier!R437</f>
        <v>LEMO</v>
      </c>
      <c r="D445" s="9">
        <f>fichier!N437</f>
        <v>65</v>
      </c>
      <c r="E445" s="4">
        <f>fichier!H437</f>
        <v>154181</v>
      </c>
      <c r="F445" s="4" t="str">
        <f>fichier!K437</f>
        <v>VTP PV 18147217 - AN-058-ZL - LEMOINE CLAIRE - RENAULT CLIO</v>
      </c>
      <c r="G445" s="9">
        <f>fichier!L437</f>
        <v>53.88</v>
      </c>
      <c r="H445" s="9"/>
      <c r="I445" s="9"/>
      <c r="J445" s="9"/>
      <c r="K445" s="9"/>
      <c r="L445" s="9"/>
      <c r="M445" s="9"/>
      <c r="N445" s="9"/>
      <c r="O445" s="9"/>
      <c r="P445" s="9"/>
      <c r="Q445" s="9">
        <f>fichier!M437</f>
        <v>10.84</v>
      </c>
      <c r="R445" s="8"/>
      <c r="S445" s="8"/>
      <c r="T445" s="8"/>
      <c r="U445" s="4"/>
      <c r="V445" s="3"/>
      <c r="W445" s="8"/>
      <c r="X445" s="8"/>
      <c r="Y445" s="22"/>
      <c r="Z445" s="25">
        <f t="shared" si="46"/>
        <v>0.2011878247958426</v>
      </c>
      <c r="AA445" s="25" t="str">
        <f t="shared" si="47"/>
        <v/>
      </c>
      <c r="AB445" s="25" t="str">
        <f t="shared" si="48"/>
        <v/>
      </c>
      <c r="AC445" s="64" t="str">
        <f t="shared" si="42"/>
        <v/>
      </c>
      <c r="AD445" s="65" t="b">
        <f t="shared" si="43"/>
        <v>0</v>
      </c>
      <c r="AE445" s="26" t="str">
        <f t="shared" si="44"/>
        <v/>
      </c>
      <c r="AF445" s="26" t="str">
        <f t="shared" si="45"/>
        <v/>
      </c>
    </row>
    <row r="446" spans="2:32" x14ac:dyDescent="0.25">
      <c r="B446" s="49">
        <f>fichier!I438</f>
        <v>13</v>
      </c>
      <c r="C446" s="67" t="str">
        <f>fichier!R438</f>
        <v>LENO</v>
      </c>
      <c r="D446" s="9">
        <f>fichier!N438</f>
        <v>65</v>
      </c>
      <c r="E446" s="4">
        <f>fichier!H438</f>
        <v>154109</v>
      </c>
      <c r="F446" s="4" t="str">
        <f>fichier!K438</f>
        <v>VTP PV 18147150 - EC-744-QL - LENOURRY JULIE - FIAT PUNTO</v>
      </c>
      <c r="G446" s="9">
        <f>fichier!L438</f>
        <v>53.88</v>
      </c>
      <c r="H446" s="9"/>
      <c r="I446" s="9"/>
      <c r="J446" s="9"/>
      <c r="K446" s="9"/>
      <c r="L446" s="9"/>
      <c r="M446" s="9"/>
      <c r="N446" s="9"/>
      <c r="O446" s="9"/>
      <c r="P446" s="9"/>
      <c r="Q446" s="9">
        <f>fichier!M438</f>
        <v>10.84</v>
      </c>
      <c r="R446" s="8"/>
      <c r="S446" s="8"/>
      <c r="T446" s="8"/>
      <c r="U446" s="4"/>
      <c r="V446" s="3"/>
      <c r="W446" s="8"/>
      <c r="X446" s="8"/>
      <c r="Y446" s="22"/>
      <c r="Z446" s="25">
        <f t="shared" si="46"/>
        <v>0.2011878247958426</v>
      </c>
      <c r="AA446" s="25" t="str">
        <f t="shared" si="47"/>
        <v/>
      </c>
      <c r="AB446" s="25" t="str">
        <f t="shared" si="48"/>
        <v/>
      </c>
      <c r="AC446" s="64" t="str">
        <f t="shared" si="42"/>
        <v/>
      </c>
      <c r="AD446" s="65" t="b">
        <f t="shared" si="43"/>
        <v>0</v>
      </c>
      <c r="AE446" s="26" t="str">
        <f t="shared" si="44"/>
        <v/>
      </c>
      <c r="AF446" s="26" t="str">
        <f t="shared" si="45"/>
        <v/>
      </c>
    </row>
    <row r="447" spans="2:32" x14ac:dyDescent="0.25">
      <c r="B447" s="49">
        <f>fichier!I439</f>
        <v>27</v>
      </c>
      <c r="C447" s="67" t="str">
        <f>fichier!R439</f>
        <v>LEPA</v>
      </c>
      <c r="D447" s="9">
        <f>fichier!N439</f>
        <v>25</v>
      </c>
      <c r="E447" s="4">
        <f>fichier!H439</f>
        <v>154556</v>
      </c>
      <c r="F447" s="4" t="str">
        <f>fichier!K439</f>
        <v>VTC PV 18147570 - BH-180-BB - LEPAGE THIERRY - RENAULT TRAFIC</v>
      </c>
      <c r="G447" s="9">
        <f>fichier!L439</f>
        <v>20.83</v>
      </c>
      <c r="H447" s="9"/>
      <c r="I447" s="9"/>
      <c r="J447" s="9"/>
      <c r="K447" s="9"/>
      <c r="L447" s="9"/>
      <c r="M447" s="9"/>
      <c r="N447" s="9"/>
      <c r="O447" s="9"/>
      <c r="P447" s="9"/>
      <c r="Q447" s="9">
        <f>fichier!M439</f>
        <v>4.17</v>
      </c>
      <c r="R447" s="8"/>
      <c r="S447" s="8"/>
      <c r="T447" s="8"/>
      <c r="U447" s="4"/>
      <c r="V447" s="3"/>
      <c r="W447" s="8"/>
      <c r="X447" s="8"/>
      <c r="Y447" s="22"/>
      <c r="Z447" s="25">
        <f t="shared" si="46"/>
        <v>0.20019203072491601</v>
      </c>
      <c r="AA447" s="25" t="str">
        <f t="shared" si="47"/>
        <v/>
      </c>
      <c r="AB447" s="25" t="str">
        <f t="shared" si="48"/>
        <v/>
      </c>
      <c r="AC447" s="64" t="str">
        <f t="shared" si="42"/>
        <v/>
      </c>
      <c r="AD447" s="65" t="str">
        <f t="shared" si="43"/>
        <v/>
      </c>
      <c r="AE447" s="26" t="str">
        <f t="shared" si="44"/>
        <v/>
      </c>
      <c r="AF447" s="26" t="str">
        <f t="shared" si="45"/>
        <v/>
      </c>
    </row>
    <row r="448" spans="2:32" x14ac:dyDescent="0.25">
      <c r="B448" s="49">
        <f>fichier!I440</f>
        <v>5</v>
      </c>
      <c r="C448" s="67" t="str">
        <f>fichier!R440</f>
        <v>LEQU</v>
      </c>
      <c r="D448" s="9">
        <f>fichier!N440</f>
        <v>60</v>
      </c>
      <c r="E448" s="4">
        <f>fichier!H440</f>
        <v>153873</v>
      </c>
      <c r="F448" s="4" t="str">
        <f>fichier!K440</f>
        <v>VTP PV 18146933 - CF-433-ZS - LEQUESNE PATRICK &amp; CARBON FRANÃ‡OISE - RENAULT LAGUNA</v>
      </c>
      <c r="G448" s="9">
        <f>fichier!L440</f>
        <v>49.72</v>
      </c>
      <c r="H448" s="9"/>
      <c r="I448" s="9"/>
      <c r="J448" s="9"/>
      <c r="K448" s="9"/>
      <c r="L448" s="9"/>
      <c r="M448" s="9"/>
      <c r="N448" s="9"/>
      <c r="O448" s="9"/>
      <c r="P448" s="9"/>
      <c r="Q448" s="9">
        <f>fichier!M440</f>
        <v>10</v>
      </c>
      <c r="R448" s="8"/>
      <c r="S448" s="8"/>
      <c r="T448" s="8"/>
      <c r="U448" s="4"/>
      <c r="V448" s="3"/>
      <c r="W448" s="8"/>
      <c r="X448" s="8"/>
      <c r="Y448" s="22"/>
      <c r="Z448" s="25">
        <f t="shared" si="46"/>
        <v>0.20112630732099759</v>
      </c>
      <c r="AA448" s="25" t="str">
        <f t="shared" si="47"/>
        <v/>
      </c>
      <c r="AB448" s="25" t="str">
        <f t="shared" si="48"/>
        <v/>
      </c>
      <c r="AC448" s="64" t="str">
        <f t="shared" si="42"/>
        <v/>
      </c>
      <c r="AD448" s="65" t="b">
        <f t="shared" si="43"/>
        <v>0</v>
      </c>
      <c r="AE448" s="26" t="str">
        <f t="shared" si="44"/>
        <v/>
      </c>
      <c r="AF448" s="26" t="str">
        <f t="shared" si="45"/>
        <v/>
      </c>
    </row>
    <row r="449" spans="2:32" x14ac:dyDescent="0.25">
      <c r="B449" s="49">
        <f>fichier!I441</f>
        <v>19</v>
      </c>
      <c r="C449" s="67" t="str">
        <f>fichier!R441</f>
        <v>LEQU</v>
      </c>
      <c r="D449" s="9">
        <f>fichier!N441</f>
        <v>15</v>
      </c>
      <c r="E449" s="4">
        <f>fichier!H441</f>
        <v>154268</v>
      </c>
      <c r="F449" s="4" t="str">
        <f>fichier!K441</f>
        <v>CV PV 18147298 - CF-433-ZS - LEQUESNE PATRICK &amp; CARBON FRANÃ‡OISE - RENAULT LAGUNA</v>
      </c>
      <c r="G449" s="9">
        <f>fichier!L441</f>
        <v>12.5</v>
      </c>
      <c r="H449" s="9"/>
      <c r="I449" s="9"/>
      <c r="J449" s="9"/>
      <c r="K449" s="9"/>
      <c r="L449" s="9"/>
      <c r="M449" s="9"/>
      <c r="N449" s="9"/>
      <c r="O449" s="9"/>
      <c r="P449" s="9"/>
      <c r="Q449" s="9">
        <f>fichier!M441</f>
        <v>2.5</v>
      </c>
      <c r="R449" s="8"/>
      <c r="S449" s="8"/>
      <c r="T449" s="8"/>
      <c r="U449" s="4"/>
      <c r="V449" s="3"/>
      <c r="W449" s="8"/>
      <c r="X449" s="8"/>
      <c r="Y449" s="22"/>
      <c r="Z449" s="25">
        <f t="shared" si="46"/>
        <v>0.2</v>
      </c>
      <c r="AA449" s="25" t="str">
        <f t="shared" si="47"/>
        <v/>
      </c>
      <c r="AB449" s="25" t="str">
        <f t="shared" si="48"/>
        <v/>
      </c>
      <c r="AC449" s="64" t="str">
        <f t="shared" si="42"/>
        <v/>
      </c>
      <c r="AD449" s="65" t="str">
        <f t="shared" si="43"/>
        <v/>
      </c>
      <c r="AE449" s="26" t="str">
        <f t="shared" si="44"/>
        <v/>
      </c>
      <c r="AF449" s="26" t="str">
        <f t="shared" si="45"/>
        <v/>
      </c>
    </row>
    <row r="450" spans="2:32" x14ac:dyDescent="0.25">
      <c r="B450" s="49">
        <f>fichier!I442</f>
        <v>5</v>
      </c>
      <c r="C450" s="67" t="str">
        <f>fichier!R442</f>
        <v>LERO</v>
      </c>
      <c r="D450" s="9">
        <f>fichier!N442</f>
        <v>60</v>
      </c>
      <c r="E450" s="4">
        <f>fichier!H442</f>
        <v>153884</v>
      </c>
      <c r="F450" s="4" t="str">
        <f>fichier!K442</f>
        <v>VTP PV 18146942 - AW-367-JZ - LEROSIER ERIC - PEUGEOT 207</v>
      </c>
      <c r="G450" s="9">
        <f>fichier!L442</f>
        <v>49.72</v>
      </c>
      <c r="H450" s="9"/>
      <c r="I450" s="9"/>
      <c r="J450" s="9"/>
      <c r="K450" s="9"/>
      <c r="L450" s="9"/>
      <c r="M450" s="9"/>
      <c r="N450" s="9"/>
      <c r="O450" s="9"/>
      <c r="P450" s="9"/>
      <c r="Q450" s="9">
        <f>fichier!M442</f>
        <v>10</v>
      </c>
      <c r="R450" s="8"/>
      <c r="S450" s="8"/>
      <c r="T450" s="8"/>
      <c r="U450" s="4"/>
      <c r="V450" s="3"/>
      <c r="W450" s="8"/>
      <c r="X450" s="8"/>
      <c r="Y450" s="22"/>
      <c r="Z450" s="25">
        <f t="shared" si="46"/>
        <v>0.20112630732099759</v>
      </c>
      <c r="AA450" s="25" t="str">
        <f t="shared" si="47"/>
        <v/>
      </c>
      <c r="AB450" s="25" t="str">
        <f t="shared" si="48"/>
        <v/>
      </c>
      <c r="AC450" s="64" t="str">
        <f t="shared" si="42"/>
        <v/>
      </c>
      <c r="AD450" s="65" t="b">
        <f t="shared" si="43"/>
        <v>0</v>
      </c>
      <c r="AE450" s="26" t="str">
        <f t="shared" si="44"/>
        <v/>
      </c>
      <c r="AF450" s="26" t="str">
        <f t="shared" si="45"/>
        <v/>
      </c>
    </row>
    <row r="451" spans="2:32" x14ac:dyDescent="0.25">
      <c r="B451" s="49">
        <f>fichier!I443</f>
        <v>26</v>
      </c>
      <c r="C451" s="67" t="str">
        <f>fichier!R443</f>
        <v>LETE</v>
      </c>
      <c r="D451" s="9">
        <f>fichier!N443</f>
        <v>65</v>
      </c>
      <c r="E451" s="4">
        <f>fichier!H443</f>
        <v>154512</v>
      </c>
      <c r="F451" s="4" t="str">
        <f>fichier!K443</f>
        <v>VTP PV 18147530 - DX-797-SB - LETELLIER JEREMY &amp; SERVAIN TIFFANY - CITROEN C4</v>
      </c>
      <c r="G451" s="9">
        <f>fichier!L443</f>
        <v>53.88</v>
      </c>
      <c r="H451" s="9"/>
      <c r="I451" s="9"/>
      <c r="J451" s="9"/>
      <c r="K451" s="9"/>
      <c r="L451" s="9"/>
      <c r="M451" s="9"/>
      <c r="N451" s="9"/>
      <c r="O451" s="9"/>
      <c r="P451" s="9"/>
      <c r="Q451" s="9">
        <f>fichier!M443</f>
        <v>10.84</v>
      </c>
      <c r="R451" s="8"/>
      <c r="S451" s="8"/>
      <c r="T451" s="8"/>
      <c r="U451" s="4"/>
      <c r="V451" s="3"/>
      <c r="W451" s="8"/>
      <c r="X451" s="8"/>
      <c r="Y451" s="22"/>
      <c r="Z451" s="25">
        <f t="shared" si="46"/>
        <v>0.2011878247958426</v>
      </c>
      <c r="AA451" s="25" t="str">
        <f t="shared" si="47"/>
        <v/>
      </c>
      <c r="AB451" s="25" t="str">
        <f t="shared" si="48"/>
        <v/>
      </c>
      <c r="AC451" s="64" t="str">
        <f t="shared" si="42"/>
        <v/>
      </c>
      <c r="AD451" s="65" t="b">
        <f t="shared" si="43"/>
        <v>0</v>
      </c>
      <c r="AE451" s="26" t="str">
        <f t="shared" si="44"/>
        <v/>
      </c>
      <c r="AF451" s="26" t="str">
        <f t="shared" si="45"/>
        <v/>
      </c>
    </row>
    <row r="452" spans="2:32" x14ac:dyDescent="0.25">
      <c r="B452" s="49">
        <f>fichier!I444</f>
        <v>26</v>
      </c>
      <c r="C452" s="67" t="str">
        <f>fichier!R444</f>
        <v>LETE</v>
      </c>
      <c r="D452" s="9">
        <f>fichier!N444</f>
        <v>-65</v>
      </c>
      <c r="E452" s="4">
        <f>fichier!H444</f>
        <v>154513</v>
      </c>
      <c r="F452" s="4" t="str">
        <f>fichier!K444</f>
        <v>Avoir facture NÂ° 154512 du 26/02/2018</v>
      </c>
      <c r="G452" s="9">
        <f>fichier!L444</f>
        <v>-53.88</v>
      </c>
      <c r="H452" s="9"/>
      <c r="I452" s="9"/>
      <c r="J452" s="9"/>
      <c r="K452" s="9"/>
      <c r="L452" s="9"/>
      <c r="M452" s="9"/>
      <c r="N452" s="9"/>
      <c r="O452" s="9"/>
      <c r="P452" s="9"/>
      <c r="Q452" s="9">
        <f>fichier!M444</f>
        <v>-10.84</v>
      </c>
      <c r="R452" s="8"/>
      <c r="S452" s="8"/>
      <c r="T452" s="8"/>
      <c r="U452" s="4"/>
      <c r="V452" s="3"/>
      <c r="W452" s="8"/>
      <c r="X452" s="8"/>
      <c r="Y452" s="22"/>
      <c r="Z452" s="25">
        <f t="shared" si="46"/>
        <v>0.2011878247958426</v>
      </c>
      <c r="AA452" s="25" t="str">
        <f t="shared" si="47"/>
        <v/>
      </c>
      <c r="AB452" s="25" t="str">
        <f t="shared" si="48"/>
        <v/>
      </c>
      <c r="AC452" s="64" t="str">
        <f t="shared" si="42"/>
        <v/>
      </c>
      <c r="AD452" s="65" t="b">
        <f t="shared" si="43"/>
        <v>0</v>
      </c>
      <c r="AE452" s="26" t="str">
        <f t="shared" si="44"/>
        <v/>
      </c>
      <c r="AF452" s="26" t="str">
        <f t="shared" si="45"/>
        <v/>
      </c>
    </row>
    <row r="453" spans="2:32" x14ac:dyDescent="0.25">
      <c r="B453" s="49">
        <f>fichier!I445</f>
        <v>26</v>
      </c>
      <c r="C453" s="67" t="str">
        <f>fichier!R445</f>
        <v>LETE</v>
      </c>
      <c r="D453" s="9">
        <f>fichier!N445</f>
        <v>50</v>
      </c>
      <c r="E453" s="4">
        <f>fichier!H445</f>
        <v>154514</v>
      </c>
      <c r="F453" s="4" t="str">
        <f>fichier!K445</f>
        <v>RF VTP PV 18147530 - DX-797-SB - LETELLIER JEREMY &amp; SERVAIN TIFFANY - CITROEN C4</v>
      </c>
      <c r="G453" s="9">
        <f>fichier!L445</f>
        <v>41.38</v>
      </c>
      <c r="H453" s="9"/>
      <c r="I453" s="9"/>
      <c r="J453" s="9"/>
      <c r="K453" s="9"/>
      <c r="L453" s="9"/>
      <c r="M453" s="9"/>
      <c r="N453" s="9"/>
      <c r="O453" s="9"/>
      <c r="P453" s="9"/>
      <c r="Q453" s="9">
        <f>fichier!M445</f>
        <v>8.34</v>
      </c>
      <c r="R453" s="8"/>
      <c r="S453" s="8"/>
      <c r="T453" s="8"/>
      <c r="U453" s="4"/>
      <c r="V453" s="3"/>
      <c r="W453" s="8"/>
      <c r="X453" s="8"/>
      <c r="Y453" s="22"/>
      <c r="Z453" s="25">
        <f t="shared" si="46"/>
        <v>0.20154664088931851</v>
      </c>
      <c r="AA453" s="25" t="str">
        <f t="shared" si="47"/>
        <v/>
      </c>
      <c r="AB453" s="25" t="str">
        <f t="shared" si="48"/>
        <v/>
      </c>
      <c r="AC453" s="64" t="str">
        <f t="shared" si="42"/>
        <v/>
      </c>
      <c r="AD453" s="65" t="b">
        <f t="shared" si="43"/>
        <v>0</v>
      </c>
      <c r="AE453" s="26" t="str">
        <f t="shared" si="44"/>
        <v/>
      </c>
      <c r="AF453" s="26" t="str">
        <f t="shared" si="45"/>
        <v/>
      </c>
    </row>
    <row r="454" spans="2:32" x14ac:dyDescent="0.25">
      <c r="B454" s="49">
        <f>fichier!I446</f>
        <v>23</v>
      </c>
      <c r="C454" s="67" t="str">
        <f>fichier!R446</f>
        <v>LEVA</v>
      </c>
      <c r="D454" s="9">
        <f>fichier!N446</f>
        <v>65</v>
      </c>
      <c r="E454" s="4">
        <f>fichier!H446</f>
        <v>154445</v>
      </c>
      <c r="F454" s="4" t="str">
        <f>fichier!K446</f>
        <v>VTP PV 18147466 - 36 VF 14 - LEVAVASSEUR NICOLAS - PEUGEOT 405</v>
      </c>
      <c r="G454" s="9">
        <f>fichier!L446</f>
        <v>53.88</v>
      </c>
      <c r="H454" s="9"/>
      <c r="I454" s="9"/>
      <c r="J454" s="9"/>
      <c r="K454" s="9"/>
      <c r="L454" s="9"/>
      <c r="M454" s="9"/>
      <c r="N454" s="9"/>
      <c r="O454" s="9"/>
      <c r="P454" s="9"/>
      <c r="Q454" s="9">
        <f>fichier!M446</f>
        <v>10.84</v>
      </c>
      <c r="R454" s="8"/>
      <c r="S454" s="8"/>
      <c r="T454" s="8"/>
      <c r="U454" s="4"/>
      <c r="V454" s="3"/>
      <c r="W454" s="8"/>
      <c r="X454" s="8"/>
      <c r="Y454" s="22"/>
      <c r="Z454" s="25">
        <f t="shared" si="46"/>
        <v>0.2011878247958426</v>
      </c>
      <c r="AA454" s="25" t="str">
        <f t="shared" si="47"/>
        <v/>
      </c>
      <c r="AB454" s="25" t="str">
        <f t="shared" si="48"/>
        <v/>
      </c>
      <c r="AC454" s="64" t="str">
        <f t="shared" si="42"/>
        <v/>
      </c>
      <c r="AD454" s="65" t="b">
        <f t="shared" si="43"/>
        <v>0</v>
      </c>
      <c r="AE454" s="26" t="str">
        <f t="shared" si="44"/>
        <v/>
      </c>
      <c r="AF454" s="26" t="str">
        <f t="shared" si="45"/>
        <v/>
      </c>
    </row>
    <row r="455" spans="2:32" x14ac:dyDescent="0.25">
      <c r="B455" s="49">
        <f>fichier!I447</f>
        <v>13</v>
      </c>
      <c r="C455" s="67" t="str">
        <f>fichier!R447</f>
        <v>LEVE</v>
      </c>
      <c r="D455" s="9">
        <f>fichier!N447</f>
        <v>60</v>
      </c>
      <c r="E455" s="4">
        <f>fichier!H447</f>
        <v>154122</v>
      </c>
      <c r="F455" s="4" t="str">
        <f>fichier!K447</f>
        <v>VTP PV 18147163 - CY-077-YV - LEVEAU DENIS - PEUGEOT 3008</v>
      </c>
      <c r="G455" s="9">
        <f>fichier!L447</f>
        <v>49.72</v>
      </c>
      <c r="H455" s="9"/>
      <c r="I455" s="9"/>
      <c r="J455" s="9"/>
      <c r="K455" s="9"/>
      <c r="L455" s="9"/>
      <c r="M455" s="9"/>
      <c r="N455" s="9"/>
      <c r="O455" s="9"/>
      <c r="P455" s="9"/>
      <c r="Q455" s="9">
        <f>fichier!M447</f>
        <v>10</v>
      </c>
      <c r="R455" s="8"/>
      <c r="S455" s="8"/>
      <c r="T455" s="8"/>
      <c r="U455" s="4"/>
      <c r="V455" s="3"/>
      <c r="W455" s="8"/>
      <c r="X455" s="8"/>
      <c r="Y455" s="22"/>
      <c r="Z455" s="25">
        <f t="shared" si="46"/>
        <v>0.20112630732099759</v>
      </c>
      <c r="AA455" s="25" t="str">
        <f t="shared" si="47"/>
        <v/>
      </c>
      <c r="AB455" s="25" t="str">
        <f t="shared" si="48"/>
        <v/>
      </c>
      <c r="AC455" s="64" t="str">
        <f t="shared" si="42"/>
        <v/>
      </c>
      <c r="AD455" s="65" t="b">
        <f t="shared" si="43"/>
        <v>0</v>
      </c>
      <c r="AE455" s="26" t="str">
        <f t="shared" si="44"/>
        <v/>
      </c>
      <c r="AF455" s="26" t="str">
        <f t="shared" si="45"/>
        <v/>
      </c>
    </row>
    <row r="456" spans="2:32" x14ac:dyDescent="0.25">
      <c r="B456" s="49">
        <f>fichier!I448</f>
        <v>24</v>
      </c>
      <c r="C456" s="67" t="str">
        <f>fichier!R448</f>
        <v>LEVE</v>
      </c>
      <c r="D456" s="9">
        <f>fichier!N448</f>
        <v>65</v>
      </c>
      <c r="E456" s="4">
        <f>fichier!H448</f>
        <v>154479</v>
      </c>
      <c r="F456" s="4" t="str">
        <f>fichier!K448</f>
        <v>VTP PV 18147499 - DW-836-TD - LEVERGEOIS LAURENT - VOLKSWAGEN GOLF</v>
      </c>
      <c r="G456" s="9">
        <f>fichier!L448</f>
        <v>53.88</v>
      </c>
      <c r="H456" s="9"/>
      <c r="I456" s="9"/>
      <c r="J456" s="9"/>
      <c r="K456" s="9"/>
      <c r="L456" s="9"/>
      <c r="M456" s="9"/>
      <c r="N456" s="9"/>
      <c r="O456" s="9"/>
      <c r="P456" s="9"/>
      <c r="Q456" s="9">
        <f>fichier!M448</f>
        <v>10.84</v>
      </c>
      <c r="R456" s="8"/>
      <c r="S456" s="8"/>
      <c r="T456" s="8"/>
      <c r="U456" s="4"/>
      <c r="V456" s="3"/>
      <c r="W456" s="8"/>
      <c r="X456" s="8"/>
      <c r="Y456" s="22"/>
      <c r="Z456" s="25">
        <f t="shared" si="46"/>
        <v>0.2011878247958426</v>
      </c>
      <c r="AA456" s="25" t="str">
        <f t="shared" si="47"/>
        <v/>
      </c>
      <c r="AB456" s="25" t="str">
        <f t="shared" si="48"/>
        <v/>
      </c>
      <c r="AC456" s="64" t="str">
        <f t="shared" si="42"/>
        <v/>
      </c>
      <c r="AD456" s="65" t="b">
        <f t="shared" si="43"/>
        <v>0</v>
      </c>
      <c r="AE456" s="26" t="str">
        <f t="shared" si="44"/>
        <v/>
      </c>
      <c r="AF456" s="26" t="str">
        <f t="shared" si="45"/>
        <v/>
      </c>
    </row>
    <row r="457" spans="2:32" x14ac:dyDescent="0.25">
      <c r="B457" s="49">
        <f>fichier!I449</f>
        <v>8</v>
      </c>
      <c r="C457" s="67" t="str">
        <f>fichier!R449</f>
        <v>LEVI</v>
      </c>
      <c r="D457" s="9">
        <f>fichier!N449</f>
        <v>60</v>
      </c>
      <c r="E457" s="4">
        <f>fichier!H449</f>
        <v>154013</v>
      </c>
      <c r="F457" s="4" t="str">
        <f>fichier!K449</f>
        <v>VTP PV 18147062 - 9888 XR 14 - LEVILLAIN DIDIER - RENAULT CLIO</v>
      </c>
      <c r="G457" s="9">
        <f>fichier!L449</f>
        <v>49.72</v>
      </c>
      <c r="H457" s="9"/>
      <c r="I457" s="9"/>
      <c r="J457" s="9"/>
      <c r="K457" s="9"/>
      <c r="L457" s="9"/>
      <c r="M457" s="9"/>
      <c r="N457" s="9"/>
      <c r="O457" s="9"/>
      <c r="P457" s="9"/>
      <c r="Q457" s="9">
        <f>fichier!M449</f>
        <v>10</v>
      </c>
      <c r="R457" s="8"/>
      <c r="S457" s="8"/>
      <c r="T457" s="8"/>
      <c r="U457" s="4"/>
      <c r="V457" s="3"/>
      <c r="W457" s="8"/>
      <c r="X457" s="8"/>
      <c r="Y457" s="22"/>
      <c r="Z457" s="25">
        <f t="shared" si="46"/>
        <v>0.20112630732099759</v>
      </c>
      <c r="AA457" s="25" t="str">
        <f t="shared" si="47"/>
        <v/>
      </c>
      <c r="AB457" s="25" t="str">
        <f t="shared" si="48"/>
        <v/>
      </c>
      <c r="AC457" s="64" t="str">
        <f t="shared" si="42"/>
        <v/>
      </c>
      <c r="AD457" s="65" t="b">
        <f t="shared" si="43"/>
        <v>0</v>
      </c>
      <c r="AE457" s="26" t="str">
        <f t="shared" si="44"/>
        <v/>
      </c>
      <c r="AF457" s="26" t="str">
        <f t="shared" si="45"/>
        <v/>
      </c>
    </row>
    <row r="458" spans="2:32" x14ac:dyDescent="0.25">
      <c r="B458" s="49">
        <f>fichier!I450</f>
        <v>14</v>
      </c>
      <c r="C458" s="67" t="str">
        <f>fichier!R450</f>
        <v>LIBE</v>
      </c>
      <c r="D458" s="9">
        <f>fichier!N450</f>
        <v>60</v>
      </c>
      <c r="E458" s="4">
        <f>fichier!H450</f>
        <v>154177</v>
      </c>
      <c r="F458" s="4" t="str">
        <f>fichier!K450</f>
        <v>VTP PV 18147213 - EA-439-LJ - LIBERALE MARY - CITROEN C2</v>
      </c>
      <c r="G458" s="9">
        <f>fichier!L450</f>
        <v>49.72</v>
      </c>
      <c r="H458" s="9"/>
      <c r="I458" s="9"/>
      <c r="J458" s="9"/>
      <c r="K458" s="9"/>
      <c r="L458" s="9"/>
      <c r="M458" s="9"/>
      <c r="N458" s="9"/>
      <c r="O458" s="9"/>
      <c r="P458" s="9"/>
      <c r="Q458" s="9">
        <f>fichier!M450</f>
        <v>10</v>
      </c>
      <c r="R458" s="8"/>
      <c r="S458" s="8"/>
      <c r="T458" s="8"/>
      <c r="U458" s="4"/>
      <c r="V458" s="3"/>
      <c r="W458" s="8"/>
      <c r="X458" s="8"/>
      <c r="Y458" s="22"/>
      <c r="Z458" s="25">
        <f t="shared" si="46"/>
        <v>0.20112630732099759</v>
      </c>
      <c r="AA458" s="25" t="str">
        <f t="shared" si="47"/>
        <v/>
      </c>
      <c r="AB458" s="25" t="str">
        <f t="shared" si="48"/>
        <v/>
      </c>
      <c r="AC458" s="64" t="str">
        <f t="shared" ref="AC458:AC521" si="49">IF(T458="","",T458/(W458+G458+H458+I458+J458+K458+L458+M458+N458+O458+P458))</f>
        <v/>
      </c>
      <c r="AD458" s="65" t="b">
        <f t="shared" ref="AD458:AD521" si="50">IF(SUM(W458+G458+H458+I458+J458+K458+L458+M458+N458+O458+P458+Q458+R458+S458+T458)=D458,"",FALSE)</f>
        <v>0</v>
      </c>
      <c r="AE458" s="26" t="str">
        <f t="shared" ref="AE458:AE521" si="51">IF(OR(AND(C458="",D458&lt;&gt;""),AND(V458="",W458&lt;&gt;""),AND($G$8="",G458&lt;&gt;""),AND($H$8="",H458&lt;&gt;""),AND($I$8="",I458&lt;&gt;""),AND($J$8="",J458&lt;&gt;""),AND($K$8="",K458&lt;&gt;""),AND($L$8="",L458&lt;&gt;""),AND($M$8="",M458&lt;&gt;""),AND($N$8="",N458&lt;&gt;""),AND($O$8="",O458&lt;&gt;""),AND($P$8="",P458&lt;&gt;""),AND($Q$8="",Q458&lt;&gt;""),AND($R$8="",R458&lt;&gt;""),AND($S$8="",S458&lt;&gt;""),AND($T$8="",T458&lt;&gt;"")),FALSE,"")</f>
        <v/>
      </c>
      <c r="AF458" s="26" t="str">
        <f t="shared" ref="AF458:AF521" si="52">IF(AND(B458="",OR(C458&lt;&gt;"",D458&lt;&gt;"",E458&lt;&gt;"",F458&lt;&gt;"",U458&lt;&gt;"",V458&lt;&gt;"",W458&lt;&gt;"",G458&lt;&gt;"",H458&lt;&gt;"",I458&lt;&gt;"",J458&lt;&gt;"",K458&lt;&gt;"",L458&lt;&gt;"",M458&lt;&gt;"",N458&lt;&gt;"",O458&lt;&gt;"",P458&lt;&gt;"",Q458&lt;&gt;"",R458&lt;&gt;"",S458&lt;&gt;"",T458&lt;&gt;"")),FALSE,"")</f>
        <v/>
      </c>
    </row>
    <row r="459" spans="2:32" x14ac:dyDescent="0.25">
      <c r="B459" s="49">
        <f>fichier!I451</f>
        <v>9</v>
      </c>
      <c r="C459" s="67" t="str">
        <f>fichier!R451</f>
        <v>LIBE</v>
      </c>
      <c r="D459" s="9">
        <f>fichier!N451</f>
        <v>60</v>
      </c>
      <c r="E459" s="4">
        <f>fichier!H451</f>
        <v>154045</v>
      </c>
      <c r="F459" s="4" t="str">
        <f>fichier!K451</f>
        <v>VTP PV 18147094 - CA-555-QJ - LIBERALE SIMONE - PEUGEOT 206</v>
      </c>
      <c r="G459" s="9">
        <f>fichier!L451</f>
        <v>49.72</v>
      </c>
      <c r="H459" s="9"/>
      <c r="I459" s="9"/>
      <c r="J459" s="9"/>
      <c r="K459" s="9"/>
      <c r="L459" s="9"/>
      <c r="M459" s="9"/>
      <c r="N459" s="9"/>
      <c r="O459" s="9"/>
      <c r="P459" s="9"/>
      <c r="Q459" s="9">
        <f>fichier!M451</f>
        <v>10</v>
      </c>
      <c r="R459" s="8"/>
      <c r="S459" s="8"/>
      <c r="T459" s="8"/>
      <c r="U459" s="4"/>
      <c r="V459" s="3"/>
      <c r="W459" s="8"/>
      <c r="X459" s="8"/>
      <c r="Y459" s="22"/>
      <c r="Z459" s="25">
        <f t="shared" ref="Z459:Z522" si="53">IF(Q459="","",Q459/SUM(G459:P459))</f>
        <v>0.20112630732099759</v>
      </c>
      <c r="AA459" s="25" t="str">
        <f t="shared" ref="AA459:AA522" si="54">IF(R459="","",R459/SUM(G459:P459))</f>
        <v/>
      </c>
      <c r="AB459" s="25" t="str">
        <f t="shared" ref="AB459:AB522" si="55">IF(S459="","",S459/SUM(G459:P459))</f>
        <v/>
      </c>
      <c r="AC459" s="64" t="str">
        <f t="shared" si="49"/>
        <v/>
      </c>
      <c r="AD459" s="65" t="b">
        <f t="shared" si="50"/>
        <v>0</v>
      </c>
      <c r="AE459" s="26" t="str">
        <f t="shared" si="51"/>
        <v/>
      </c>
      <c r="AF459" s="26" t="str">
        <f t="shared" si="52"/>
        <v/>
      </c>
    </row>
    <row r="460" spans="2:32" x14ac:dyDescent="0.25">
      <c r="B460" s="49">
        <f>fichier!I452</f>
        <v>2</v>
      </c>
      <c r="C460" s="67" t="str">
        <f>fichier!R452</f>
        <v xml:space="preserve">LIM </v>
      </c>
      <c r="D460" s="9">
        <f>fichier!N452</f>
        <v>60</v>
      </c>
      <c r="E460" s="4">
        <f>fichier!H452</f>
        <v>153852</v>
      </c>
      <c r="F460" s="4" t="str">
        <f>fichier!K452</f>
        <v>VTP PV 18146912 - 5089 XF 14 - LIM VANNY &amp; CHIEAM SORHOM - RENAULT LAGUNA</v>
      </c>
      <c r="G460" s="9">
        <f>fichier!L452</f>
        <v>49.72</v>
      </c>
      <c r="H460" s="9"/>
      <c r="I460" s="9"/>
      <c r="J460" s="9"/>
      <c r="K460" s="9"/>
      <c r="L460" s="9"/>
      <c r="M460" s="9"/>
      <c r="N460" s="9"/>
      <c r="O460" s="9"/>
      <c r="P460" s="9"/>
      <c r="Q460" s="9">
        <f>fichier!M452</f>
        <v>10</v>
      </c>
      <c r="R460" s="8"/>
      <c r="S460" s="8"/>
      <c r="T460" s="8"/>
      <c r="U460" s="4"/>
      <c r="V460" s="3"/>
      <c r="W460" s="8"/>
      <c r="X460" s="8"/>
      <c r="Y460" s="22"/>
      <c r="Z460" s="25">
        <f t="shared" si="53"/>
        <v>0.20112630732099759</v>
      </c>
      <c r="AA460" s="25" t="str">
        <f t="shared" si="54"/>
        <v/>
      </c>
      <c r="AB460" s="25" t="str">
        <f t="shared" si="55"/>
        <v/>
      </c>
      <c r="AC460" s="64" t="str">
        <f t="shared" si="49"/>
        <v/>
      </c>
      <c r="AD460" s="65" t="b">
        <f t="shared" si="50"/>
        <v>0</v>
      </c>
      <c r="AE460" s="26" t="str">
        <f t="shared" si="51"/>
        <v/>
      </c>
      <c r="AF460" s="26" t="str">
        <f t="shared" si="52"/>
        <v/>
      </c>
    </row>
    <row r="461" spans="2:32" x14ac:dyDescent="0.25">
      <c r="B461" s="49">
        <f>fichier!I453</f>
        <v>7</v>
      </c>
      <c r="C461" s="67" t="str">
        <f>fichier!R453</f>
        <v>LIZI</v>
      </c>
      <c r="D461" s="9">
        <f>fichier!N453</f>
        <v>65</v>
      </c>
      <c r="E461" s="4">
        <f>fichier!H453</f>
        <v>153965</v>
      </c>
      <c r="F461" s="4" t="str">
        <f>fichier!K453</f>
        <v>VTP PV 18147017 - 9434 YV 14 - LIZIARD LIONEL - AUDI A6</v>
      </c>
      <c r="G461" s="9">
        <f>fichier!L453</f>
        <v>53.88</v>
      </c>
      <c r="H461" s="9"/>
      <c r="I461" s="9"/>
      <c r="J461" s="9"/>
      <c r="K461" s="9"/>
      <c r="L461" s="9"/>
      <c r="M461" s="9"/>
      <c r="N461" s="9"/>
      <c r="O461" s="9"/>
      <c r="P461" s="9"/>
      <c r="Q461" s="9">
        <f>fichier!M453</f>
        <v>10.84</v>
      </c>
      <c r="R461" s="8"/>
      <c r="S461" s="8"/>
      <c r="T461" s="8"/>
      <c r="U461" s="4"/>
      <c r="V461" s="3"/>
      <c r="W461" s="8"/>
      <c r="X461" s="8"/>
      <c r="Y461" s="22"/>
      <c r="Z461" s="25">
        <f t="shared" si="53"/>
        <v>0.2011878247958426</v>
      </c>
      <c r="AA461" s="25" t="str">
        <f t="shared" si="54"/>
        <v/>
      </c>
      <c r="AB461" s="25" t="str">
        <f t="shared" si="55"/>
        <v/>
      </c>
      <c r="AC461" s="64" t="str">
        <f t="shared" si="49"/>
        <v/>
      </c>
      <c r="AD461" s="65" t="b">
        <f t="shared" si="50"/>
        <v>0</v>
      </c>
      <c r="AE461" s="26" t="str">
        <f t="shared" si="51"/>
        <v/>
      </c>
      <c r="AF461" s="26" t="str">
        <f t="shared" si="52"/>
        <v/>
      </c>
    </row>
    <row r="462" spans="2:32" x14ac:dyDescent="0.25">
      <c r="B462" s="49">
        <f>fichier!I454</f>
        <v>7</v>
      </c>
      <c r="C462" s="67" t="str">
        <f>fichier!R454</f>
        <v>LOCA</v>
      </c>
      <c r="D462" s="9">
        <f>fichier!N454</f>
        <v>60</v>
      </c>
      <c r="E462" s="4">
        <f>fichier!H454</f>
        <v>153951</v>
      </c>
      <c r="F462" s="4" t="str">
        <f>fichier!K454</f>
        <v>VTP PV 18147006 - EQ-537-NL - SOLOMAT LOCATION - NISSAN CABSTAR</v>
      </c>
      <c r="G462" s="9">
        <f>fichier!L454</f>
        <v>49.72</v>
      </c>
      <c r="H462" s="9"/>
      <c r="I462" s="9"/>
      <c r="J462" s="9"/>
      <c r="K462" s="9"/>
      <c r="L462" s="9"/>
      <c r="M462" s="9"/>
      <c r="N462" s="9"/>
      <c r="O462" s="9"/>
      <c r="P462" s="9"/>
      <c r="Q462" s="9">
        <f>fichier!M454</f>
        <v>10</v>
      </c>
      <c r="R462" s="8"/>
      <c r="S462" s="8"/>
      <c r="T462" s="8"/>
      <c r="U462" s="4"/>
      <c r="V462" s="3"/>
      <c r="W462" s="8"/>
      <c r="X462" s="8"/>
      <c r="Y462" s="22"/>
      <c r="Z462" s="25">
        <f t="shared" si="53"/>
        <v>0.20112630732099759</v>
      </c>
      <c r="AA462" s="25" t="str">
        <f t="shared" si="54"/>
        <v/>
      </c>
      <c r="AB462" s="25" t="str">
        <f t="shared" si="55"/>
        <v/>
      </c>
      <c r="AC462" s="64" t="str">
        <f t="shared" si="49"/>
        <v/>
      </c>
      <c r="AD462" s="65" t="b">
        <f t="shared" si="50"/>
        <v>0</v>
      </c>
      <c r="AE462" s="26" t="str">
        <f t="shared" si="51"/>
        <v/>
      </c>
      <c r="AF462" s="26" t="str">
        <f t="shared" si="52"/>
        <v/>
      </c>
    </row>
    <row r="463" spans="2:32" x14ac:dyDescent="0.25">
      <c r="B463" s="49">
        <f>fichier!I455</f>
        <v>20</v>
      </c>
      <c r="C463" s="67" t="str">
        <f>fichier!R455</f>
        <v>LOCA</v>
      </c>
      <c r="D463" s="9">
        <f>fichier!N455</f>
        <v>60</v>
      </c>
      <c r="E463" s="4">
        <f>fichier!H455</f>
        <v>154339</v>
      </c>
      <c r="F463" s="4" t="str">
        <f>fichier!K455</f>
        <v>VTP PV 18147364 - 4745 YM 14 - LOCATION CAEN MATERIEL 14 - NISSAN CABSTAR</v>
      </c>
      <c r="G463" s="9">
        <f>fichier!L455</f>
        <v>49.72</v>
      </c>
      <c r="H463" s="9"/>
      <c r="I463" s="9"/>
      <c r="J463" s="9"/>
      <c r="K463" s="9"/>
      <c r="L463" s="9"/>
      <c r="M463" s="9"/>
      <c r="N463" s="9"/>
      <c r="O463" s="9"/>
      <c r="P463" s="9"/>
      <c r="Q463" s="9">
        <f>fichier!M455</f>
        <v>10</v>
      </c>
      <c r="R463" s="8"/>
      <c r="S463" s="8"/>
      <c r="T463" s="8"/>
      <c r="U463" s="4"/>
      <c r="V463" s="3"/>
      <c r="W463" s="8"/>
      <c r="X463" s="8"/>
      <c r="Y463" s="22"/>
      <c r="Z463" s="25">
        <f t="shared" si="53"/>
        <v>0.20112630732099759</v>
      </c>
      <c r="AA463" s="25" t="str">
        <f t="shared" si="54"/>
        <v/>
      </c>
      <c r="AB463" s="25" t="str">
        <f t="shared" si="55"/>
        <v/>
      </c>
      <c r="AC463" s="64" t="str">
        <f t="shared" si="49"/>
        <v/>
      </c>
      <c r="AD463" s="65" t="b">
        <f t="shared" si="50"/>
        <v>0</v>
      </c>
      <c r="AE463" s="26" t="str">
        <f t="shared" si="51"/>
        <v/>
      </c>
      <c r="AF463" s="26" t="str">
        <f t="shared" si="52"/>
        <v/>
      </c>
    </row>
    <row r="464" spans="2:32" x14ac:dyDescent="0.25">
      <c r="B464" s="49">
        <f>fichier!I456</f>
        <v>15</v>
      </c>
      <c r="C464" s="67" t="str">
        <f>fichier!R456</f>
        <v>LOIS</v>
      </c>
      <c r="D464" s="9">
        <f>fichier!N456</f>
        <v>10</v>
      </c>
      <c r="E464" s="4">
        <f>fichier!H456</f>
        <v>154190</v>
      </c>
      <c r="F464" s="4" t="str">
        <f>fichier!K456</f>
        <v>CV PV 18147226 - 3161 WJ 14 - LOISEAUX CHRISTINE - RENAULT TWINGOPACK</v>
      </c>
      <c r="G464" s="9">
        <f>fichier!L456</f>
        <v>8.33</v>
      </c>
      <c r="H464" s="9"/>
      <c r="I464" s="9"/>
      <c r="J464" s="9"/>
      <c r="K464" s="9"/>
      <c r="L464" s="9"/>
      <c r="M464" s="9"/>
      <c r="N464" s="9"/>
      <c r="O464" s="9"/>
      <c r="P464" s="9"/>
      <c r="Q464" s="9">
        <f>fichier!M456</f>
        <v>1.67</v>
      </c>
      <c r="R464" s="8"/>
      <c r="S464" s="8"/>
      <c r="T464" s="8"/>
      <c r="U464" s="4"/>
      <c r="V464" s="3"/>
      <c r="W464" s="8"/>
      <c r="X464" s="8"/>
      <c r="Y464" s="22"/>
      <c r="Z464" s="25">
        <f t="shared" si="53"/>
        <v>0.20048019207683071</v>
      </c>
      <c r="AA464" s="25" t="str">
        <f t="shared" si="54"/>
        <v/>
      </c>
      <c r="AB464" s="25" t="str">
        <f t="shared" si="55"/>
        <v/>
      </c>
      <c r="AC464" s="64" t="str">
        <f t="shared" si="49"/>
        <v/>
      </c>
      <c r="AD464" s="65" t="str">
        <f t="shared" si="50"/>
        <v/>
      </c>
      <c r="AE464" s="26" t="str">
        <f t="shared" si="51"/>
        <v/>
      </c>
      <c r="AF464" s="26" t="str">
        <f t="shared" si="52"/>
        <v/>
      </c>
    </row>
    <row r="465" spans="2:32" x14ac:dyDescent="0.25">
      <c r="B465" s="49">
        <f>fichier!I457</f>
        <v>2</v>
      </c>
      <c r="C465" s="67" t="str">
        <f>fichier!R457</f>
        <v>LOIS</v>
      </c>
      <c r="D465" s="9">
        <f>fichier!N457</f>
        <v>60</v>
      </c>
      <c r="E465" s="4">
        <f>fichier!H457</f>
        <v>153846</v>
      </c>
      <c r="F465" s="4" t="str">
        <f>fichier!K457</f>
        <v>VTP PV 18146906 - AM-512-RS - LOISON EMMANUELLE - RENAULT CLIO2</v>
      </c>
      <c r="G465" s="9">
        <f>fichier!L457</f>
        <v>49.72</v>
      </c>
      <c r="H465" s="9"/>
      <c r="I465" s="9"/>
      <c r="J465" s="9"/>
      <c r="K465" s="9"/>
      <c r="L465" s="9"/>
      <c r="M465" s="9"/>
      <c r="N465" s="9"/>
      <c r="O465" s="9"/>
      <c r="P465" s="9"/>
      <c r="Q465" s="9">
        <f>fichier!M457</f>
        <v>10</v>
      </c>
      <c r="R465" s="8"/>
      <c r="S465" s="8"/>
      <c r="T465" s="8"/>
      <c r="U465" s="4"/>
      <c r="V465" s="3"/>
      <c r="W465" s="8"/>
      <c r="X465" s="8"/>
      <c r="Y465" s="22"/>
      <c r="Z465" s="25">
        <f t="shared" si="53"/>
        <v>0.20112630732099759</v>
      </c>
      <c r="AA465" s="25" t="str">
        <f t="shared" si="54"/>
        <v/>
      </c>
      <c r="AB465" s="25" t="str">
        <f t="shared" si="55"/>
        <v/>
      </c>
      <c r="AC465" s="64" t="str">
        <f t="shared" si="49"/>
        <v/>
      </c>
      <c r="AD465" s="65" t="b">
        <f t="shared" si="50"/>
        <v>0</v>
      </c>
      <c r="AE465" s="26" t="str">
        <f t="shared" si="51"/>
        <v/>
      </c>
      <c r="AF465" s="26" t="str">
        <f t="shared" si="52"/>
        <v/>
      </c>
    </row>
    <row r="466" spans="2:32" x14ac:dyDescent="0.25">
      <c r="B466" s="49">
        <f>fichier!I458</f>
        <v>26</v>
      </c>
      <c r="C466" s="67" t="str">
        <f>fichier!R458</f>
        <v>LOUS</v>
      </c>
      <c r="D466" s="9">
        <f>fichier!N458</f>
        <v>65</v>
      </c>
      <c r="E466" s="4">
        <f>fichier!H458</f>
        <v>154502</v>
      </c>
      <c r="F466" s="4" t="str">
        <f>fichier!K458</f>
        <v>VTP PV 18147520 - DD-269-MH - LOUSSOT PIERRE - HONDA JAZZ</v>
      </c>
      <c r="G466" s="9">
        <f>fichier!L458</f>
        <v>53.88</v>
      </c>
      <c r="H466" s="9"/>
      <c r="I466" s="9"/>
      <c r="J466" s="9"/>
      <c r="K466" s="9"/>
      <c r="L466" s="9"/>
      <c r="M466" s="9"/>
      <c r="N466" s="9"/>
      <c r="O466" s="9"/>
      <c r="P466" s="9"/>
      <c r="Q466" s="9">
        <f>fichier!M458</f>
        <v>10.84</v>
      </c>
      <c r="R466" s="8"/>
      <c r="S466" s="8"/>
      <c r="T466" s="8"/>
      <c r="U466" s="4"/>
      <c r="V466" s="3"/>
      <c r="W466" s="8"/>
      <c r="X466" s="8"/>
      <c r="Y466" s="22"/>
      <c r="Z466" s="25">
        <f t="shared" si="53"/>
        <v>0.2011878247958426</v>
      </c>
      <c r="AA466" s="25" t="str">
        <f t="shared" si="54"/>
        <v/>
      </c>
      <c r="AB466" s="25" t="str">
        <f t="shared" si="55"/>
        <v/>
      </c>
      <c r="AC466" s="64" t="str">
        <f t="shared" si="49"/>
        <v/>
      </c>
      <c r="AD466" s="65" t="b">
        <f t="shared" si="50"/>
        <v>0</v>
      </c>
      <c r="AE466" s="26" t="str">
        <f t="shared" si="51"/>
        <v/>
      </c>
      <c r="AF466" s="26" t="str">
        <f t="shared" si="52"/>
        <v/>
      </c>
    </row>
    <row r="467" spans="2:32" x14ac:dyDescent="0.25">
      <c r="B467" s="49">
        <f>fichier!I459</f>
        <v>16</v>
      </c>
      <c r="C467" s="67" t="str">
        <f>fichier!R459</f>
        <v>LUCA</v>
      </c>
      <c r="D467" s="9">
        <f>fichier!N459</f>
        <v>25</v>
      </c>
      <c r="E467" s="4">
        <f>fichier!H459</f>
        <v>154253</v>
      </c>
      <c r="F467" s="4" t="str">
        <f>fichier!K459</f>
        <v>CV PV 18147283 - CL-898-ET - LUCAS NICOLAS - RENAULT MEGANE</v>
      </c>
      <c r="G467" s="9">
        <f>fichier!L459</f>
        <v>20.83</v>
      </c>
      <c r="H467" s="9"/>
      <c r="I467" s="9"/>
      <c r="J467" s="9"/>
      <c r="K467" s="9"/>
      <c r="L467" s="9"/>
      <c r="M467" s="9"/>
      <c r="N467" s="9"/>
      <c r="O467" s="9"/>
      <c r="P467" s="9"/>
      <c r="Q467" s="9">
        <f>fichier!M459</f>
        <v>4.17</v>
      </c>
      <c r="R467" s="8"/>
      <c r="S467" s="8"/>
      <c r="T467" s="8"/>
      <c r="U467" s="4"/>
      <c r="V467" s="3"/>
      <c r="W467" s="8"/>
      <c r="X467" s="8"/>
      <c r="Y467" s="22"/>
      <c r="Z467" s="25">
        <f t="shared" si="53"/>
        <v>0.20019203072491601</v>
      </c>
      <c r="AA467" s="25" t="str">
        <f t="shared" si="54"/>
        <v/>
      </c>
      <c r="AB467" s="25" t="str">
        <f t="shared" si="55"/>
        <v/>
      </c>
      <c r="AC467" s="64" t="str">
        <f t="shared" si="49"/>
        <v/>
      </c>
      <c r="AD467" s="65" t="str">
        <f t="shared" si="50"/>
        <v/>
      </c>
      <c r="AE467" s="26" t="str">
        <f t="shared" si="51"/>
        <v/>
      </c>
      <c r="AF467" s="26" t="str">
        <f t="shared" si="52"/>
        <v/>
      </c>
    </row>
    <row r="468" spans="2:32" x14ac:dyDescent="0.25">
      <c r="B468" s="49">
        <f>fichier!I460</f>
        <v>19</v>
      </c>
      <c r="C468" s="67" t="str">
        <f>fichier!R460</f>
        <v>LUCC</v>
      </c>
      <c r="D468" s="9">
        <f>fichier!N460</f>
        <v>15</v>
      </c>
      <c r="E468" s="4">
        <f>fichier!H460</f>
        <v>154286</v>
      </c>
      <c r="F468" s="4" t="str">
        <f>fichier!K460</f>
        <v>CV PV 18147316 - DC-116-XL - LUCCHINI BRUNO - RENAULT MEGANE</v>
      </c>
      <c r="G468" s="9">
        <f>fichier!L460</f>
        <v>12.5</v>
      </c>
      <c r="H468" s="9"/>
      <c r="I468" s="9"/>
      <c r="J468" s="9"/>
      <c r="K468" s="9"/>
      <c r="L468" s="9"/>
      <c r="M468" s="9"/>
      <c r="N468" s="9"/>
      <c r="O468" s="9"/>
      <c r="P468" s="9"/>
      <c r="Q468" s="9">
        <f>fichier!M460</f>
        <v>2.5</v>
      </c>
      <c r="R468" s="8"/>
      <c r="S468" s="8"/>
      <c r="T468" s="8"/>
      <c r="U468" s="4"/>
      <c r="V468" s="3"/>
      <c r="W468" s="8"/>
      <c r="X468" s="8"/>
      <c r="Y468" s="22"/>
      <c r="Z468" s="25">
        <f t="shared" si="53"/>
        <v>0.2</v>
      </c>
      <c r="AA468" s="25" t="str">
        <f t="shared" si="54"/>
        <v/>
      </c>
      <c r="AB468" s="25" t="str">
        <f t="shared" si="55"/>
        <v/>
      </c>
      <c r="AC468" s="64" t="str">
        <f t="shared" si="49"/>
        <v/>
      </c>
      <c r="AD468" s="65" t="str">
        <f t="shared" si="50"/>
        <v/>
      </c>
      <c r="AE468" s="26" t="str">
        <f t="shared" si="51"/>
        <v/>
      </c>
      <c r="AF468" s="26" t="str">
        <f t="shared" si="52"/>
        <v/>
      </c>
    </row>
    <row r="469" spans="2:32" x14ac:dyDescent="0.25">
      <c r="B469" s="49">
        <f>fichier!I461</f>
        <v>28</v>
      </c>
      <c r="C469" s="67" t="str">
        <f>fichier!R461</f>
        <v>M ET</v>
      </c>
      <c r="D469" s="9">
        <f>fichier!N461</f>
        <v>65</v>
      </c>
      <c r="E469" s="4">
        <f>fichier!H461</f>
        <v>154568</v>
      </c>
      <c r="F469" s="4" t="str">
        <f>fichier!K461</f>
        <v>VTP PV 18147581 - EA-386-CG - GRZYWNA PATRICE - MERCEDES BENZ CLASSE A</v>
      </c>
      <c r="G469" s="9">
        <f>fichier!L461</f>
        <v>53.88</v>
      </c>
      <c r="H469" s="9"/>
      <c r="I469" s="9"/>
      <c r="J469" s="9"/>
      <c r="K469" s="9"/>
      <c r="L469" s="9"/>
      <c r="M469" s="9"/>
      <c r="N469" s="9"/>
      <c r="O469" s="9"/>
      <c r="P469" s="9"/>
      <c r="Q469" s="9">
        <f>fichier!M461</f>
        <v>10.84</v>
      </c>
      <c r="R469" s="8"/>
      <c r="S469" s="8"/>
      <c r="T469" s="8"/>
      <c r="U469" s="4"/>
      <c r="V469" s="3"/>
      <c r="W469" s="8"/>
      <c r="X469" s="8"/>
      <c r="Y469" s="22"/>
      <c r="Z469" s="25">
        <f t="shared" si="53"/>
        <v>0.2011878247958426</v>
      </c>
      <c r="AA469" s="25" t="str">
        <f t="shared" si="54"/>
        <v/>
      </c>
      <c r="AB469" s="25" t="str">
        <f t="shared" si="55"/>
        <v/>
      </c>
      <c r="AC469" s="64" t="str">
        <f t="shared" si="49"/>
        <v/>
      </c>
      <c r="AD469" s="65" t="b">
        <f t="shared" si="50"/>
        <v>0</v>
      </c>
      <c r="AE469" s="26" t="str">
        <f t="shared" si="51"/>
        <v/>
      </c>
      <c r="AF469" s="26" t="str">
        <f t="shared" si="52"/>
        <v/>
      </c>
    </row>
    <row r="470" spans="2:32" x14ac:dyDescent="0.25">
      <c r="B470" s="49">
        <f>fichier!I462</f>
        <v>21</v>
      </c>
      <c r="C470" s="67" t="str">
        <f>fichier!R462</f>
        <v>M RO</v>
      </c>
      <c r="D470" s="9">
        <f>fichier!N462</f>
        <v>65</v>
      </c>
      <c r="E470" s="4">
        <f>fichier!H462</f>
        <v>154360</v>
      </c>
      <c r="F470" s="4" t="str">
        <f>fichier!K462</f>
        <v>VTP PV 18147385 - 5715 VP 14 - ROUSSEL HENRI - SAAB 9000CS2.3</v>
      </c>
      <c r="G470" s="9">
        <f>fichier!L462</f>
        <v>53.88</v>
      </c>
      <c r="H470" s="9"/>
      <c r="I470" s="9"/>
      <c r="J470" s="9"/>
      <c r="K470" s="9"/>
      <c r="L470" s="9"/>
      <c r="M470" s="9"/>
      <c r="N470" s="9"/>
      <c r="O470" s="9"/>
      <c r="P470" s="9"/>
      <c r="Q470" s="9">
        <f>fichier!M462</f>
        <v>10.84</v>
      </c>
      <c r="R470" s="8"/>
      <c r="S470" s="8"/>
      <c r="T470" s="8"/>
      <c r="U470" s="4"/>
      <c r="V470" s="3"/>
      <c r="W470" s="8"/>
      <c r="X470" s="8"/>
      <c r="Y470" s="22"/>
      <c r="Z470" s="25">
        <f t="shared" si="53"/>
        <v>0.2011878247958426</v>
      </c>
      <c r="AA470" s="25" t="str">
        <f t="shared" si="54"/>
        <v/>
      </c>
      <c r="AB470" s="25" t="str">
        <f t="shared" si="55"/>
        <v/>
      </c>
      <c r="AC470" s="64" t="str">
        <f t="shared" si="49"/>
        <v/>
      </c>
      <c r="AD470" s="65" t="b">
        <f t="shared" si="50"/>
        <v>0</v>
      </c>
      <c r="AE470" s="26" t="str">
        <f t="shared" si="51"/>
        <v/>
      </c>
      <c r="AF470" s="26" t="str">
        <f t="shared" si="52"/>
        <v/>
      </c>
    </row>
    <row r="471" spans="2:32" x14ac:dyDescent="0.25">
      <c r="B471" s="49">
        <f>fichier!I463</f>
        <v>1</v>
      </c>
      <c r="C471" s="67" t="str">
        <f>fichier!R463</f>
        <v>MADE</v>
      </c>
      <c r="D471" s="9">
        <f>fichier!N463</f>
        <v>60</v>
      </c>
      <c r="E471" s="4">
        <f>fichier!H463</f>
        <v>153817</v>
      </c>
      <c r="F471" s="4" t="str">
        <f>fichier!K463</f>
        <v>VTP PV 18146877 - BS-483-FR - MADELAINE CORENTIN - CITROEN SAXO</v>
      </c>
      <c r="G471" s="9">
        <f>fichier!L463</f>
        <v>49.72</v>
      </c>
      <c r="H471" s="9"/>
      <c r="I471" s="9"/>
      <c r="J471" s="9"/>
      <c r="K471" s="9"/>
      <c r="L471" s="9"/>
      <c r="M471" s="9"/>
      <c r="N471" s="9"/>
      <c r="O471" s="9"/>
      <c r="P471" s="9"/>
      <c r="Q471" s="9">
        <f>fichier!M463</f>
        <v>10</v>
      </c>
      <c r="R471" s="8"/>
      <c r="S471" s="8"/>
      <c r="T471" s="8"/>
      <c r="U471" s="4"/>
      <c r="V471" s="3"/>
      <c r="W471" s="8"/>
      <c r="X471" s="8"/>
      <c r="Y471" s="22"/>
      <c r="Z471" s="25">
        <f t="shared" si="53"/>
        <v>0.20112630732099759</v>
      </c>
      <c r="AA471" s="25" t="str">
        <f t="shared" si="54"/>
        <v/>
      </c>
      <c r="AB471" s="25" t="str">
        <f t="shared" si="55"/>
        <v/>
      </c>
      <c r="AC471" s="64" t="str">
        <f t="shared" si="49"/>
        <v/>
      </c>
      <c r="AD471" s="65" t="b">
        <f t="shared" si="50"/>
        <v>0</v>
      </c>
      <c r="AE471" s="26" t="str">
        <f t="shared" si="51"/>
        <v/>
      </c>
      <c r="AF471" s="26" t="str">
        <f t="shared" si="52"/>
        <v/>
      </c>
    </row>
    <row r="472" spans="2:32" x14ac:dyDescent="0.25">
      <c r="B472" s="49">
        <f>fichier!I464</f>
        <v>26</v>
      </c>
      <c r="C472" s="67" t="str">
        <f>fichier!R464</f>
        <v>MAFT</v>
      </c>
      <c r="D472" s="9">
        <f>fichier!N464</f>
        <v>60</v>
      </c>
      <c r="E472" s="4">
        <f>fichier!H464</f>
        <v>154520</v>
      </c>
      <c r="F472" s="4" t="str">
        <f>fichier!K464</f>
        <v>VTP PV 18147536 - AA-789-GJ - MAFTAH HICHAM - MERCEDES BENZ SPRINTER</v>
      </c>
      <c r="G472" s="9">
        <f>fichier!L464</f>
        <v>49.72</v>
      </c>
      <c r="H472" s="9"/>
      <c r="I472" s="9"/>
      <c r="J472" s="9"/>
      <c r="K472" s="9"/>
      <c r="L472" s="9"/>
      <c r="M472" s="9"/>
      <c r="N472" s="9"/>
      <c r="O472" s="9"/>
      <c r="P472" s="9"/>
      <c r="Q472" s="9">
        <f>fichier!M464</f>
        <v>10</v>
      </c>
      <c r="R472" s="8"/>
      <c r="S472" s="8"/>
      <c r="T472" s="8"/>
      <c r="U472" s="4"/>
      <c r="V472" s="3"/>
      <c r="W472" s="8"/>
      <c r="X472" s="8"/>
      <c r="Y472" s="22"/>
      <c r="Z472" s="25">
        <f t="shared" si="53"/>
        <v>0.20112630732099759</v>
      </c>
      <c r="AA472" s="25" t="str">
        <f t="shared" si="54"/>
        <v/>
      </c>
      <c r="AB472" s="25" t="str">
        <f t="shared" si="55"/>
        <v/>
      </c>
      <c r="AC472" s="64" t="str">
        <f t="shared" si="49"/>
        <v/>
      </c>
      <c r="AD472" s="65" t="b">
        <f t="shared" si="50"/>
        <v>0</v>
      </c>
      <c r="AE472" s="26" t="str">
        <f t="shared" si="51"/>
        <v/>
      </c>
      <c r="AF472" s="26" t="str">
        <f t="shared" si="52"/>
        <v/>
      </c>
    </row>
    <row r="473" spans="2:32" x14ac:dyDescent="0.25">
      <c r="B473" s="49">
        <f>fichier!I465</f>
        <v>26</v>
      </c>
      <c r="C473" s="67" t="str">
        <f>fichier!R465</f>
        <v>MAFT</v>
      </c>
      <c r="D473" s="9">
        <f>fichier!N465</f>
        <v>-60</v>
      </c>
      <c r="E473" s="4">
        <f>fichier!H465</f>
        <v>154521</v>
      </c>
      <c r="F473" s="4" t="str">
        <f>fichier!K465</f>
        <v>Avoir facture NÂ° 154520 du 26/02/2018</v>
      </c>
      <c r="G473" s="9">
        <f>fichier!L465</f>
        <v>-49.72</v>
      </c>
      <c r="H473" s="9"/>
      <c r="I473" s="9"/>
      <c r="J473" s="9"/>
      <c r="K473" s="9"/>
      <c r="L473" s="9"/>
      <c r="M473" s="9"/>
      <c r="N473" s="9"/>
      <c r="O473" s="9"/>
      <c r="P473" s="9"/>
      <c r="Q473" s="9">
        <f>fichier!M465</f>
        <v>-10</v>
      </c>
      <c r="R473" s="8"/>
      <c r="S473" s="8"/>
      <c r="T473" s="8"/>
      <c r="U473" s="4"/>
      <c r="V473" s="3"/>
      <c r="W473" s="8"/>
      <c r="X473" s="8"/>
      <c r="Y473" s="22"/>
      <c r="Z473" s="25">
        <f t="shared" si="53"/>
        <v>0.20112630732099759</v>
      </c>
      <c r="AA473" s="25" t="str">
        <f t="shared" si="54"/>
        <v/>
      </c>
      <c r="AB473" s="25" t="str">
        <f t="shared" si="55"/>
        <v/>
      </c>
      <c r="AC473" s="64" t="str">
        <f t="shared" si="49"/>
        <v/>
      </c>
      <c r="AD473" s="65" t="b">
        <f t="shared" si="50"/>
        <v>0</v>
      </c>
      <c r="AE473" s="26" t="str">
        <f t="shared" si="51"/>
        <v/>
      </c>
      <c r="AF473" s="26" t="str">
        <f t="shared" si="52"/>
        <v/>
      </c>
    </row>
    <row r="474" spans="2:32" x14ac:dyDescent="0.25">
      <c r="B474" s="49">
        <f>fichier!I466</f>
        <v>26</v>
      </c>
      <c r="C474" s="67" t="str">
        <f>fichier!R466</f>
        <v>MAFT</v>
      </c>
      <c r="D474" s="9">
        <f>fichier!N466</f>
        <v>65</v>
      </c>
      <c r="E474" s="4">
        <f>fichier!H466</f>
        <v>154522</v>
      </c>
      <c r="F474" s="4" t="str">
        <f>fichier!K466</f>
        <v>RF VTP PV 18147536 - AA-789-GJ - MAFTAH HICHAM - MERCEDES BENZ SPRINTER</v>
      </c>
      <c r="G474" s="9">
        <f>fichier!L466</f>
        <v>53.88</v>
      </c>
      <c r="H474" s="9"/>
      <c r="I474" s="9"/>
      <c r="J474" s="9"/>
      <c r="K474" s="9"/>
      <c r="L474" s="9"/>
      <c r="M474" s="9"/>
      <c r="N474" s="9"/>
      <c r="O474" s="9"/>
      <c r="P474" s="9"/>
      <c r="Q474" s="9">
        <f>fichier!M466</f>
        <v>10.84</v>
      </c>
      <c r="R474" s="8"/>
      <c r="S474" s="8"/>
      <c r="T474" s="8"/>
      <c r="U474" s="4"/>
      <c r="V474" s="3"/>
      <c r="W474" s="8"/>
      <c r="X474" s="8"/>
      <c r="Y474" s="22"/>
      <c r="Z474" s="25">
        <f t="shared" si="53"/>
        <v>0.2011878247958426</v>
      </c>
      <c r="AA474" s="25" t="str">
        <f t="shared" si="54"/>
        <v/>
      </c>
      <c r="AB474" s="25" t="str">
        <f t="shared" si="55"/>
        <v/>
      </c>
      <c r="AC474" s="64" t="str">
        <f t="shared" si="49"/>
        <v/>
      </c>
      <c r="AD474" s="65" t="b">
        <f t="shared" si="50"/>
        <v>0</v>
      </c>
      <c r="AE474" s="26" t="str">
        <f t="shared" si="51"/>
        <v/>
      </c>
      <c r="AF474" s="26" t="str">
        <f t="shared" si="52"/>
        <v/>
      </c>
    </row>
    <row r="475" spans="2:32" x14ac:dyDescent="0.25">
      <c r="B475" s="49">
        <f>fichier!I467</f>
        <v>22</v>
      </c>
      <c r="C475" s="67" t="str">
        <f>fichier!R467</f>
        <v>MAIR</v>
      </c>
      <c r="D475" s="9">
        <f>fichier!N467</f>
        <v>25</v>
      </c>
      <c r="E475" s="4">
        <f>fichier!H467</f>
        <v>154421</v>
      </c>
      <c r="F475" s="4" t="str">
        <f>fichier!K467</f>
        <v>VTC PV 18147441 - 4122 YJ 14 - MAIRIE DE CUVERVILLE - RENAULT KANGOO</v>
      </c>
      <c r="G475" s="9">
        <f>fichier!L467</f>
        <v>20.83</v>
      </c>
      <c r="H475" s="9"/>
      <c r="I475" s="9"/>
      <c r="J475" s="9"/>
      <c r="K475" s="9"/>
      <c r="L475" s="9"/>
      <c r="M475" s="9"/>
      <c r="N475" s="9"/>
      <c r="O475" s="9"/>
      <c r="P475" s="9"/>
      <c r="Q475" s="9">
        <f>fichier!M467</f>
        <v>4.17</v>
      </c>
      <c r="R475" s="8"/>
      <c r="S475" s="8"/>
      <c r="T475" s="8"/>
      <c r="U475" s="4"/>
      <c r="V475" s="3"/>
      <c r="W475" s="8"/>
      <c r="X475" s="8"/>
      <c r="Y475" s="22"/>
      <c r="Z475" s="25">
        <f t="shared" si="53"/>
        <v>0.20019203072491601</v>
      </c>
      <c r="AA475" s="25" t="str">
        <f t="shared" si="54"/>
        <v/>
      </c>
      <c r="AB475" s="25" t="str">
        <f t="shared" si="55"/>
        <v/>
      </c>
      <c r="AC475" s="64" t="str">
        <f t="shared" si="49"/>
        <v/>
      </c>
      <c r="AD475" s="65" t="str">
        <f t="shared" si="50"/>
        <v/>
      </c>
      <c r="AE475" s="26" t="str">
        <f t="shared" si="51"/>
        <v/>
      </c>
      <c r="AF475" s="26" t="str">
        <f t="shared" si="52"/>
        <v/>
      </c>
    </row>
    <row r="476" spans="2:32" x14ac:dyDescent="0.25">
      <c r="B476" s="49">
        <f>fichier!I468</f>
        <v>1</v>
      </c>
      <c r="C476" s="67" t="str">
        <f>fichier!R468</f>
        <v>MALO</v>
      </c>
      <c r="D476" s="9">
        <f>fichier!N468</f>
        <v>60</v>
      </c>
      <c r="E476" s="4">
        <f>fichier!H468</f>
        <v>153809</v>
      </c>
      <c r="F476" s="4" t="str">
        <f>fichier!K468</f>
        <v>VTP PV 18146869 - BS-964-QV - MALOT CATHERINE - PEUGEOT 307</v>
      </c>
      <c r="G476" s="9">
        <f>fichier!L468</f>
        <v>49.72</v>
      </c>
      <c r="H476" s="9"/>
      <c r="I476" s="9"/>
      <c r="J476" s="9"/>
      <c r="K476" s="9"/>
      <c r="L476" s="9"/>
      <c r="M476" s="9"/>
      <c r="N476" s="9"/>
      <c r="O476" s="9"/>
      <c r="P476" s="9"/>
      <c r="Q476" s="9">
        <f>fichier!M468</f>
        <v>10</v>
      </c>
      <c r="R476" s="8"/>
      <c r="S476" s="8"/>
      <c r="T476" s="8"/>
      <c r="U476" s="4"/>
      <c r="V476" s="3"/>
      <c r="W476" s="8"/>
      <c r="X476" s="8"/>
      <c r="Y476" s="22"/>
      <c r="Z476" s="25">
        <f t="shared" si="53"/>
        <v>0.20112630732099759</v>
      </c>
      <c r="AA476" s="25" t="str">
        <f t="shared" si="54"/>
        <v/>
      </c>
      <c r="AB476" s="25" t="str">
        <f t="shared" si="55"/>
        <v/>
      </c>
      <c r="AC476" s="64" t="str">
        <f t="shared" si="49"/>
        <v/>
      </c>
      <c r="AD476" s="65" t="b">
        <f t="shared" si="50"/>
        <v>0</v>
      </c>
      <c r="AE476" s="26" t="str">
        <f t="shared" si="51"/>
        <v/>
      </c>
      <c r="AF476" s="26" t="str">
        <f t="shared" si="52"/>
        <v/>
      </c>
    </row>
    <row r="477" spans="2:32" x14ac:dyDescent="0.25">
      <c r="B477" s="49">
        <f>fichier!I469</f>
        <v>27</v>
      </c>
      <c r="C477" s="67" t="str">
        <f>fichier!R469</f>
        <v>MANO</v>
      </c>
      <c r="D477" s="9">
        <f>fichier!N469</f>
        <v>65</v>
      </c>
      <c r="E477" s="4">
        <f>fichier!H469</f>
        <v>154526</v>
      </c>
      <c r="F477" s="4" t="str">
        <f>fichier!K469</f>
        <v>VTP PV 18147540 - AM-629-DM - MANOURI KHALID - OPEL ZAFIRA</v>
      </c>
      <c r="G477" s="9">
        <f>fichier!L469</f>
        <v>53.88</v>
      </c>
      <c r="H477" s="9"/>
      <c r="I477" s="9"/>
      <c r="J477" s="9"/>
      <c r="K477" s="9"/>
      <c r="L477" s="9"/>
      <c r="M477" s="9"/>
      <c r="N477" s="9"/>
      <c r="O477" s="9"/>
      <c r="P477" s="9"/>
      <c r="Q477" s="9">
        <f>fichier!M469</f>
        <v>10.84</v>
      </c>
      <c r="R477" s="8"/>
      <c r="S477" s="8"/>
      <c r="T477" s="8"/>
      <c r="U477" s="4"/>
      <c r="V477" s="3"/>
      <c r="W477" s="8"/>
      <c r="X477" s="8"/>
      <c r="Y477" s="22"/>
      <c r="Z477" s="25">
        <f t="shared" si="53"/>
        <v>0.2011878247958426</v>
      </c>
      <c r="AA477" s="25" t="str">
        <f t="shared" si="54"/>
        <v/>
      </c>
      <c r="AB477" s="25" t="str">
        <f t="shared" si="55"/>
        <v/>
      </c>
      <c r="AC477" s="64" t="str">
        <f t="shared" si="49"/>
        <v/>
      </c>
      <c r="AD477" s="65" t="b">
        <f t="shared" si="50"/>
        <v>0</v>
      </c>
      <c r="AE477" s="26" t="str">
        <f t="shared" si="51"/>
        <v/>
      </c>
      <c r="AF477" s="26" t="str">
        <f t="shared" si="52"/>
        <v/>
      </c>
    </row>
    <row r="478" spans="2:32" x14ac:dyDescent="0.25">
      <c r="B478" s="49">
        <f>fichier!I470</f>
        <v>10</v>
      </c>
      <c r="C478" s="67" t="str">
        <f>fichier!R470</f>
        <v>MANO</v>
      </c>
      <c r="D478" s="9">
        <f>fichier!N470</f>
        <v>65</v>
      </c>
      <c r="E478" s="4">
        <f>fichier!H470</f>
        <v>154066</v>
      </c>
      <c r="F478" s="4" t="str">
        <f>fichier!K470</f>
        <v>VTP PV 18147112 - 8510 YJ 14 - MANOURY DOMINIQUE - RENAULT MEGANE SCENIC</v>
      </c>
      <c r="G478" s="9">
        <f>fichier!L470</f>
        <v>53.88</v>
      </c>
      <c r="H478" s="9"/>
      <c r="I478" s="9"/>
      <c r="J478" s="9"/>
      <c r="K478" s="9"/>
      <c r="L478" s="9"/>
      <c r="M478" s="9"/>
      <c r="N478" s="9"/>
      <c r="O478" s="9"/>
      <c r="P478" s="9"/>
      <c r="Q478" s="9">
        <f>fichier!M470</f>
        <v>10.84</v>
      </c>
      <c r="R478" s="8"/>
      <c r="S478" s="8"/>
      <c r="T478" s="8"/>
      <c r="U478" s="4"/>
      <c r="V478" s="3"/>
      <c r="W478" s="8"/>
      <c r="X478" s="8"/>
      <c r="Y478" s="22"/>
      <c r="Z478" s="25">
        <f t="shared" si="53"/>
        <v>0.2011878247958426</v>
      </c>
      <c r="AA478" s="25" t="str">
        <f t="shared" si="54"/>
        <v/>
      </c>
      <c r="AB478" s="25" t="str">
        <f t="shared" si="55"/>
        <v/>
      </c>
      <c r="AC478" s="64" t="str">
        <f t="shared" si="49"/>
        <v/>
      </c>
      <c r="AD478" s="65" t="b">
        <f t="shared" si="50"/>
        <v>0</v>
      </c>
      <c r="AE478" s="26" t="str">
        <f t="shared" si="51"/>
        <v/>
      </c>
      <c r="AF478" s="26" t="str">
        <f t="shared" si="52"/>
        <v/>
      </c>
    </row>
    <row r="479" spans="2:32" x14ac:dyDescent="0.25">
      <c r="B479" s="49">
        <f>fichier!I471</f>
        <v>22</v>
      </c>
      <c r="C479" s="67" t="str">
        <f>fichier!R471</f>
        <v>MANS</v>
      </c>
      <c r="D479" s="9">
        <f>fichier!N471</f>
        <v>65</v>
      </c>
      <c r="E479" s="4">
        <f>fichier!H471</f>
        <v>154428</v>
      </c>
      <c r="F479" s="4" t="str">
        <f>fichier!K471</f>
        <v>VTP PV 18147449 - AR-500-ZT - MANSON NATHALIE - PEUGEOT 207</v>
      </c>
      <c r="G479" s="9">
        <f>fichier!L471</f>
        <v>53.88</v>
      </c>
      <c r="H479" s="9"/>
      <c r="I479" s="9"/>
      <c r="J479" s="9"/>
      <c r="K479" s="9"/>
      <c r="L479" s="9"/>
      <c r="M479" s="9"/>
      <c r="N479" s="9"/>
      <c r="O479" s="9"/>
      <c r="P479" s="9"/>
      <c r="Q479" s="9">
        <f>fichier!M471</f>
        <v>10.84</v>
      </c>
      <c r="R479" s="8"/>
      <c r="S479" s="8"/>
      <c r="T479" s="8"/>
      <c r="U479" s="4"/>
      <c r="V479" s="3"/>
      <c r="W479" s="8"/>
      <c r="X479" s="8"/>
      <c r="Y479" s="22"/>
      <c r="Z479" s="25">
        <f t="shared" si="53"/>
        <v>0.2011878247958426</v>
      </c>
      <c r="AA479" s="25" t="str">
        <f t="shared" si="54"/>
        <v/>
      </c>
      <c r="AB479" s="25" t="str">
        <f t="shared" si="55"/>
        <v/>
      </c>
      <c r="AC479" s="64" t="str">
        <f t="shared" si="49"/>
        <v/>
      </c>
      <c r="AD479" s="65" t="b">
        <f t="shared" si="50"/>
        <v>0</v>
      </c>
      <c r="AE479" s="26" t="str">
        <f t="shared" si="51"/>
        <v/>
      </c>
      <c r="AF479" s="26" t="str">
        <f t="shared" si="52"/>
        <v/>
      </c>
    </row>
    <row r="480" spans="2:32" x14ac:dyDescent="0.25">
      <c r="B480" s="49">
        <f>fichier!I472</f>
        <v>22</v>
      </c>
      <c r="C480" s="67" t="str">
        <f>fichier!R472</f>
        <v>MARI</v>
      </c>
      <c r="D480" s="9">
        <f>fichier!N472</f>
        <v>50</v>
      </c>
      <c r="E480" s="4">
        <f>fichier!H472</f>
        <v>154415</v>
      </c>
      <c r="F480" s="4" t="str">
        <f>fichier!K472</f>
        <v>VTP PV 18147436 - AN-401-TN - MARIE GERALDINE - RENAULT CLIO</v>
      </c>
      <c r="G480" s="9">
        <f>fichier!L472</f>
        <v>41.38</v>
      </c>
      <c r="H480" s="9"/>
      <c r="I480" s="9"/>
      <c r="J480" s="9"/>
      <c r="K480" s="9"/>
      <c r="L480" s="9"/>
      <c r="M480" s="9"/>
      <c r="N480" s="9"/>
      <c r="O480" s="9"/>
      <c r="P480" s="9"/>
      <c r="Q480" s="9">
        <f>fichier!M472</f>
        <v>8.34</v>
      </c>
      <c r="R480" s="8"/>
      <c r="S480" s="8"/>
      <c r="T480" s="8"/>
      <c r="U480" s="4"/>
      <c r="V480" s="3"/>
      <c r="W480" s="8"/>
      <c r="X480" s="8"/>
      <c r="Y480" s="22"/>
      <c r="Z480" s="25">
        <f t="shared" si="53"/>
        <v>0.20154664088931851</v>
      </c>
      <c r="AA480" s="25" t="str">
        <f t="shared" si="54"/>
        <v/>
      </c>
      <c r="AB480" s="25" t="str">
        <f t="shared" si="55"/>
        <v/>
      </c>
      <c r="AC480" s="64" t="str">
        <f t="shared" si="49"/>
        <v/>
      </c>
      <c r="AD480" s="65" t="b">
        <f t="shared" si="50"/>
        <v>0</v>
      </c>
      <c r="AE480" s="26" t="str">
        <f t="shared" si="51"/>
        <v/>
      </c>
      <c r="AF480" s="26" t="str">
        <f t="shared" si="52"/>
        <v/>
      </c>
    </row>
    <row r="481" spans="2:32" x14ac:dyDescent="0.25">
      <c r="B481" s="49">
        <f>fichier!I473</f>
        <v>28</v>
      </c>
      <c r="C481" s="67" t="str">
        <f>fichier!R473</f>
        <v>MARI</v>
      </c>
      <c r="D481" s="9">
        <f>fichier!N473</f>
        <v>50</v>
      </c>
      <c r="E481" s="4">
        <f>fichier!H473</f>
        <v>154563</v>
      </c>
      <c r="F481" s="4" t="str">
        <f>fichier!K473</f>
        <v>VTP PV 18147577 - CK-096-EV - MARIE LUCAS - SUZUKI SWIFT</v>
      </c>
      <c r="G481" s="9">
        <f>fichier!L473</f>
        <v>41.38</v>
      </c>
      <c r="H481" s="9"/>
      <c r="I481" s="9"/>
      <c r="J481" s="9"/>
      <c r="K481" s="9"/>
      <c r="L481" s="9"/>
      <c r="M481" s="9"/>
      <c r="N481" s="9"/>
      <c r="O481" s="9"/>
      <c r="P481" s="9"/>
      <c r="Q481" s="9">
        <f>fichier!M473</f>
        <v>8.34</v>
      </c>
      <c r="R481" s="8"/>
      <c r="S481" s="8"/>
      <c r="T481" s="8"/>
      <c r="U481" s="4"/>
      <c r="V481" s="3"/>
      <c r="W481" s="8"/>
      <c r="X481" s="8"/>
      <c r="Y481" s="22"/>
      <c r="Z481" s="25">
        <f t="shared" si="53"/>
        <v>0.20154664088931851</v>
      </c>
      <c r="AA481" s="25" t="str">
        <f t="shared" si="54"/>
        <v/>
      </c>
      <c r="AB481" s="25" t="str">
        <f t="shared" si="55"/>
        <v/>
      </c>
      <c r="AC481" s="64" t="str">
        <f t="shared" si="49"/>
        <v/>
      </c>
      <c r="AD481" s="65" t="b">
        <f t="shared" si="50"/>
        <v>0</v>
      </c>
      <c r="AE481" s="26" t="str">
        <f t="shared" si="51"/>
        <v/>
      </c>
      <c r="AF481" s="26" t="str">
        <f t="shared" si="52"/>
        <v/>
      </c>
    </row>
    <row r="482" spans="2:32" x14ac:dyDescent="0.25">
      <c r="B482" s="49">
        <f>fichier!I474</f>
        <v>20</v>
      </c>
      <c r="C482" s="67" t="str">
        <f>fichier!R474</f>
        <v>MARI</v>
      </c>
      <c r="D482" s="9">
        <f>fichier!N474</f>
        <v>20</v>
      </c>
      <c r="E482" s="4">
        <f>fichier!H474</f>
        <v>154325</v>
      </c>
      <c r="F482" s="4" t="str">
        <f>fichier!K474</f>
        <v>CV PV 18147351 - AL-005-RR - MARIE MARCEL - RENAULT CLIO</v>
      </c>
      <c r="G482" s="9">
        <f>fichier!L474</f>
        <v>16.670000000000002</v>
      </c>
      <c r="H482" s="9"/>
      <c r="I482" s="9"/>
      <c r="J482" s="9"/>
      <c r="K482" s="9"/>
      <c r="L482" s="9"/>
      <c r="M482" s="9"/>
      <c r="N482" s="9"/>
      <c r="O482" s="9"/>
      <c r="P482" s="9"/>
      <c r="Q482" s="9">
        <f>fichier!M474</f>
        <v>3.33</v>
      </c>
      <c r="R482" s="8"/>
      <c r="S482" s="8"/>
      <c r="T482" s="8"/>
      <c r="U482" s="4"/>
      <c r="V482" s="3"/>
      <c r="W482" s="8"/>
      <c r="X482" s="8"/>
      <c r="Y482" s="22"/>
      <c r="Z482" s="25">
        <f t="shared" si="53"/>
        <v>0.1997600479904019</v>
      </c>
      <c r="AA482" s="25" t="str">
        <f t="shared" si="54"/>
        <v/>
      </c>
      <c r="AB482" s="25" t="str">
        <f t="shared" si="55"/>
        <v/>
      </c>
      <c r="AC482" s="64" t="str">
        <f t="shared" si="49"/>
        <v/>
      </c>
      <c r="AD482" s="65" t="str">
        <f t="shared" si="50"/>
        <v/>
      </c>
      <c r="AE482" s="26" t="str">
        <f t="shared" si="51"/>
        <v/>
      </c>
      <c r="AF482" s="26" t="str">
        <f t="shared" si="52"/>
        <v/>
      </c>
    </row>
    <row r="483" spans="2:32" x14ac:dyDescent="0.25">
      <c r="B483" s="49">
        <f>fichier!I475</f>
        <v>6</v>
      </c>
      <c r="C483" s="67" t="str">
        <f>fichier!R475</f>
        <v>MARI</v>
      </c>
      <c r="D483" s="9">
        <f>fichier!N475</f>
        <v>50</v>
      </c>
      <c r="E483" s="4">
        <f>fichier!H475</f>
        <v>153905</v>
      </c>
      <c r="F483" s="4" t="str">
        <f>fichier!K475</f>
        <v>VTP PV 18146962 - CB-996-GK - MARIE PATRICK &amp; RENOUF SIMONE - RENAULT TWINGO</v>
      </c>
      <c r="G483" s="9">
        <f>fichier!L475</f>
        <v>41.38</v>
      </c>
      <c r="H483" s="9"/>
      <c r="I483" s="9"/>
      <c r="J483" s="9"/>
      <c r="K483" s="9"/>
      <c r="L483" s="9"/>
      <c r="M483" s="9"/>
      <c r="N483" s="9"/>
      <c r="O483" s="9"/>
      <c r="P483" s="9"/>
      <c r="Q483" s="9">
        <f>fichier!M475</f>
        <v>8.34</v>
      </c>
      <c r="R483" s="8"/>
      <c r="S483" s="8"/>
      <c r="T483" s="8"/>
      <c r="U483" s="4"/>
      <c r="V483" s="3"/>
      <c r="W483" s="8"/>
      <c r="X483" s="8"/>
      <c r="Y483" s="22"/>
      <c r="Z483" s="25">
        <f t="shared" si="53"/>
        <v>0.20154664088931851</v>
      </c>
      <c r="AA483" s="25" t="str">
        <f t="shared" si="54"/>
        <v/>
      </c>
      <c r="AB483" s="25" t="str">
        <f t="shared" si="55"/>
        <v/>
      </c>
      <c r="AC483" s="64" t="str">
        <f t="shared" si="49"/>
        <v/>
      </c>
      <c r="AD483" s="65" t="b">
        <f t="shared" si="50"/>
        <v>0</v>
      </c>
      <c r="AE483" s="26" t="str">
        <f t="shared" si="51"/>
        <v/>
      </c>
      <c r="AF483" s="26" t="str">
        <f t="shared" si="52"/>
        <v/>
      </c>
    </row>
    <row r="484" spans="2:32" x14ac:dyDescent="0.25">
      <c r="B484" s="49">
        <f>fichier!I476</f>
        <v>9</v>
      </c>
      <c r="C484" s="67" t="str">
        <f>fichier!R476</f>
        <v>MARI</v>
      </c>
      <c r="D484" s="9">
        <f>fichier!N476</f>
        <v>65</v>
      </c>
      <c r="E484" s="4">
        <f>fichier!H476</f>
        <v>154056</v>
      </c>
      <c r="F484" s="4" t="str">
        <f>fichier!K476</f>
        <v>VTP PV 18147103 - AK-851-TJ - MARIE SABINE - PEUGEOT 206</v>
      </c>
      <c r="G484" s="9">
        <f>fichier!L476</f>
        <v>53.88</v>
      </c>
      <c r="H484" s="9"/>
      <c r="I484" s="9"/>
      <c r="J484" s="9"/>
      <c r="K484" s="9"/>
      <c r="L484" s="9"/>
      <c r="M484" s="9"/>
      <c r="N484" s="9"/>
      <c r="O484" s="9"/>
      <c r="P484" s="9"/>
      <c r="Q484" s="9">
        <f>fichier!M476</f>
        <v>10.84</v>
      </c>
      <c r="R484" s="8"/>
      <c r="S484" s="8"/>
      <c r="T484" s="8"/>
      <c r="U484" s="4"/>
      <c r="V484" s="3"/>
      <c r="W484" s="8"/>
      <c r="X484" s="8"/>
      <c r="Y484" s="22"/>
      <c r="Z484" s="25">
        <f t="shared" si="53"/>
        <v>0.2011878247958426</v>
      </c>
      <c r="AA484" s="25" t="str">
        <f t="shared" si="54"/>
        <v/>
      </c>
      <c r="AB484" s="25" t="str">
        <f t="shared" si="55"/>
        <v/>
      </c>
      <c r="AC484" s="64" t="str">
        <f t="shared" si="49"/>
        <v/>
      </c>
      <c r="AD484" s="65" t="b">
        <f t="shared" si="50"/>
        <v>0</v>
      </c>
      <c r="AE484" s="26" t="str">
        <f t="shared" si="51"/>
        <v/>
      </c>
      <c r="AF484" s="26" t="str">
        <f t="shared" si="52"/>
        <v/>
      </c>
    </row>
    <row r="485" spans="2:32" x14ac:dyDescent="0.25">
      <c r="B485" s="49">
        <f>fichier!I477</f>
        <v>28</v>
      </c>
      <c r="C485" s="67" t="str">
        <f>fichier!R477</f>
        <v>MARI</v>
      </c>
      <c r="D485" s="9">
        <f>fichier!N477</f>
        <v>65</v>
      </c>
      <c r="E485" s="4">
        <f>fichier!H477</f>
        <v>154575</v>
      </c>
      <c r="F485" s="4" t="str">
        <f>fichier!K477</f>
        <v>VTP PV 18147589 - BY-986-VJ - MARIETTE MICHEL - CITROEN XSARA</v>
      </c>
      <c r="G485" s="9">
        <f>fichier!L477</f>
        <v>53.88</v>
      </c>
      <c r="H485" s="9"/>
      <c r="I485" s="9"/>
      <c r="J485" s="9"/>
      <c r="K485" s="9"/>
      <c r="L485" s="9"/>
      <c r="M485" s="9"/>
      <c r="N485" s="9"/>
      <c r="O485" s="9"/>
      <c r="P485" s="9"/>
      <c r="Q485" s="9">
        <f>fichier!M477</f>
        <v>10.84</v>
      </c>
      <c r="R485" s="8"/>
      <c r="S485" s="8"/>
      <c r="T485" s="8"/>
      <c r="U485" s="4"/>
      <c r="V485" s="3"/>
      <c r="W485" s="8"/>
      <c r="X485" s="8"/>
      <c r="Y485" s="22"/>
      <c r="Z485" s="25">
        <f t="shared" si="53"/>
        <v>0.2011878247958426</v>
      </c>
      <c r="AA485" s="25" t="str">
        <f t="shared" si="54"/>
        <v/>
      </c>
      <c r="AB485" s="25" t="str">
        <f t="shared" si="55"/>
        <v/>
      </c>
      <c r="AC485" s="64" t="str">
        <f t="shared" si="49"/>
        <v/>
      </c>
      <c r="AD485" s="65" t="b">
        <f t="shared" si="50"/>
        <v>0</v>
      </c>
      <c r="AE485" s="26" t="str">
        <f t="shared" si="51"/>
        <v/>
      </c>
      <c r="AF485" s="26" t="str">
        <f t="shared" si="52"/>
        <v/>
      </c>
    </row>
    <row r="486" spans="2:32" x14ac:dyDescent="0.25">
      <c r="B486" s="49">
        <f>fichier!I478</f>
        <v>24</v>
      </c>
      <c r="C486" s="67" t="str">
        <f>fichier!R478</f>
        <v>MART</v>
      </c>
      <c r="D486" s="9">
        <f>fichier!N478</f>
        <v>50</v>
      </c>
      <c r="E486" s="4">
        <f>fichier!H478</f>
        <v>154485</v>
      </c>
      <c r="F486" s="4" t="str">
        <f>fichier!K478</f>
        <v>VTP PV 18147505 - 8495 YN 14 - MARTIN PIERRE - MERCEDES BENZ CLASSE C</v>
      </c>
      <c r="G486" s="9">
        <f>fichier!L478</f>
        <v>41.38</v>
      </c>
      <c r="H486" s="9"/>
      <c r="I486" s="9"/>
      <c r="J486" s="9"/>
      <c r="K486" s="9"/>
      <c r="L486" s="9"/>
      <c r="M486" s="9"/>
      <c r="N486" s="9"/>
      <c r="O486" s="9"/>
      <c r="P486" s="9"/>
      <c r="Q486" s="9">
        <f>fichier!M478</f>
        <v>8.34</v>
      </c>
      <c r="R486" s="8"/>
      <c r="S486" s="8"/>
      <c r="T486" s="8"/>
      <c r="U486" s="4"/>
      <c r="V486" s="3"/>
      <c r="W486" s="8"/>
      <c r="X486" s="8"/>
      <c r="Y486" s="22"/>
      <c r="Z486" s="25">
        <f t="shared" si="53"/>
        <v>0.20154664088931851</v>
      </c>
      <c r="AA486" s="25" t="str">
        <f t="shared" si="54"/>
        <v/>
      </c>
      <c r="AB486" s="25" t="str">
        <f t="shared" si="55"/>
        <v/>
      </c>
      <c r="AC486" s="64" t="str">
        <f t="shared" si="49"/>
        <v/>
      </c>
      <c r="AD486" s="65" t="b">
        <f t="shared" si="50"/>
        <v>0</v>
      </c>
      <c r="AE486" s="26" t="str">
        <f t="shared" si="51"/>
        <v/>
      </c>
      <c r="AF486" s="26" t="str">
        <f t="shared" si="52"/>
        <v/>
      </c>
    </row>
    <row r="487" spans="2:32" x14ac:dyDescent="0.25">
      <c r="B487" s="49">
        <f>fichier!I479</f>
        <v>7</v>
      </c>
      <c r="C487" s="67" t="str">
        <f>fichier!R479</f>
        <v>MASS</v>
      </c>
      <c r="D487" s="9">
        <f>fichier!N479</f>
        <v>65</v>
      </c>
      <c r="E487" s="4">
        <f>fichier!H479</f>
        <v>153940</v>
      </c>
      <c r="F487" s="4" t="str">
        <f>fichier!K479</f>
        <v>VTP PV 18146997 - 8728 YV 14 - MASSERON FRANCOISE - RENAULT TWINGO</v>
      </c>
      <c r="G487" s="9">
        <f>fichier!L479</f>
        <v>53.88</v>
      </c>
      <c r="H487" s="9"/>
      <c r="I487" s="9"/>
      <c r="J487" s="9"/>
      <c r="K487" s="9"/>
      <c r="L487" s="9"/>
      <c r="M487" s="9"/>
      <c r="N487" s="9"/>
      <c r="O487" s="9"/>
      <c r="P487" s="9"/>
      <c r="Q487" s="9">
        <f>fichier!M479</f>
        <v>10.84</v>
      </c>
      <c r="R487" s="8"/>
      <c r="S487" s="8"/>
      <c r="T487" s="8"/>
      <c r="U487" s="4"/>
      <c r="V487" s="3"/>
      <c r="W487" s="8"/>
      <c r="X487" s="8"/>
      <c r="Y487" s="22"/>
      <c r="Z487" s="25">
        <f t="shared" si="53"/>
        <v>0.2011878247958426</v>
      </c>
      <c r="AA487" s="25" t="str">
        <f t="shared" si="54"/>
        <v/>
      </c>
      <c r="AB487" s="25" t="str">
        <f t="shared" si="55"/>
        <v/>
      </c>
      <c r="AC487" s="64" t="str">
        <f t="shared" si="49"/>
        <v/>
      </c>
      <c r="AD487" s="65" t="b">
        <f t="shared" si="50"/>
        <v>0</v>
      </c>
      <c r="AE487" s="26" t="str">
        <f t="shared" si="51"/>
        <v/>
      </c>
      <c r="AF487" s="26" t="str">
        <f t="shared" si="52"/>
        <v/>
      </c>
    </row>
    <row r="488" spans="2:32" x14ac:dyDescent="0.25">
      <c r="B488" s="49">
        <f>fichier!I480</f>
        <v>5</v>
      </c>
      <c r="C488" s="67" t="str">
        <f>fichier!R480</f>
        <v>MEMB</v>
      </c>
      <c r="D488" s="9">
        <f>fichier!N480</f>
        <v>65</v>
      </c>
      <c r="E488" s="4">
        <f>fichier!H480</f>
        <v>153890</v>
      </c>
      <c r="F488" s="4" t="str">
        <f>fichier!K480</f>
        <v>VTP PV 18146947 - 8340 WQ 14 - MEMBRADO GENEVIEVE - RENAULT LAGUNA</v>
      </c>
      <c r="G488" s="9">
        <f>fichier!L480</f>
        <v>53.88</v>
      </c>
      <c r="H488" s="9"/>
      <c r="I488" s="9"/>
      <c r="J488" s="9"/>
      <c r="K488" s="9"/>
      <c r="L488" s="9"/>
      <c r="M488" s="9"/>
      <c r="N488" s="9"/>
      <c r="O488" s="9"/>
      <c r="P488" s="9"/>
      <c r="Q488" s="9">
        <f>fichier!M480</f>
        <v>10.84</v>
      </c>
      <c r="R488" s="8"/>
      <c r="S488" s="8"/>
      <c r="T488" s="8"/>
      <c r="U488" s="4"/>
      <c r="V488" s="3"/>
      <c r="W488" s="8"/>
      <c r="X488" s="8"/>
      <c r="Y488" s="22"/>
      <c r="Z488" s="25">
        <f t="shared" si="53"/>
        <v>0.2011878247958426</v>
      </c>
      <c r="AA488" s="25" t="str">
        <f t="shared" si="54"/>
        <v/>
      </c>
      <c r="AB488" s="25" t="str">
        <f t="shared" si="55"/>
        <v/>
      </c>
      <c r="AC488" s="64" t="str">
        <f t="shared" si="49"/>
        <v/>
      </c>
      <c r="AD488" s="65" t="b">
        <f t="shared" si="50"/>
        <v>0</v>
      </c>
      <c r="AE488" s="26" t="str">
        <f t="shared" si="51"/>
        <v/>
      </c>
      <c r="AF488" s="26" t="str">
        <f t="shared" si="52"/>
        <v/>
      </c>
    </row>
    <row r="489" spans="2:32" x14ac:dyDescent="0.25">
      <c r="B489" s="49">
        <f>fichier!I481</f>
        <v>16</v>
      </c>
      <c r="C489" s="67" t="str">
        <f>fichier!R481</f>
        <v>MENA</v>
      </c>
      <c r="D489" s="9">
        <f>fichier!N481</f>
        <v>65</v>
      </c>
      <c r="E489" s="4">
        <f>fichier!H481</f>
        <v>154242</v>
      </c>
      <c r="F489" s="4" t="str">
        <f>fichier!K481</f>
        <v>VTP PV 18147272 - BC-182-RE - MENARD CHRISTIAN &amp; BOUTROIS NADINE - PEUGEOT 206</v>
      </c>
      <c r="G489" s="9">
        <f>fichier!L481</f>
        <v>53.88</v>
      </c>
      <c r="H489" s="9"/>
      <c r="I489" s="9"/>
      <c r="J489" s="9"/>
      <c r="K489" s="9"/>
      <c r="L489" s="9"/>
      <c r="M489" s="9"/>
      <c r="N489" s="9"/>
      <c r="O489" s="9"/>
      <c r="P489" s="9"/>
      <c r="Q489" s="9">
        <f>fichier!M481</f>
        <v>10.84</v>
      </c>
      <c r="R489" s="8"/>
      <c r="S489" s="8"/>
      <c r="T489" s="8"/>
      <c r="U489" s="4"/>
      <c r="V489" s="3"/>
      <c r="W489" s="8"/>
      <c r="X489" s="8"/>
      <c r="Y489" s="22"/>
      <c r="Z489" s="25">
        <f t="shared" si="53"/>
        <v>0.2011878247958426</v>
      </c>
      <c r="AA489" s="25" t="str">
        <f t="shared" si="54"/>
        <v/>
      </c>
      <c r="AB489" s="25" t="str">
        <f t="shared" si="55"/>
        <v/>
      </c>
      <c r="AC489" s="64" t="str">
        <f t="shared" si="49"/>
        <v/>
      </c>
      <c r="AD489" s="65" t="b">
        <f t="shared" si="50"/>
        <v>0</v>
      </c>
      <c r="AE489" s="26" t="str">
        <f t="shared" si="51"/>
        <v/>
      </c>
      <c r="AF489" s="26" t="str">
        <f t="shared" si="52"/>
        <v/>
      </c>
    </row>
    <row r="490" spans="2:32" x14ac:dyDescent="0.25">
      <c r="B490" s="49">
        <f>fichier!I482</f>
        <v>27</v>
      </c>
      <c r="C490" s="67" t="str">
        <f>fichier!R482</f>
        <v>MILE</v>
      </c>
      <c r="D490" s="9">
        <f>fichier!N482</f>
        <v>65</v>
      </c>
      <c r="E490" s="4">
        <f>fichier!H482</f>
        <v>154551</v>
      </c>
      <c r="F490" s="4" t="str">
        <f>fichier!K482</f>
        <v>VTP PV 18147565 - CD-068-MQ - MILESI CAMILLE - FIAT PUNTO</v>
      </c>
      <c r="G490" s="9">
        <f>fichier!L482</f>
        <v>53.88</v>
      </c>
      <c r="H490" s="9"/>
      <c r="I490" s="9"/>
      <c r="J490" s="9"/>
      <c r="K490" s="9"/>
      <c r="L490" s="9"/>
      <c r="M490" s="9"/>
      <c r="N490" s="9"/>
      <c r="O490" s="9"/>
      <c r="P490" s="9"/>
      <c r="Q490" s="9">
        <f>fichier!M482</f>
        <v>10.84</v>
      </c>
      <c r="R490" s="8"/>
      <c r="S490" s="8"/>
      <c r="T490" s="8"/>
      <c r="U490" s="4"/>
      <c r="V490" s="3"/>
      <c r="W490" s="8"/>
      <c r="X490" s="8"/>
      <c r="Y490" s="22"/>
      <c r="Z490" s="25">
        <f t="shared" si="53"/>
        <v>0.2011878247958426</v>
      </c>
      <c r="AA490" s="25" t="str">
        <f t="shared" si="54"/>
        <v/>
      </c>
      <c r="AB490" s="25" t="str">
        <f t="shared" si="55"/>
        <v/>
      </c>
      <c r="AC490" s="64" t="str">
        <f t="shared" si="49"/>
        <v/>
      </c>
      <c r="AD490" s="65" t="b">
        <f t="shared" si="50"/>
        <v>0</v>
      </c>
      <c r="AE490" s="26" t="str">
        <f t="shared" si="51"/>
        <v/>
      </c>
      <c r="AF490" s="26" t="str">
        <f t="shared" si="52"/>
        <v/>
      </c>
    </row>
    <row r="491" spans="2:32" x14ac:dyDescent="0.25">
      <c r="B491" s="49">
        <f>fichier!I483</f>
        <v>3</v>
      </c>
      <c r="C491" s="67" t="str">
        <f>fichier!R483</f>
        <v>MILL</v>
      </c>
      <c r="D491" s="9">
        <f>fichier!N483</f>
        <v>60</v>
      </c>
      <c r="E491" s="4">
        <f>fichier!H483</f>
        <v>153861</v>
      </c>
      <c r="F491" s="4" t="str">
        <f>fichier!K483</f>
        <v>VTP PV 18146921 - CD-339-TR - MILLER MELINDA - RENAULT CLIO</v>
      </c>
      <c r="G491" s="9">
        <f>fichier!L483</f>
        <v>49.72</v>
      </c>
      <c r="H491" s="9"/>
      <c r="I491" s="9"/>
      <c r="J491" s="9"/>
      <c r="K491" s="9"/>
      <c r="L491" s="9"/>
      <c r="M491" s="9"/>
      <c r="N491" s="9"/>
      <c r="O491" s="9"/>
      <c r="P491" s="9"/>
      <c r="Q491" s="9">
        <f>fichier!M483</f>
        <v>10</v>
      </c>
      <c r="R491" s="8"/>
      <c r="S491" s="8"/>
      <c r="T491" s="8"/>
      <c r="U491" s="4"/>
      <c r="V491" s="3"/>
      <c r="W491" s="8"/>
      <c r="X491" s="8"/>
      <c r="Y491" s="22"/>
      <c r="Z491" s="25">
        <f t="shared" si="53"/>
        <v>0.20112630732099759</v>
      </c>
      <c r="AA491" s="25" t="str">
        <f t="shared" si="54"/>
        <v/>
      </c>
      <c r="AB491" s="25" t="str">
        <f t="shared" si="55"/>
        <v/>
      </c>
      <c r="AC491" s="64" t="str">
        <f t="shared" si="49"/>
        <v/>
      </c>
      <c r="AD491" s="65" t="b">
        <f t="shared" si="50"/>
        <v>0</v>
      </c>
      <c r="AE491" s="26" t="str">
        <f t="shared" si="51"/>
        <v/>
      </c>
      <c r="AF491" s="26" t="str">
        <f t="shared" si="52"/>
        <v/>
      </c>
    </row>
    <row r="492" spans="2:32" x14ac:dyDescent="0.25">
      <c r="B492" s="49">
        <f>fichier!I484</f>
        <v>1</v>
      </c>
      <c r="C492" s="67" t="str">
        <f>fichier!R484</f>
        <v>MILO</v>
      </c>
      <c r="D492" s="9">
        <f>fichier!N484</f>
        <v>65</v>
      </c>
      <c r="E492" s="4">
        <f>fichier!H484</f>
        <v>153823</v>
      </c>
      <c r="F492" s="4" t="str">
        <f>fichier!K484</f>
        <v>VTP PV 18146883 - DP-770-WV - MILOSAVLJEVIC BOBAN - RENAULT MASTER</v>
      </c>
      <c r="G492" s="9">
        <f>fichier!L484</f>
        <v>53.88</v>
      </c>
      <c r="H492" s="9"/>
      <c r="I492" s="9"/>
      <c r="J492" s="9"/>
      <c r="K492" s="9"/>
      <c r="L492" s="9"/>
      <c r="M492" s="9"/>
      <c r="N492" s="9"/>
      <c r="O492" s="9"/>
      <c r="P492" s="9"/>
      <c r="Q492" s="9">
        <f>fichier!M484</f>
        <v>10.84</v>
      </c>
      <c r="R492" s="8"/>
      <c r="S492" s="8"/>
      <c r="T492" s="8"/>
      <c r="U492" s="4"/>
      <c r="V492" s="3"/>
      <c r="W492" s="8"/>
      <c r="X492" s="8"/>
      <c r="Y492" s="22"/>
      <c r="Z492" s="25">
        <f t="shared" si="53"/>
        <v>0.2011878247958426</v>
      </c>
      <c r="AA492" s="25" t="str">
        <f t="shared" si="54"/>
        <v/>
      </c>
      <c r="AB492" s="25" t="str">
        <f t="shared" si="55"/>
        <v/>
      </c>
      <c r="AC492" s="64" t="str">
        <f t="shared" si="49"/>
        <v/>
      </c>
      <c r="AD492" s="65" t="b">
        <f t="shared" si="50"/>
        <v>0</v>
      </c>
      <c r="AE492" s="26" t="str">
        <f t="shared" si="51"/>
        <v/>
      </c>
      <c r="AF492" s="26" t="str">
        <f t="shared" si="52"/>
        <v/>
      </c>
    </row>
    <row r="493" spans="2:32" x14ac:dyDescent="0.25">
      <c r="B493" s="49">
        <f>fichier!I485</f>
        <v>21</v>
      </c>
      <c r="C493" s="67" t="str">
        <f>fichier!R485</f>
        <v>MIZZ</v>
      </c>
      <c r="D493" s="9">
        <f>fichier!N485</f>
        <v>50</v>
      </c>
      <c r="E493" s="4">
        <f>fichier!H485</f>
        <v>154370</v>
      </c>
      <c r="F493" s="4" t="str">
        <f>fichier!K485</f>
        <v>VTP PV 18147393 - BW-469-JC - MIZZI ALEXANDRA - FIAT PUNTO</v>
      </c>
      <c r="G493" s="9">
        <f>fichier!L485</f>
        <v>41.38</v>
      </c>
      <c r="H493" s="9"/>
      <c r="I493" s="9"/>
      <c r="J493" s="9"/>
      <c r="K493" s="9"/>
      <c r="L493" s="9"/>
      <c r="M493" s="9"/>
      <c r="N493" s="9"/>
      <c r="O493" s="9"/>
      <c r="P493" s="9"/>
      <c r="Q493" s="9">
        <f>fichier!M485</f>
        <v>8.34</v>
      </c>
      <c r="R493" s="8"/>
      <c r="S493" s="8"/>
      <c r="T493" s="8"/>
      <c r="U493" s="4"/>
      <c r="V493" s="3"/>
      <c r="W493" s="8"/>
      <c r="X493" s="8"/>
      <c r="Y493" s="22"/>
      <c r="Z493" s="25">
        <f t="shared" si="53"/>
        <v>0.20154664088931851</v>
      </c>
      <c r="AA493" s="25" t="str">
        <f t="shared" si="54"/>
        <v/>
      </c>
      <c r="AB493" s="25" t="str">
        <f t="shared" si="55"/>
        <v/>
      </c>
      <c r="AC493" s="64" t="str">
        <f t="shared" si="49"/>
        <v/>
      </c>
      <c r="AD493" s="65" t="b">
        <f t="shared" si="50"/>
        <v>0</v>
      </c>
      <c r="AE493" s="26" t="str">
        <f t="shared" si="51"/>
        <v/>
      </c>
      <c r="AF493" s="26" t="str">
        <f t="shared" si="52"/>
        <v/>
      </c>
    </row>
    <row r="494" spans="2:32" x14ac:dyDescent="0.25">
      <c r="B494" s="49">
        <f>fichier!I486</f>
        <v>20</v>
      </c>
      <c r="C494" s="67" t="str">
        <f>fichier!R486</f>
        <v xml:space="preserve">MME </v>
      </c>
      <c r="D494" s="9">
        <f>fichier!N486</f>
        <v>65</v>
      </c>
      <c r="E494" s="4">
        <f>fichier!H486</f>
        <v>154316</v>
      </c>
      <c r="F494" s="4" t="str">
        <f>fichier!K486</f>
        <v>VTP PV 18147344 - DD-016-GE - FIANT COLETTE - DACIA SANDERO</v>
      </c>
      <c r="G494" s="9">
        <f>fichier!L486</f>
        <v>53.88</v>
      </c>
      <c r="H494" s="9"/>
      <c r="I494" s="9"/>
      <c r="J494" s="9"/>
      <c r="K494" s="9"/>
      <c r="L494" s="9"/>
      <c r="M494" s="9"/>
      <c r="N494" s="9"/>
      <c r="O494" s="9"/>
      <c r="P494" s="9"/>
      <c r="Q494" s="9">
        <f>fichier!M486</f>
        <v>10.84</v>
      </c>
      <c r="R494" s="8"/>
      <c r="S494" s="8"/>
      <c r="T494" s="8"/>
      <c r="U494" s="4"/>
      <c r="V494" s="3"/>
      <c r="W494" s="8"/>
      <c r="X494" s="8"/>
      <c r="Y494" s="22"/>
      <c r="Z494" s="25">
        <f t="shared" si="53"/>
        <v>0.2011878247958426</v>
      </c>
      <c r="AA494" s="25" t="str">
        <f t="shared" si="54"/>
        <v/>
      </c>
      <c r="AB494" s="25" t="str">
        <f t="shared" si="55"/>
        <v/>
      </c>
      <c r="AC494" s="64" t="str">
        <f t="shared" si="49"/>
        <v/>
      </c>
      <c r="AD494" s="65" t="b">
        <f t="shared" si="50"/>
        <v>0</v>
      </c>
      <c r="AE494" s="26" t="str">
        <f t="shared" si="51"/>
        <v/>
      </c>
      <c r="AF494" s="26" t="str">
        <f t="shared" si="52"/>
        <v/>
      </c>
    </row>
    <row r="495" spans="2:32" x14ac:dyDescent="0.25">
      <c r="B495" s="49">
        <f>fichier!I487</f>
        <v>22</v>
      </c>
      <c r="C495" s="67" t="str">
        <f>fichier!R487</f>
        <v>MORI</v>
      </c>
      <c r="D495" s="9">
        <f>fichier!N487</f>
        <v>60</v>
      </c>
      <c r="E495" s="4">
        <f>fichier!H487</f>
        <v>154410</v>
      </c>
      <c r="F495" s="4" t="str">
        <f>fichier!K487</f>
        <v>VTP PV 18147431 - AN-766-ZQ - MORIN LINE - FORD KA</v>
      </c>
      <c r="G495" s="9">
        <f>fichier!L487</f>
        <v>49.72</v>
      </c>
      <c r="H495" s="9"/>
      <c r="I495" s="9"/>
      <c r="J495" s="9"/>
      <c r="K495" s="9"/>
      <c r="L495" s="9"/>
      <c r="M495" s="9"/>
      <c r="N495" s="9"/>
      <c r="O495" s="9"/>
      <c r="P495" s="9"/>
      <c r="Q495" s="9">
        <f>fichier!M487</f>
        <v>10</v>
      </c>
      <c r="R495" s="8"/>
      <c r="S495" s="8"/>
      <c r="T495" s="8"/>
      <c r="U495" s="4"/>
      <c r="V495" s="3"/>
      <c r="W495" s="8"/>
      <c r="X495" s="8"/>
      <c r="Y495" s="22"/>
      <c r="Z495" s="25">
        <f t="shared" si="53"/>
        <v>0.20112630732099759</v>
      </c>
      <c r="AA495" s="25" t="str">
        <f t="shared" si="54"/>
        <v/>
      </c>
      <c r="AB495" s="25" t="str">
        <f t="shared" si="55"/>
        <v/>
      </c>
      <c r="AC495" s="64" t="str">
        <f t="shared" si="49"/>
        <v/>
      </c>
      <c r="AD495" s="65" t="b">
        <f t="shared" si="50"/>
        <v>0</v>
      </c>
      <c r="AE495" s="26" t="str">
        <f t="shared" si="51"/>
        <v/>
      </c>
      <c r="AF495" s="26" t="str">
        <f t="shared" si="52"/>
        <v/>
      </c>
    </row>
    <row r="496" spans="2:32" x14ac:dyDescent="0.25">
      <c r="B496" s="49">
        <f>fichier!I488</f>
        <v>14</v>
      </c>
      <c r="C496" s="67" t="str">
        <f>fichier!R488</f>
        <v>MOUC</v>
      </c>
      <c r="D496" s="9">
        <f>fichier!N488</f>
        <v>65</v>
      </c>
      <c r="E496" s="4">
        <f>fichier!H488</f>
        <v>154176</v>
      </c>
      <c r="F496" s="4" t="str">
        <f>fichier!K488</f>
        <v>VTP PV 18147212 - DC-743-TR - MOUCHEL SERGE &amp; JACQUES CHANTAL - NISSAN JUKE</v>
      </c>
      <c r="G496" s="9">
        <f>fichier!L488</f>
        <v>53.88</v>
      </c>
      <c r="H496" s="9"/>
      <c r="I496" s="9"/>
      <c r="J496" s="9"/>
      <c r="K496" s="9"/>
      <c r="L496" s="9"/>
      <c r="M496" s="9"/>
      <c r="N496" s="9"/>
      <c r="O496" s="9"/>
      <c r="P496" s="9"/>
      <c r="Q496" s="9">
        <f>fichier!M488</f>
        <v>10.84</v>
      </c>
      <c r="R496" s="8"/>
      <c r="S496" s="8"/>
      <c r="T496" s="8"/>
      <c r="U496" s="4"/>
      <c r="V496" s="3"/>
      <c r="W496" s="8"/>
      <c r="X496" s="8"/>
      <c r="Y496" s="22"/>
      <c r="Z496" s="25">
        <f t="shared" si="53"/>
        <v>0.2011878247958426</v>
      </c>
      <c r="AA496" s="25" t="str">
        <f t="shared" si="54"/>
        <v/>
      </c>
      <c r="AB496" s="25" t="str">
        <f t="shared" si="55"/>
        <v/>
      </c>
      <c r="AC496" s="64" t="str">
        <f t="shared" si="49"/>
        <v/>
      </c>
      <c r="AD496" s="65" t="b">
        <f t="shared" si="50"/>
        <v>0</v>
      </c>
      <c r="AE496" s="26" t="str">
        <f t="shared" si="51"/>
        <v/>
      </c>
      <c r="AF496" s="26" t="str">
        <f t="shared" si="52"/>
        <v/>
      </c>
    </row>
    <row r="497" spans="2:32" x14ac:dyDescent="0.25">
      <c r="B497" s="49">
        <f>fichier!I489</f>
        <v>24</v>
      </c>
      <c r="C497" s="67" t="str">
        <f>fichier!R489</f>
        <v>MOVA</v>
      </c>
      <c r="D497" s="9">
        <f>fichier!N489</f>
        <v>65</v>
      </c>
      <c r="E497" s="4">
        <f>fichier!H489</f>
        <v>154480</v>
      </c>
      <c r="F497" s="4" t="str">
        <f>fichier!K489</f>
        <v>VTP PV 18147500 - BP-047-HD - MOVAHHEDI DANIEL - AUDI A2</v>
      </c>
      <c r="G497" s="9">
        <f>fichier!L489</f>
        <v>53.88</v>
      </c>
      <c r="H497" s="9"/>
      <c r="I497" s="9"/>
      <c r="J497" s="9"/>
      <c r="K497" s="9"/>
      <c r="L497" s="9"/>
      <c r="M497" s="9"/>
      <c r="N497" s="9"/>
      <c r="O497" s="9"/>
      <c r="P497" s="9"/>
      <c r="Q497" s="9">
        <f>fichier!M489</f>
        <v>10.84</v>
      </c>
      <c r="R497" s="8"/>
      <c r="S497" s="8"/>
      <c r="T497" s="8"/>
      <c r="U497" s="4"/>
      <c r="V497" s="3"/>
      <c r="W497" s="8"/>
      <c r="X497" s="8"/>
      <c r="Y497" s="22"/>
      <c r="Z497" s="25">
        <f t="shared" si="53"/>
        <v>0.2011878247958426</v>
      </c>
      <c r="AA497" s="25" t="str">
        <f t="shared" si="54"/>
        <v/>
      </c>
      <c r="AB497" s="25" t="str">
        <f t="shared" si="55"/>
        <v/>
      </c>
      <c r="AC497" s="64" t="str">
        <f t="shared" si="49"/>
        <v/>
      </c>
      <c r="AD497" s="65" t="b">
        <f t="shared" si="50"/>
        <v>0</v>
      </c>
      <c r="AE497" s="26" t="str">
        <f t="shared" si="51"/>
        <v/>
      </c>
      <c r="AF497" s="26" t="str">
        <f t="shared" si="52"/>
        <v/>
      </c>
    </row>
    <row r="498" spans="2:32" x14ac:dyDescent="0.25">
      <c r="B498" s="49">
        <f>fichier!I490</f>
        <v>16</v>
      </c>
      <c r="C498" s="67" t="str">
        <f>fichier!R490</f>
        <v>MR F</v>
      </c>
      <c r="D498" s="9">
        <f>fichier!N490</f>
        <v>60</v>
      </c>
      <c r="E498" s="4">
        <f>fichier!H490</f>
        <v>154227</v>
      </c>
      <c r="F498" s="4" t="str">
        <f>fichier!K490</f>
        <v>VTP PV 18147258 - CK-972-NV - LEMAITRE DAMIEN - CITROEN XSARA</v>
      </c>
      <c r="G498" s="9">
        <f>fichier!L490</f>
        <v>49.72</v>
      </c>
      <c r="H498" s="9"/>
      <c r="I498" s="9"/>
      <c r="J498" s="9"/>
      <c r="K498" s="9"/>
      <c r="L498" s="9"/>
      <c r="M498" s="9"/>
      <c r="N498" s="9"/>
      <c r="O498" s="9"/>
      <c r="P498" s="9"/>
      <c r="Q498" s="9">
        <f>fichier!M490</f>
        <v>10</v>
      </c>
      <c r="R498" s="8"/>
      <c r="S498" s="8"/>
      <c r="T498" s="8"/>
      <c r="U498" s="4"/>
      <c r="V498" s="3"/>
      <c r="W498" s="8"/>
      <c r="X498" s="8"/>
      <c r="Y498" s="22"/>
      <c r="Z498" s="25">
        <f t="shared" si="53"/>
        <v>0.20112630732099759</v>
      </c>
      <c r="AA498" s="25" t="str">
        <f t="shared" si="54"/>
        <v/>
      </c>
      <c r="AB498" s="25" t="str">
        <f t="shared" si="55"/>
        <v/>
      </c>
      <c r="AC498" s="64" t="str">
        <f t="shared" si="49"/>
        <v/>
      </c>
      <c r="AD498" s="65" t="b">
        <f t="shared" si="50"/>
        <v>0</v>
      </c>
      <c r="AE498" s="26" t="str">
        <f t="shared" si="51"/>
        <v/>
      </c>
      <c r="AF498" s="26" t="str">
        <f t="shared" si="52"/>
        <v/>
      </c>
    </row>
    <row r="499" spans="2:32" x14ac:dyDescent="0.25">
      <c r="B499" s="49">
        <f>fichier!I491</f>
        <v>21</v>
      </c>
      <c r="C499" s="67" t="str">
        <f>fichier!R491</f>
        <v>MR L</v>
      </c>
      <c r="D499" s="9">
        <f>fichier!N491</f>
        <v>60</v>
      </c>
      <c r="E499" s="4">
        <f>fichier!H491</f>
        <v>154387</v>
      </c>
      <c r="F499" s="4" t="str">
        <f>fichier!K491</f>
        <v>VTP PV 18147410 - BT-369-ZB - ENTREPRISE SV - PEUGEOT EXPERT</v>
      </c>
      <c r="G499" s="9">
        <f>fichier!L491</f>
        <v>49.72</v>
      </c>
      <c r="H499" s="9"/>
      <c r="I499" s="9"/>
      <c r="J499" s="9"/>
      <c r="K499" s="9"/>
      <c r="L499" s="9"/>
      <c r="M499" s="9"/>
      <c r="N499" s="9"/>
      <c r="O499" s="9"/>
      <c r="P499" s="9"/>
      <c r="Q499" s="9">
        <f>fichier!M491</f>
        <v>10</v>
      </c>
      <c r="R499" s="8"/>
      <c r="S499" s="8"/>
      <c r="T499" s="8"/>
      <c r="U499" s="4"/>
      <c r="V499" s="3"/>
      <c r="W499" s="8"/>
      <c r="X499" s="8"/>
      <c r="Y499" s="22"/>
      <c r="Z499" s="25">
        <f t="shared" si="53"/>
        <v>0.20112630732099759</v>
      </c>
      <c r="AA499" s="25" t="str">
        <f t="shared" si="54"/>
        <v/>
      </c>
      <c r="AB499" s="25" t="str">
        <f t="shared" si="55"/>
        <v/>
      </c>
      <c r="AC499" s="64" t="str">
        <f t="shared" si="49"/>
        <v/>
      </c>
      <c r="AD499" s="65" t="b">
        <f t="shared" si="50"/>
        <v>0</v>
      </c>
      <c r="AE499" s="26" t="str">
        <f t="shared" si="51"/>
        <v/>
      </c>
      <c r="AF499" s="26" t="str">
        <f t="shared" si="52"/>
        <v/>
      </c>
    </row>
    <row r="500" spans="2:32" x14ac:dyDescent="0.25">
      <c r="B500" s="49">
        <f>fichier!I492</f>
        <v>21</v>
      </c>
      <c r="C500" s="67" t="str">
        <f>fichier!R492</f>
        <v>MR P</v>
      </c>
      <c r="D500" s="9">
        <f>fichier!N492</f>
        <v>50</v>
      </c>
      <c r="E500" s="4">
        <f>fichier!H492</f>
        <v>154373</v>
      </c>
      <c r="F500" s="4" t="str">
        <f>fichier!K492</f>
        <v>VTP PV 18147396 - AL-949-FF - PAGE MARLENE - CITROEN C3</v>
      </c>
      <c r="G500" s="9">
        <f>fichier!L492</f>
        <v>41.38</v>
      </c>
      <c r="H500" s="9"/>
      <c r="I500" s="9"/>
      <c r="J500" s="9"/>
      <c r="K500" s="9"/>
      <c r="L500" s="9"/>
      <c r="M500" s="9"/>
      <c r="N500" s="9"/>
      <c r="O500" s="9"/>
      <c r="P500" s="9"/>
      <c r="Q500" s="9">
        <f>fichier!M492</f>
        <v>8.34</v>
      </c>
      <c r="R500" s="8"/>
      <c r="S500" s="8"/>
      <c r="T500" s="8"/>
      <c r="U500" s="4"/>
      <c r="V500" s="3"/>
      <c r="W500" s="8"/>
      <c r="X500" s="8"/>
      <c r="Y500" s="22"/>
      <c r="Z500" s="25">
        <f t="shared" si="53"/>
        <v>0.20154664088931851</v>
      </c>
      <c r="AA500" s="25" t="str">
        <f t="shared" si="54"/>
        <v/>
      </c>
      <c r="AB500" s="25" t="str">
        <f t="shared" si="55"/>
        <v/>
      </c>
      <c r="AC500" s="64" t="str">
        <f t="shared" si="49"/>
        <v/>
      </c>
      <c r="AD500" s="65" t="b">
        <f t="shared" si="50"/>
        <v>0</v>
      </c>
      <c r="AE500" s="26" t="str">
        <f t="shared" si="51"/>
        <v/>
      </c>
      <c r="AF500" s="26" t="str">
        <f t="shared" si="52"/>
        <v/>
      </c>
    </row>
    <row r="501" spans="2:32" x14ac:dyDescent="0.25">
      <c r="B501" s="49">
        <f>fichier!I493</f>
        <v>1</v>
      </c>
      <c r="C501" s="67" t="str">
        <f>fichier!R493</f>
        <v>NOEL</v>
      </c>
      <c r="D501" s="9">
        <f>fichier!N493</f>
        <v>55</v>
      </c>
      <c r="E501" s="4">
        <f>fichier!H493</f>
        <v>153805</v>
      </c>
      <c r="F501" s="4" t="str">
        <f>fichier!K493</f>
        <v>VTP PV 18146865 - AE-462-XF - NOEL LUCIE - RENAULT MEGANE SCENIC</v>
      </c>
      <c r="G501" s="9">
        <f>fichier!L493</f>
        <v>45.55</v>
      </c>
      <c r="H501" s="9"/>
      <c r="I501" s="9"/>
      <c r="J501" s="9"/>
      <c r="K501" s="9"/>
      <c r="L501" s="9"/>
      <c r="M501" s="9"/>
      <c r="N501" s="9"/>
      <c r="O501" s="9"/>
      <c r="P501" s="9"/>
      <c r="Q501" s="9">
        <f>fichier!M493</f>
        <v>9.17</v>
      </c>
      <c r="R501" s="8"/>
      <c r="S501" s="8"/>
      <c r="T501" s="8"/>
      <c r="U501" s="4"/>
      <c r="V501" s="3"/>
      <c r="W501" s="8"/>
      <c r="X501" s="8"/>
      <c r="Y501" s="22"/>
      <c r="Z501" s="25">
        <f t="shared" si="53"/>
        <v>0.2013172338090011</v>
      </c>
      <c r="AA501" s="25" t="str">
        <f t="shared" si="54"/>
        <v/>
      </c>
      <c r="AB501" s="25" t="str">
        <f t="shared" si="55"/>
        <v/>
      </c>
      <c r="AC501" s="64" t="str">
        <f t="shared" si="49"/>
        <v/>
      </c>
      <c r="AD501" s="65" t="b">
        <f t="shared" si="50"/>
        <v>0</v>
      </c>
      <c r="AE501" s="26" t="str">
        <f t="shared" si="51"/>
        <v/>
      </c>
      <c r="AF501" s="26" t="str">
        <f t="shared" si="52"/>
        <v/>
      </c>
    </row>
    <row r="502" spans="2:32" x14ac:dyDescent="0.25">
      <c r="B502" s="49">
        <f>fichier!I494</f>
        <v>20</v>
      </c>
      <c r="C502" s="67" t="str">
        <f>fichier!R494</f>
        <v>NONN</v>
      </c>
      <c r="D502" s="9">
        <f>fichier!N494</f>
        <v>60</v>
      </c>
      <c r="E502" s="4">
        <f>fichier!H494</f>
        <v>154304</v>
      </c>
      <c r="F502" s="4" t="str">
        <f>fichier!K494</f>
        <v>VTP PV 18147333 - BY-834-FZ - NONNON JULIA - PEUGEOT 308</v>
      </c>
      <c r="G502" s="9">
        <f>fichier!L494</f>
        <v>49.72</v>
      </c>
      <c r="H502" s="9"/>
      <c r="I502" s="9"/>
      <c r="J502" s="9"/>
      <c r="K502" s="9"/>
      <c r="L502" s="9"/>
      <c r="M502" s="9"/>
      <c r="N502" s="9"/>
      <c r="O502" s="9"/>
      <c r="P502" s="9"/>
      <c r="Q502" s="9">
        <f>fichier!M494</f>
        <v>10</v>
      </c>
      <c r="R502" s="8"/>
      <c r="S502" s="8"/>
      <c r="T502" s="8"/>
      <c r="U502" s="4"/>
      <c r="V502" s="3"/>
      <c r="W502" s="8"/>
      <c r="X502" s="8"/>
      <c r="Y502" s="22"/>
      <c r="Z502" s="25">
        <f t="shared" si="53"/>
        <v>0.20112630732099759</v>
      </c>
      <c r="AA502" s="25" t="str">
        <f t="shared" si="54"/>
        <v/>
      </c>
      <c r="AB502" s="25" t="str">
        <f t="shared" si="55"/>
        <v/>
      </c>
      <c r="AC502" s="64" t="str">
        <f t="shared" si="49"/>
        <v/>
      </c>
      <c r="AD502" s="65" t="b">
        <f t="shared" si="50"/>
        <v>0</v>
      </c>
      <c r="AE502" s="26" t="str">
        <f t="shared" si="51"/>
        <v/>
      </c>
      <c r="AF502" s="26" t="str">
        <f t="shared" si="52"/>
        <v/>
      </c>
    </row>
    <row r="503" spans="2:32" x14ac:dyDescent="0.25">
      <c r="B503" s="49">
        <f>fichier!I495</f>
        <v>2</v>
      </c>
      <c r="C503" s="67" t="str">
        <f>fichier!R495</f>
        <v>NORD</v>
      </c>
      <c r="D503" s="9">
        <f>fichier!N495</f>
        <v>50</v>
      </c>
      <c r="E503" s="4">
        <f>fichier!H495</f>
        <v>153831</v>
      </c>
      <c r="F503" s="4" t="str">
        <f>fichier!K495</f>
        <v>VTP PV 18146891 - DG-537-ES - NORD WEST AUTOMOBILES - KIA SOUL</v>
      </c>
      <c r="G503" s="9">
        <f>fichier!L495</f>
        <v>41.38</v>
      </c>
      <c r="H503" s="9"/>
      <c r="I503" s="9"/>
      <c r="J503" s="9"/>
      <c r="K503" s="9"/>
      <c r="L503" s="9"/>
      <c r="M503" s="9"/>
      <c r="N503" s="9"/>
      <c r="O503" s="9"/>
      <c r="P503" s="9"/>
      <c r="Q503" s="9">
        <f>fichier!M495</f>
        <v>8.34</v>
      </c>
      <c r="R503" s="8"/>
      <c r="S503" s="8"/>
      <c r="T503" s="8"/>
      <c r="U503" s="4"/>
      <c r="V503" s="3"/>
      <c r="W503" s="8"/>
      <c r="X503" s="8"/>
      <c r="Y503" s="22"/>
      <c r="Z503" s="25">
        <f t="shared" si="53"/>
        <v>0.20154664088931851</v>
      </c>
      <c r="AA503" s="25" t="str">
        <f t="shared" si="54"/>
        <v/>
      </c>
      <c r="AB503" s="25" t="str">
        <f t="shared" si="55"/>
        <v/>
      </c>
      <c r="AC503" s="64" t="str">
        <f t="shared" si="49"/>
        <v/>
      </c>
      <c r="AD503" s="65" t="b">
        <f t="shared" si="50"/>
        <v>0</v>
      </c>
      <c r="AE503" s="26" t="str">
        <f t="shared" si="51"/>
        <v/>
      </c>
      <c r="AF503" s="26" t="str">
        <f t="shared" si="52"/>
        <v/>
      </c>
    </row>
    <row r="504" spans="2:32" x14ac:dyDescent="0.25">
      <c r="B504" s="49">
        <f>fichier!I496</f>
        <v>15</v>
      </c>
      <c r="C504" s="67" t="str">
        <f>fichier!R496</f>
        <v>NORD</v>
      </c>
      <c r="D504" s="9">
        <f>fichier!N496</f>
        <v>50</v>
      </c>
      <c r="E504" s="4">
        <f>fichier!H496</f>
        <v>154192</v>
      </c>
      <c r="F504" s="4" t="str">
        <f>fichier!K496</f>
        <v>VTP PV 18147228 - AH-285-LN - DENTON CATHERINE - SKODA FABIA</v>
      </c>
      <c r="G504" s="9">
        <f>fichier!L496</f>
        <v>41.38</v>
      </c>
      <c r="H504" s="9"/>
      <c r="I504" s="9"/>
      <c r="J504" s="9"/>
      <c r="K504" s="9"/>
      <c r="L504" s="9"/>
      <c r="M504" s="9"/>
      <c r="N504" s="9"/>
      <c r="O504" s="9"/>
      <c r="P504" s="9"/>
      <c r="Q504" s="9">
        <f>fichier!M496</f>
        <v>8.34</v>
      </c>
      <c r="R504" s="8"/>
      <c r="S504" s="8"/>
      <c r="T504" s="8"/>
      <c r="U504" s="4"/>
      <c r="V504" s="3"/>
      <c r="W504" s="8"/>
      <c r="X504" s="8"/>
      <c r="Y504" s="22"/>
      <c r="Z504" s="25">
        <f t="shared" si="53"/>
        <v>0.20154664088931851</v>
      </c>
      <c r="AA504" s="25" t="str">
        <f t="shared" si="54"/>
        <v/>
      </c>
      <c r="AB504" s="25" t="str">
        <f t="shared" si="55"/>
        <v/>
      </c>
      <c r="AC504" s="64" t="str">
        <f t="shared" si="49"/>
        <v/>
      </c>
      <c r="AD504" s="65" t="b">
        <f t="shared" si="50"/>
        <v>0</v>
      </c>
      <c r="AE504" s="26" t="str">
        <f t="shared" si="51"/>
        <v/>
      </c>
      <c r="AF504" s="26" t="str">
        <f t="shared" si="52"/>
        <v/>
      </c>
    </row>
    <row r="505" spans="2:32" x14ac:dyDescent="0.25">
      <c r="B505" s="49">
        <f>fichier!I497</f>
        <v>16</v>
      </c>
      <c r="C505" s="67" t="str">
        <f>fichier!R497</f>
        <v>NORD</v>
      </c>
      <c r="D505" s="9">
        <f>fichier!N497</f>
        <v>50</v>
      </c>
      <c r="E505" s="4">
        <f>fichier!H497</f>
        <v>154243</v>
      </c>
      <c r="F505" s="4" t="str">
        <f>fichier!K497</f>
        <v>VTP PV 18147273 - AH-244-QL - BEKAERT ROBERT - MAZDA CX-9</v>
      </c>
      <c r="G505" s="9">
        <f>fichier!L497</f>
        <v>41.38</v>
      </c>
      <c r="H505" s="9"/>
      <c r="I505" s="9"/>
      <c r="J505" s="9"/>
      <c r="K505" s="9"/>
      <c r="L505" s="9"/>
      <c r="M505" s="9"/>
      <c r="N505" s="9"/>
      <c r="O505" s="9"/>
      <c r="P505" s="9"/>
      <c r="Q505" s="9">
        <f>fichier!M497</f>
        <v>8.34</v>
      </c>
      <c r="R505" s="8"/>
      <c r="S505" s="8"/>
      <c r="T505" s="8"/>
      <c r="U505" s="4"/>
      <c r="V505" s="3"/>
      <c r="W505" s="8"/>
      <c r="X505" s="8"/>
      <c r="Y505" s="22"/>
      <c r="Z505" s="25">
        <f t="shared" si="53"/>
        <v>0.20154664088931851</v>
      </c>
      <c r="AA505" s="25" t="str">
        <f t="shared" si="54"/>
        <v/>
      </c>
      <c r="AB505" s="25" t="str">
        <f t="shared" si="55"/>
        <v/>
      </c>
      <c r="AC505" s="64" t="str">
        <f t="shared" si="49"/>
        <v/>
      </c>
      <c r="AD505" s="65" t="b">
        <f t="shared" si="50"/>
        <v>0</v>
      </c>
      <c r="AE505" s="26" t="str">
        <f t="shared" si="51"/>
        <v/>
      </c>
      <c r="AF505" s="26" t="str">
        <f t="shared" si="52"/>
        <v/>
      </c>
    </row>
    <row r="506" spans="2:32" x14ac:dyDescent="0.25">
      <c r="B506" s="49">
        <f>fichier!I498</f>
        <v>23</v>
      </c>
      <c r="C506" s="67" t="str">
        <f>fichier!R498</f>
        <v>NORD</v>
      </c>
      <c r="D506" s="9">
        <f>fichier!N498</f>
        <v>50</v>
      </c>
      <c r="E506" s="4">
        <f>fichier!H498</f>
        <v>154473</v>
      </c>
      <c r="F506" s="4" t="str">
        <f>fichier!K498</f>
        <v>VTP PV 18147494 - BZ-176-QT - NORD WEST AUTOMOBILES - MAZDA CX-7</v>
      </c>
      <c r="G506" s="9">
        <f>fichier!L498</f>
        <v>41.38</v>
      </c>
      <c r="H506" s="9"/>
      <c r="I506" s="9"/>
      <c r="J506" s="9"/>
      <c r="K506" s="9"/>
      <c r="L506" s="9"/>
      <c r="M506" s="9"/>
      <c r="N506" s="9"/>
      <c r="O506" s="9"/>
      <c r="P506" s="9"/>
      <c r="Q506" s="9">
        <f>fichier!M498</f>
        <v>8.34</v>
      </c>
      <c r="R506" s="8"/>
      <c r="S506" s="8"/>
      <c r="T506" s="8"/>
      <c r="U506" s="4"/>
      <c r="V506" s="3"/>
      <c r="W506" s="8"/>
      <c r="X506" s="8"/>
      <c r="Y506" s="22"/>
      <c r="Z506" s="25">
        <f t="shared" si="53"/>
        <v>0.20154664088931851</v>
      </c>
      <c r="AA506" s="25" t="str">
        <f t="shared" si="54"/>
        <v/>
      </c>
      <c r="AB506" s="25" t="str">
        <f t="shared" si="55"/>
        <v/>
      </c>
      <c r="AC506" s="64" t="str">
        <f t="shared" si="49"/>
        <v/>
      </c>
      <c r="AD506" s="65" t="b">
        <f t="shared" si="50"/>
        <v>0</v>
      </c>
      <c r="AE506" s="26" t="str">
        <f t="shared" si="51"/>
        <v/>
      </c>
      <c r="AF506" s="26" t="str">
        <f t="shared" si="52"/>
        <v/>
      </c>
    </row>
    <row r="507" spans="2:32" x14ac:dyDescent="0.25">
      <c r="B507" s="49">
        <f>fichier!I499</f>
        <v>27</v>
      </c>
      <c r="C507" s="67" t="str">
        <f>fichier!R499</f>
        <v>NORD</v>
      </c>
      <c r="D507" s="9">
        <f>fichier!N499</f>
        <v>50</v>
      </c>
      <c r="E507" s="4">
        <f>fichier!H499</f>
        <v>154544</v>
      </c>
      <c r="F507" s="4" t="str">
        <f>fichier!K499</f>
        <v>VTP PV 18147558 - DE-483-LP - RADIGUET BERTRAND - SKODA SUPERB</v>
      </c>
      <c r="G507" s="9">
        <f>fichier!L499</f>
        <v>41.38</v>
      </c>
      <c r="H507" s="9"/>
      <c r="I507" s="9"/>
      <c r="J507" s="9"/>
      <c r="K507" s="9"/>
      <c r="L507" s="9"/>
      <c r="M507" s="9"/>
      <c r="N507" s="9"/>
      <c r="O507" s="9"/>
      <c r="P507" s="9"/>
      <c r="Q507" s="9">
        <f>fichier!M499</f>
        <v>8.34</v>
      </c>
      <c r="R507" s="8"/>
      <c r="S507" s="8"/>
      <c r="T507" s="8"/>
      <c r="U507" s="4"/>
      <c r="V507" s="3"/>
      <c r="W507" s="8"/>
      <c r="X507" s="8"/>
      <c r="Y507" s="22"/>
      <c r="Z507" s="25">
        <f t="shared" si="53"/>
        <v>0.20154664088931851</v>
      </c>
      <c r="AA507" s="25" t="str">
        <f t="shared" si="54"/>
        <v/>
      </c>
      <c r="AB507" s="25" t="str">
        <f t="shared" si="55"/>
        <v/>
      </c>
      <c r="AC507" s="64" t="str">
        <f t="shared" si="49"/>
        <v/>
      </c>
      <c r="AD507" s="65" t="b">
        <f t="shared" si="50"/>
        <v>0</v>
      </c>
      <c r="AE507" s="26" t="str">
        <f t="shared" si="51"/>
        <v/>
      </c>
      <c r="AF507" s="26" t="str">
        <f t="shared" si="52"/>
        <v/>
      </c>
    </row>
    <row r="508" spans="2:32" x14ac:dyDescent="0.25">
      <c r="B508" s="49">
        <f>fichier!I500</f>
        <v>23</v>
      </c>
      <c r="C508" s="67" t="str">
        <f>fichier!R500</f>
        <v>OCCA</v>
      </c>
      <c r="D508" s="9">
        <f>fichier!N500</f>
        <v>65</v>
      </c>
      <c r="E508" s="4">
        <f>fichier!H500</f>
        <v>154454</v>
      </c>
      <c r="F508" s="4" t="str">
        <f>fichier!K500</f>
        <v>VTP PV 18147475 - CA-769-TR - OCCANSEY CORINNE - RENAULT MEGANE</v>
      </c>
      <c r="G508" s="9">
        <f>fichier!L500</f>
        <v>53.88</v>
      </c>
      <c r="H508" s="9"/>
      <c r="I508" s="9"/>
      <c r="J508" s="9"/>
      <c r="K508" s="9"/>
      <c r="L508" s="9"/>
      <c r="M508" s="9"/>
      <c r="N508" s="9"/>
      <c r="O508" s="9"/>
      <c r="P508" s="9"/>
      <c r="Q508" s="9">
        <f>fichier!M500</f>
        <v>10.84</v>
      </c>
      <c r="R508" s="8"/>
      <c r="S508" s="8"/>
      <c r="T508" s="8"/>
      <c r="U508" s="4"/>
      <c r="V508" s="3"/>
      <c r="W508" s="8"/>
      <c r="X508" s="8"/>
      <c r="Y508" s="22"/>
      <c r="Z508" s="25">
        <f t="shared" si="53"/>
        <v>0.2011878247958426</v>
      </c>
      <c r="AA508" s="25" t="str">
        <f t="shared" si="54"/>
        <v/>
      </c>
      <c r="AB508" s="25" t="str">
        <f t="shared" si="55"/>
        <v/>
      </c>
      <c r="AC508" s="64" t="str">
        <f t="shared" si="49"/>
        <v/>
      </c>
      <c r="AD508" s="65" t="b">
        <f t="shared" si="50"/>
        <v>0</v>
      </c>
      <c r="AE508" s="26" t="str">
        <f t="shared" si="51"/>
        <v/>
      </c>
      <c r="AF508" s="26" t="str">
        <f t="shared" si="52"/>
        <v/>
      </c>
    </row>
    <row r="509" spans="2:32" x14ac:dyDescent="0.25">
      <c r="B509" s="49">
        <f>fichier!I501</f>
        <v>23</v>
      </c>
      <c r="C509" s="67" t="str">
        <f>fichier!R501</f>
        <v>OLEJ</v>
      </c>
      <c r="D509" s="9">
        <f>fichier!N501</f>
        <v>65</v>
      </c>
      <c r="E509" s="4">
        <f>fichier!H501</f>
        <v>154463</v>
      </c>
      <c r="F509" s="4" t="str">
        <f>fichier!K501</f>
        <v>VTP PV 18147484 - DE-909-AL - OLEJNICZAR CARINE - RENAULT CLIO</v>
      </c>
      <c r="G509" s="9">
        <f>fichier!L501</f>
        <v>53.88</v>
      </c>
      <c r="H509" s="9"/>
      <c r="I509" s="9"/>
      <c r="J509" s="9"/>
      <c r="K509" s="9"/>
      <c r="L509" s="9"/>
      <c r="M509" s="9"/>
      <c r="N509" s="9"/>
      <c r="O509" s="9"/>
      <c r="P509" s="9"/>
      <c r="Q509" s="9">
        <f>fichier!M501</f>
        <v>10.84</v>
      </c>
      <c r="R509" s="8"/>
      <c r="S509" s="8"/>
      <c r="T509" s="8"/>
      <c r="U509" s="4"/>
      <c r="V509" s="3"/>
      <c r="W509" s="8"/>
      <c r="X509" s="8"/>
      <c r="Y509" s="22"/>
      <c r="Z509" s="25">
        <f t="shared" si="53"/>
        <v>0.2011878247958426</v>
      </c>
      <c r="AA509" s="25" t="str">
        <f t="shared" si="54"/>
        <v/>
      </c>
      <c r="AB509" s="25" t="str">
        <f t="shared" si="55"/>
        <v/>
      </c>
      <c r="AC509" s="64" t="str">
        <f t="shared" si="49"/>
        <v/>
      </c>
      <c r="AD509" s="65" t="b">
        <f t="shared" si="50"/>
        <v>0</v>
      </c>
      <c r="AE509" s="26" t="str">
        <f t="shared" si="51"/>
        <v/>
      </c>
      <c r="AF509" s="26" t="str">
        <f t="shared" si="52"/>
        <v/>
      </c>
    </row>
    <row r="510" spans="2:32" x14ac:dyDescent="0.25">
      <c r="B510" s="49">
        <f>fichier!I502</f>
        <v>8</v>
      </c>
      <c r="C510" s="67" t="str">
        <f>fichier!R502</f>
        <v>OLIE</v>
      </c>
      <c r="D510" s="9">
        <f>fichier!N502</f>
        <v>60</v>
      </c>
      <c r="E510" s="4">
        <f>fichier!H502</f>
        <v>153997</v>
      </c>
      <c r="F510" s="4" t="str">
        <f>fichier!K502</f>
        <v>VTP PV 18147047 - CM-607-WM - OLIER FRANCOISE - LEXUS RX300</v>
      </c>
      <c r="G510" s="9">
        <f>fichier!L502</f>
        <v>49.72</v>
      </c>
      <c r="H510" s="9"/>
      <c r="I510" s="9"/>
      <c r="J510" s="9"/>
      <c r="K510" s="9"/>
      <c r="L510" s="9"/>
      <c r="M510" s="9"/>
      <c r="N510" s="9"/>
      <c r="O510" s="9"/>
      <c r="P510" s="9"/>
      <c r="Q510" s="9">
        <f>fichier!M502</f>
        <v>10</v>
      </c>
      <c r="R510" s="8"/>
      <c r="S510" s="8"/>
      <c r="T510" s="8"/>
      <c r="U510" s="4"/>
      <c r="V510" s="3"/>
      <c r="W510" s="8"/>
      <c r="X510" s="8"/>
      <c r="Y510" s="22"/>
      <c r="Z510" s="25">
        <f t="shared" si="53"/>
        <v>0.20112630732099759</v>
      </c>
      <c r="AA510" s="25" t="str">
        <f t="shared" si="54"/>
        <v/>
      </c>
      <c r="AB510" s="25" t="str">
        <f t="shared" si="55"/>
        <v/>
      </c>
      <c r="AC510" s="64" t="str">
        <f t="shared" si="49"/>
        <v/>
      </c>
      <c r="AD510" s="65" t="b">
        <f t="shared" si="50"/>
        <v>0</v>
      </c>
      <c r="AE510" s="26" t="str">
        <f t="shared" si="51"/>
        <v/>
      </c>
      <c r="AF510" s="26" t="str">
        <f t="shared" si="52"/>
        <v/>
      </c>
    </row>
    <row r="511" spans="2:32" x14ac:dyDescent="0.25">
      <c r="B511" s="49">
        <f>fichier!I503</f>
        <v>20</v>
      </c>
      <c r="C511" s="67" t="str">
        <f>fichier!R503</f>
        <v>OUIN</v>
      </c>
      <c r="D511" s="9">
        <f>fichier!N503</f>
        <v>65</v>
      </c>
      <c r="E511" s="4">
        <f>fichier!H503</f>
        <v>154314</v>
      </c>
      <c r="F511" s="4" t="str">
        <f>fichier!K503</f>
        <v>VTP PV 18147343 - 9322 XS 14 - OUINAS MUSTAPHA - RENAULT MEGANE SCENIC</v>
      </c>
      <c r="G511" s="9">
        <f>fichier!L503</f>
        <v>53.88</v>
      </c>
      <c r="H511" s="9"/>
      <c r="I511" s="9"/>
      <c r="J511" s="9"/>
      <c r="K511" s="9"/>
      <c r="L511" s="9"/>
      <c r="M511" s="9"/>
      <c r="N511" s="9"/>
      <c r="O511" s="9"/>
      <c r="P511" s="9"/>
      <c r="Q511" s="9">
        <f>fichier!M503</f>
        <v>10.84</v>
      </c>
      <c r="R511" s="8"/>
      <c r="S511" s="8"/>
      <c r="T511" s="8"/>
      <c r="U511" s="4"/>
      <c r="V511" s="3"/>
      <c r="W511" s="8"/>
      <c r="X511" s="8"/>
      <c r="Y511" s="22"/>
      <c r="Z511" s="25">
        <f t="shared" si="53"/>
        <v>0.2011878247958426</v>
      </c>
      <c r="AA511" s="25" t="str">
        <f t="shared" si="54"/>
        <v/>
      </c>
      <c r="AB511" s="25" t="str">
        <f t="shared" si="55"/>
        <v/>
      </c>
      <c r="AC511" s="64" t="str">
        <f t="shared" si="49"/>
        <v/>
      </c>
      <c r="AD511" s="65" t="b">
        <f t="shared" si="50"/>
        <v>0</v>
      </c>
      <c r="AE511" s="26" t="str">
        <f t="shared" si="51"/>
        <v/>
      </c>
      <c r="AF511" s="26" t="str">
        <f t="shared" si="52"/>
        <v/>
      </c>
    </row>
    <row r="512" spans="2:32" x14ac:dyDescent="0.25">
      <c r="B512" s="49">
        <f>fichier!I504</f>
        <v>26</v>
      </c>
      <c r="C512" s="67" t="str">
        <f>fichier!R504</f>
        <v>OUIN</v>
      </c>
      <c r="D512" s="9">
        <f>fichier!N504</f>
        <v>10</v>
      </c>
      <c r="E512" s="4">
        <f>fichier!H504</f>
        <v>154501</v>
      </c>
      <c r="F512" s="4" t="str">
        <f>fichier!K504</f>
        <v>CV PV 18147519 - 9322 XS 14 - OUINAS MUSTAPHA - RENAULT MEGANE SCENIC</v>
      </c>
      <c r="G512" s="9">
        <f>fichier!L504</f>
        <v>8.33</v>
      </c>
      <c r="H512" s="9"/>
      <c r="I512" s="9"/>
      <c r="J512" s="9"/>
      <c r="K512" s="9"/>
      <c r="L512" s="9"/>
      <c r="M512" s="9"/>
      <c r="N512" s="9"/>
      <c r="O512" s="9"/>
      <c r="P512" s="9"/>
      <c r="Q512" s="9">
        <f>fichier!M504</f>
        <v>1.67</v>
      </c>
      <c r="R512" s="8"/>
      <c r="S512" s="8"/>
      <c r="T512" s="8"/>
      <c r="U512" s="4"/>
      <c r="V512" s="3"/>
      <c r="W512" s="8"/>
      <c r="X512" s="8"/>
      <c r="Y512" s="22"/>
      <c r="Z512" s="25">
        <f t="shared" si="53"/>
        <v>0.20048019207683071</v>
      </c>
      <c r="AA512" s="25" t="str">
        <f t="shared" si="54"/>
        <v/>
      </c>
      <c r="AB512" s="25" t="str">
        <f t="shared" si="55"/>
        <v/>
      </c>
      <c r="AC512" s="64" t="str">
        <f t="shared" si="49"/>
        <v/>
      </c>
      <c r="AD512" s="65" t="str">
        <f t="shared" si="50"/>
        <v/>
      </c>
      <c r="AE512" s="26" t="str">
        <f t="shared" si="51"/>
        <v/>
      </c>
      <c r="AF512" s="26" t="str">
        <f t="shared" si="52"/>
        <v/>
      </c>
    </row>
    <row r="513" spans="2:32" x14ac:dyDescent="0.25">
      <c r="B513" s="49">
        <f>fichier!I505</f>
        <v>14</v>
      </c>
      <c r="C513" s="67" t="str">
        <f>fichier!R505</f>
        <v>PAPI</v>
      </c>
      <c r="D513" s="9">
        <f>fichier!N505</f>
        <v>65</v>
      </c>
      <c r="E513" s="4">
        <f>fichier!H505</f>
        <v>154164</v>
      </c>
      <c r="F513" s="4" t="str">
        <f>fichier!K505</f>
        <v>VTP PV 18147202 - DF-022-DK - PAPIN EMMANUEL - PEUGEOT 306</v>
      </c>
      <c r="G513" s="9">
        <f>fichier!L505</f>
        <v>53.88</v>
      </c>
      <c r="H513" s="9"/>
      <c r="I513" s="9"/>
      <c r="J513" s="9"/>
      <c r="K513" s="9"/>
      <c r="L513" s="9"/>
      <c r="M513" s="9"/>
      <c r="N513" s="9"/>
      <c r="O513" s="9"/>
      <c r="P513" s="9"/>
      <c r="Q513" s="9">
        <f>fichier!M505</f>
        <v>10.84</v>
      </c>
      <c r="R513" s="8"/>
      <c r="S513" s="8"/>
      <c r="T513" s="8"/>
      <c r="U513" s="4"/>
      <c r="V513" s="3"/>
      <c r="W513" s="8"/>
      <c r="X513" s="8"/>
      <c r="Y513" s="22"/>
      <c r="Z513" s="25">
        <f t="shared" si="53"/>
        <v>0.2011878247958426</v>
      </c>
      <c r="AA513" s="25" t="str">
        <f t="shared" si="54"/>
        <v/>
      </c>
      <c r="AB513" s="25" t="str">
        <f t="shared" si="55"/>
        <v/>
      </c>
      <c r="AC513" s="64" t="str">
        <f t="shared" si="49"/>
        <v/>
      </c>
      <c r="AD513" s="65" t="b">
        <f t="shared" si="50"/>
        <v>0</v>
      </c>
      <c r="AE513" s="26" t="str">
        <f t="shared" si="51"/>
        <v/>
      </c>
      <c r="AF513" s="26" t="str">
        <f t="shared" si="52"/>
        <v/>
      </c>
    </row>
    <row r="514" spans="2:32" x14ac:dyDescent="0.25">
      <c r="B514" s="49">
        <f>fichier!I506</f>
        <v>14</v>
      </c>
      <c r="C514" s="67" t="str">
        <f>fichier!R506</f>
        <v>PAPI</v>
      </c>
      <c r="D514" s="9">
        <f>fichier!N506</f>
        <v>-65</v>
      </c>
      <c r="E514" s="4">
        <f>fichier!H506</f>
        <v>154165</v>
      </c>
      <c r="F514" s="4" t="str">
        <f>fichier!K506</f>
        <v>Avoir facture NÂ° 154164 du 14/02/2018</v>
      </c>
      <c r="G514" s="9">
        <f>fichier!L506</f>
        <v>-53.88</v>
      </c>
      <c r="H514" s="9"/>
      <c r="I514" s="9"/>
      <c r="J514" s="9"/>
      <c r="K514" s="9"/>
      <c r="L514" s="9"/>
      <c r="M514" s="9"/>
      <c r="N514" s="9"/>
      <c r="O514" s="9"/>
      <c r="P514" s="9"/>
      <c r="Q514" s="9">
        <f>fichier!M506</f>
        <v>-10.84</v>
      </c>
      <c r="R514" s="8"/>
      <c r="S514" s="8"/>
      <c r="T514" s="8"/>
      <c r="U514" s="4"/>
      <c r="V514" s="3"/>
      <c r="W514" s="8"/>
      <c r="X514" s="8"/>
      <c r="Y514" s="22"/>
      <c r="Z514" s="25">
        <f t="shared" si="53"/>
        <v>0.2011878247958426</v>
      </c>
      <c r="AA514" s="25" t="str">
        <f t="shared" si="54"/>
        <v/>
      </c>
      <c r="AB514" s="25" t="str">
        <f t="shared" si="55"/>
        <v/>
      </c>
      <c r="AC514" s="64" t="str">
        <f t="shared" si="49"/>
        <v/>
      </c>
      <c r="AD514" s="65" t="b">
        <f t="shared" si="50"/>
        <v>0</v>
      </c>
      <c r="AE514" s="26" t="str">
        <f t="shared" si="51"/>
        <v/>
      </c>
      <c r="AF514" s="26" t="str">
        <f t="shared" si="52"/>
        <v/>
      </c>
    </row>
    <row r="515" spans="2:32" x14ac:dyDescent="0.25">
      <c r="B515" s="49">
        <f>fichier!I507</f>
        <v>14</v>
      </c>
      <c r="C515" s="67" t="str">
        <f>fichier!R507</f>
        <v>PAPI</v>
      </c>
      <c r="D515" s="9">
        <f>fichier!N507</f>
        <v>60</v>
      </c>
      <c r="E515" s="4">
        <f>fichier!H507</f>
        <v>154166</v>
      </c>
      <c r="F515" s="4" t="str">
        <f>fichier!K507</f>
        <v>RF VTP PV 18147202 - DF-022-DK - PAPIN EMMANUEL - PEUGEOT 306</v>
      </c>
      <c r="G515" s="9">
        <f>fichier!L507</f>
        <v>49.72</v>
      </c>
      <c r="H515" s="9"/>
      <c r="I515" s="9"/>
      <c r="J515" s="9"/>
      <c r="K515" s="9"/>
      <c r="L515" s="9"/>
      <c r="M515" s="9"/>
      <c r="N515" s="9"/>
      <c r="O515" s="9"/>
      <c r="P515" s="9"/>
      <c r="Q515" s="9">
        <f>fichier!M507</f>
        <v>10</v>
      </c>
      <c r="R515" s="8"/>
      <c r="S515" s="8"/>
      <c r="T515" s="8"/>
      <c r="U515" s="4"/>
      <c r="V515" s="3"/>
      <c r="W515" s="8"/>
      <c r="X515" s="8"/>
      <c r="Y515" s="22"/>
      <c r="Z515" s="25">
        <f t="shared" si="53"/>
        <v>0.20112630732099759</v>
      </c>
      <c r="AA515" s="25" t="str">
        <f t="shared" si="54"/>
        <v/>
      </c>
      <c r="AB515" s="25" t="str">
        <f t="shared" si="55"/>
        <v/>
      </c>
      <c r="AC515" s="64" t="str">
        <f t="shared" si="49"/>
        <v/>
      </c>
      <c r="AD515" s="65" t="b">
        <f t="shared" si="50"/>
        <v>0</v>
      </c>
      <c r="AE515" s="26" t="str">
        <f t="shared" si="51"/>
        <v/>
      </c>
      <c r="AF515" s="26" t="str">
        <f t="shared" si="52"/>
        <v/>
      </c>
    </row>
    <row r="516" spans="2:32" x14ac:dyDescent="0.25">
      <c r="B516" s="49">
        <f>fichier!I508</f>
        <v>9</v>
      </c>
      <c r="C516" s="67" t="str">
        <f>fichier!R508</f>
        <v>PASQ</v>
      </c>
      <c r="D516" s="9">
        <f>fichier!N508</f>
        <v>60</v>
      </c>
      <c r="E516" s="4">
        <f>fichier!H508</f>
        <v>154041</v>
      </c>
      <c r="F516" s="4" t="str">
        <f>fichier!K508</f>
        <v>VTP PV 18147090 - DA-220-DV - PASQUETTE JACQUES - RENAULT CLIO</v>
      </c>
      <c r="G516" s="9">
        <f>fichier!L508</f>
        <v>49.72</v>
      </c>
      <c r="H516" s="9"/>
      <c r="I516" s="9"/>
      <c r="J516" s="9"/>
      <c r="K516" s="9"/>
      <c r="L516" s="9"/>
      <c r="M516" s="9"/>
      <c r="N516" s="9"/>
      <c r="O516" s="9"/>
      <c r="P516" s="9"/>
      <c r="Q516" s="9">
        <f>fichier!M508</f>
        <v>10</v>
      </c>
      <c r="R516" s="8"/>
      <c r="S516" s="8"/>
      <c r="T516" s="8"/>
      <c r="U516" s="4"/>
      <c r="V516" s="3"/>
      <c r="W516" s="8"/>
      <c r="X516" s="8"/>
      <c r="Y516" s="22"/>
      <c r="Z516" s="25">
        <f t="shared" si="53"/>
        <v>0.20112630732099759</v>
      </c>
      <c r="AA516" s="25" t="str">
        <f t="shared" si="54"/>
        <v/>
      </c>
      <c r="AB516" s="25" t="str">
        <f t="shared" si="55"/>
        <v/>
      </c>
      <c r="AC516" s="64" t="str">
        <f t="shared" si="49"/>
        <v/>
      </c>
      <c r="AD516" s="65" t="b">
        <f t="shared" si="50"/>
        <v>0</v>
      </c>
      <c r="AE516" s="26" t="str">
        <f t="shared" si="51"/>
        <v/>
      </c>
      <c r="AF516" s="26" t="str">
        <f t="shared" si="52"/>
        <v/>
      </c>
    </row>
    <row r="517" spans="2:32" x14ac:dyDescent="0.25">
      <c r="B517" s="49">
        <f>fichier!I509</f>
        <v>12</v>
      </c>
      <c r="C517" s="67" t="str">
        <f>fichier!R509</f>
        <v>PAUL</v>
      </c>
      <c r="D517" s="9">
        <f>fichier!N509</f>
        <v>65</v>
      </c>
      <c r="E517" s="4">
        <f>fichier!H509</f>
        <v>154095</v>
      </c>
      <c r="F517" s="4" t="str">
        <f>fichier!K509</f>
        <v>VTP PV 18147140 - CB-876-QC - PAUL RENEE - VOLKSWAGEN POLO</v>
      </c>
      <c r="G517" s="9">
        <f>fichier!L509</f>
        <v>53.88</v>
      </c>
      <c r="H517" s="9"/>
      <c r="I517" s="9"/>
      <c r="J517" s="9"/>
      <c r="K517" s="9"/>
      <c r="L517" s="9"/>
      <c r="M517" s="9"/>
      <c r="N517" s="9"/>
      <c r="O517" s="9"/>
      <c r="P517" s="9"/>
      <c r="Q517" s="9">
        <f>fichier!M509</f>
        <v>10.84</v>
      </c>
      <c r="R517" s="8"/>
      <c r="S517" s="8"/>
      <c r="T517" s="8"/>
      <c r="U517" s="4"/>
      <c r="V517" s="3"/>
      <c r="W517" s="8"/>
      <c r="X517" s="8"/>
      <c r="Y517" s="22"/>
      <c r="Z517" s="25">
        <f t="shared" si="53"/>
        <v>0.2011878247958426</v>
      </c>
      <c r="AA517" s="25" t="str">
        <f t="shared" si="54"/>
        <v/>
      </c>
      <c r="AB517" s="25" t="str">
        <f t="shared" si="55"/>
        <v/>
      </c>
      <c r="AC517" s="64" t="str">
        <f t="shared" si="49"/>
        <v/>
      </c>
      <c r="AD517" s="65" t="b">
        <f t="shared" si="50"/>
        <v>0</v>
      </c>
      <c r="AE517" s="26" t="str">
        <f t="shared" si="51"/>
        <v/>
      </c>
      <c r="AF517" s="26" t="str">
        <f t="shared" si="52"/>
        <v/>
      </c>
    </row>
    <row r="518" spans="2:32" x14ac:dyDescent="0.25">
      <c r="B518" s="49">
        <f>fichier!I510</f>
        <v>28</v>
      </c>
      <c r="C518" s="67" t="str">
        <f>fichier!R510</f>
        <v>PAYE</v>
      </c>
      <c r="D518" s="9">
        <f>fichier!N510</f>
        <v>65</v>
      </c>
      <c r="E518" s="4">
        <f>fichier!H510</f>
        <v>154573</v>
      </c>
      <c r="F518" s="4" t="str">
        <f>fichier!K510</f>
        <v>VTP PV 18147587 - CN-992-VE - PAYEN DAVID - RENAULT MEGANE SCENIC</v>
      </c>
      <c r="G518" s="9">
        <f>fichier!L510</f>
        <v>53.88</v>
      </c>
      <c r="H518" s="9"/>
      <c r="I518" s="9"/>
      <c r="J518" s="9"/>
      <c r="K518" s="9"/>
      <c r="L518" s="9"/>
      <c r="M518" s="9"/>
      <c r="N518" s="9"/>
      <c r="O518" s="9"/>
      <c r="P518" s="9"/>
      <c r="Q518" s="9">
        <f>fichier!M510</f>
        <v>10.84</v>
      </c>
      <c r="R518" s="8"/>
      <c r="S518" s="8"/>
      <c r="T518" s="8"/>
      <c r="U518" s="4"/>
      <c r="V518" s="3"/>
      <c r="W518" s="8"/>
      <c r="X518" s="8"/>
      <c r="Y518" s="22"/>
      <c r="Z518" s="25">
        <f t="shared" si="53"/>
        <v>0.2011878247958426</v>
      </c>
      <c r="AA518" s="25" t="str">
        <f t="shared" si="54"/>
        <v/>
      </c>
      <c r="AB518" s="25" t="str">
        <f t="shared" si="55"/>
        <v/>
      </c>
      <c r="AC518" s="64" t="str">
        <f t="shared" si="49"/>
        <v/>
      </c>
      <c r="AD518" s="65" t="b">
        <f t="shared" si="50"/>
        <v>0</v>
      </c>
      <c r="AE518" s="26" t="str">
        <f t="shared" si="51"/>
        <v/>
      </c>
      <c r="AF518" s="26" t="str">
        <f t="shared" si="52"/>
        <v/>
      </c>
    </row>
    <row r="519" spans="2:32" x14ac:dyDescent="0.25">
      <c r="B519" s="49">
        <f>fichier!I511</f>
        <v>5</v>
      </c>
      <c r="C519" s="67" t="str">
        <f>fichier!R511</f>
        <v>PELC</v>
      </c>
      <c r="D519" s="9">
        <f>fichier!N511</f>
        <v>65</v>
      </c>
      <c r="E519" s="4">
        <f>fichier!H511</f>
        <v>153902</v>
      </c>
      <c r="F519" s="4" t="str">
        <f>fichier!K511</f>
        <v>VTP PV 18146959 - CL-718-KR - PELCHAT BENOIT - RENAULT CLIO</v>
      </c>
      <c r="G519" s="9">
        <f>fichier!L511</f>
        <v>53.88</v>
      </c>
      <c r="H519" s="9"/>
      <c r="I519" s="9"/>
      <c r="J519" s="9"/>
      <c r="K519" s="9"/>
      <c r="L519" s="9"/>
      <c r="M519" s="9"/>
      <c r="N519" s="9"/>
      <c r="O519" s="9"/>
      <c r="P519" s="9"/>
      <c r="Q519" s="9">
        <f>fichier!M511</f>
        <v>10.84</v>
      </c>
      <c r="R519" s="8"/>
      <c r="S519" s="8"/>
      <c r="T519" s="8"/>
      <c r="U519" s="4"/>
      <c r="V519" s="3"/>
      <c r="W519" s="8"/>
      <c r="X519" s="8"/>
      <c r="Y519" s="22"/>
      <c r="Z519" s="25">
        <f t="shared" si="53"/>
        <v>0.2011878247958426</v>
      </c>
      <c r="AA519" s="25" t="str">
        <f t="shared" si="54"/>
        <v/>
      </c>
      <c r="AB519" s="25" t="str">
        <f t="shared" si="55"/>
        <v/>
      </c>
      <c r="AC519" s="64" t="str">
        <f t="shared" si="49"/>
        <v/>
      </c>
      <c r="AD519" s="65" t="b">
        <f t="shared" si="50"/>
        <v>0</v>
      </c>
      <c r="AE519" s="26" t="str">
        <f t="shared" si="51"/>
        <v/>
      </c>
      <c r="AF519" s="26" t="str">
        <f t="shared" si="52"/>
        <v/>
      </c>
    </row>
    <row r="520" spans="2:32" x14ac:dyDescent="0.25">
      <c r="B520" s="49">
        <f>fichier!I512</f>
        <v>16</v>
      </c>
      <c r="C520" s="67" t="str">
        <f>fichier!R512</f>
        <v>PELC</v>
      </c>
      <c r="D520" s="9">
        <f>fichier!N512</f>
        <v>15</v>
      </c>
      <c r="E520" s="4">
        <f>fichier!H512</f>
        <v>154254</v>
      </c>
      <c r="F520" s="4" t="str">
        <f>fichier!K512</f>
        <v>CV PV 18147284 - CL-718-KR - PELCHAT BENOIT - RENAULT CLIO</v>
      </c>
      <c r="G520" s="9">
        <f>fichier!L512</f>
        <v>12.5</v>
      </c>
      <c r="H520" s="9"/>
      <c r="I520" s="9"/>
      <c r="J520" s="9"/>
      <c r="K520" s="9"/>
      <c r="L520" s="9"/>
      <c r="M520" s="9"/>
      <c r="N520" s="9"/>
      <c r="O520" s="9"/>
      <c r="P520" s="9"/>
      <c r="Q520" s="9">
        <f>fichier!M512</f>
        <v>2.5</v>
      </c>
      <c r="R520" s="8"/>
      <c r="S520" s="8"/>
      <c r="T520" s="8"/>
      <c r="U520" s="4"/>
      <c r="V520" s="3"/>
      <c r="W520" s="8"/>
      <c r="X520" s="8"/>
      <c r="Y520" s="22"/>
      <c r="Z520" s="25">
        <f t="shared" si="53"/>
        <v>0.2</v>
      </c>
      <c r="AA520" s="25" t="str">
        <f t="shared" si="54"/>
        <v/>
      </c>
      <c r="AB520" s="25" t="str">
        <f t="shared" si="55"/>
        <v/>
      </c>
      <c r="AC520" s="64" t="str">
        <f t="shared" si="49"/>
        <v/>
      </c>
      <c r="AD520" s="65" t="str">
        <f t="shared" si="50"/>
        <v/>
      </c>
      <c r="AE520" s="26" t="str">
        <f t="shared" si="51"/>
        <v/>
      </c>
      <c r="AF520" s="26" t="str">
        <f t="shared" si="52"/>
        <v/>
      </c>
    </row>
    <row r="521" spans="2:32" x14ac:dyDescent="0.25">
      <c r="B521" s="49">
        <f>fichier!I513</f>
        <v>22</v>
      </c>
      <c r="C521" s="67" t="str">
        <f>fichier!R513</f>
        <v>PELL</v>
      </c>
      <c r="D521" s="9">
        <f>fichier!N513</f>
        <v>25</v>
      </c>
      <c r="E521" s="4">
        <f>fichier!H513</f>
        <v>154400</v>
      </c>
      <c r="F521" s="4" t="str">
        <f>fichier!K513</f>
        <v>VTC PV 18147421 - 5794 XP 14 - PELLERIN JOEL - PEUGEOT 106STE</v>
      </c>
      <c r="G521" s="9">
        <f>fichier!L513</f>
        <v>20.83</v>
      </c>
      <c r="H521" s="9"/>
      <c r="I521" s="9"/>
      <c r="J521" s="9"/>
      <c r="K521" s="9"/>
      <c r="L521" s="9"/>
      <c r="M521" s="9"/>
      <c r="N521" s="9"/>
      <c r="O521" s="9"/>
      <c r="P521" s="9"/>
      <c r="Q521" s="9">
        <f>fichier!M513</f>
        <v>4.17</v>
      </c>
      <c r="R521" s="8"/>
      <c r="S521" s="8"/>
      <c r="T521" s="8"/>
      <c r="U521" s="4"/>
      <c r="V521" s="3"/>
      <c r="W521" s="8"/>
      <c r="X521" s="8"/>
      <c r="Y521" s="22"/>
      <c r="Z521" s="25">
        <f t="shared" si="53"/>
        <v>0.20019203072491601</v>
      </c>
      <c r="AA521" s="25" t="str">
        <f t="shared" si="54"/>
        <v/>
      </c>
      <c r="AB521" s="25" t="str">
        <f t="shared" si="55"/>
        <v/>
      </c>
      <c r="AC521" s="64" t="str">
        <f t="shared" si="49"/>
        <v/>
      </c>
      <c r="AD521" s="65" t="str">
        <f t="shared" si="50"/>
        <v/>
      </c>
      <c r="AE521" s="26" t="str">
        <f t="shared" si="51"/>
        <v/>
      </c>
      <c r="AF521" s="26" t="str">
        <f t="shared" si="52"/>
        <v/>
      </c>
    </row>
    <row r="522" spans="2:32" x14ac:dyDescent="0.25">
      <c r="B522" s="49">
        <f>fichier!I514</f>
        <v>15</v>
      </c>
      <c r="C522" s="67" t="str">
        <f>fichier!R514</f>
        <v>PENO</v>
      </c>
      <c r="D522" s="9">
        <f>fichier!N514</f>
        <v>65</v>
      </c>
      <c r="E522" s="4">
        <f>fichier!H514</f>
        <v>154204</v>
      </c>
      <c r="F522" s="4" t="str">
        <f>fichier!K514</f>
        <v>VTP PV 18147240 - AL-245-RW - PENON MARIE-CLAIRE - OPEL ZAFIRA</v>
      </c>
      <c r="G522" s="9">
        <f>fichier!L514</f>
        <v>53.88</v>
      </c>
      <c r="H522" s="9"/>
      <c r="I522" s="9"/>
      <c r="J522" s="9"/>
      <c r="K522" s="9"/>
      <c r="L522" s="9"/>
      <c r="M522" s="9"/>
      <c r="N522" s="9"/>
      <c r="O522" s="9"/>
      <c r="P522" s="9"/>
      <c r="Q522" s="9">
        <f>fichier!M514</f>
        <v>10.84</v>
      </c>
      <c r="R522" s="8"/>
      <c r="S522" s="8"/>
      <c r="T522" s="8"/>
      <c r="U522" s="4"/>
      <c r="V522" s="3"/>
      <c r="W522" s="8"/>
      <c r="X522" s="8"/>
      <c r="Y522" s="22"/>
      <c r="Z522" s="25">
        <f t="shared" si="53"/>
        <v>0.2011878247958426</v>
      </c>
      <c r="AA522" s="25" t="str">
        <f t="shared" si="54"/>
        <v/>
      </c>
      <c r="AB522" s="25" t="str">
        <f t="shared" si="55"/>
        <v/>
      </c>
      <c r="AC522" s="64" t="str">
        <f t="shared" ref="AC522:AC585" si="56">IF(T522="","",T522/(W522+G522+H522+I522+J522+K522+L522+M522+N522+O522+P522))</f>
        <v/>
      </c>
      <c r="AD522" s="65" t="b">
        <f t="shared" ref="AD522:AD585" si="57">IF(SUM(W522+G522+H522+I522+J522+K522+L522+M522+N522+O522+P522+Q522+R522+S522+T522)=D522,"",FALSE)</f>
        <v>0</v>
      </c>
      <c r="AE522" s="26" t="str">
        <f t="shared" ref="AE522:AE585" si="58">IF(OR(AND(C522="",D522&lt;&gt;""),AND(V522="",W522&lt;&gt;""),AND($G$8="",G522&lt;&gt;""),AND($H$8="",H522&lt;&gt;""),AND($I$8="",I522&lt;&gt;""),AND($J$8="",J522&lt;&gt;""),AND($K$8="",K522&lt;&gt;""),AND($L$8="",L522&lt;&gt;""),AND($M$8="",M522&lt;&gt;""),AND($N$8="",N522&lt;&gt;""),AND($O$8="",O522&lt;&gt;""),AND($P$8="",P522&lt;&gt;""),AND($Q$8="",Q522&lt;&gt;""),AND($R$8="",R522&lt;&gt;""),AND($S$8="",S522&lt;&gt;""),AND($T$8="",T522&lt;&gt;"")),FALSE,"")</f>
        <v/>
      </c>
      <c r="AF522" s="26" t="str">
        <f t="shared" ref="AF522:AF585" si="59">IF(AND(B522="",OR(C522&lt;&gt;"",D522&lt;&gt;"",E522&lt;&gt;"",F522&lt;&gt;"",U522&lt;&gt;"",V522&lt;&gt;"",W522&lt;&gt;"",G522&lt;&gt;"",H522&lt;&gt;"",I522&lt;&gt;"",J522&lt;&gt;"",K522&lt;&gt;"",L522&lt;&gt;"",M522&lt;&gt;"",N522&lt;&gt;"",O522&lt;&gt;"",P522&lt;&gt;"",Q522&lt;&gt;"",R522&lt;&gt;"",S522&lt;&gt;"",T522&lt;&gt;"")),FALSE,"")</f>
        <v/>
      </c>
    </row>
    <row r="523" spans="2:32" x14ac:dyDescent="0.25">
      <c r="B523" s="49">
        <f>fichier!I515</f>
        <v>12</v>
      </c>
      <c r="C523" s="67" t="str">
        <f>fichier!R515</f>
        <v>PERI</v>
      </c>
      <c r="D523" s="9">
        <f>fichier!N515</f>
        <v>60</v>
      </c>
      <c r="E523" s="4">
        <f>fichier!H515</f>
        <v>154086</v>
      </c>
      <c r="F523" s="4" t="str">
        <f>fichier!K515</f>
        <v>VTP PV 18147131 - AL-221-HY - PERIER ANTOINE - PEUGEOT 206</v>
      </c>
      <c r="G523" s="9">
        <f>fichier!L515</f>
        <v>49.72</v>
      </c>
      <c r="H523" s="9"/>
      <c r="I523" s="9"/>
      <c r="J523" s="9"/>
      <c r="K523" s="9"/>
      <c r="L523" s="9"/>
      <c r="M523" s="9"/>
      <c r="N523" s="9"/>
      <c r="O523" s="9"/>
      <c r="P523" s="9"/>
      <c r="Q523" s="9">
        <f>fichier!M515</f>
        <v>10</v>
      </c>
      <c r="R523" s="8"/>
      <c r="S523" s="8"/>
      <c r="T523" s="8"/>
      <c r="U523" s="4"/>
      <c r="V523" s="3"/>
      <c r="W523" s="8"/>
      <c r="X523" s="8"/>
      <c r="Y523" s="22"/>
      <c r="Z523" s="25">
        <f t="shared" ref="Z523:Z586" si="60">IF(Q523="","",Q523/SUM(G523:P523))</f>
        <v>0.20112630732099759</v>
      </c>
      <c r="AA523" s="25" t="str">
        <f t="shared" ref="AA523:AA586" si="61">IF(R523="","",R523/SUM(G523:P523))</f>
        <v/>
      </c>
      <c r="AB523" s="25" t="str">
        <f t="shared" ref="AB523:AB586" si="62">IF(S523="","",S523/SUM(G523:P523))</f>
        <v/>
      </c>
      <c r="AC523" s="64" t="str">
        <f t="shared" si="56"/>
        <v/>
      </c>
      <c r="AD523" s="65" t="b">
        <f t="shared" si="57"/>
        <v>0</v>
      </c>
      <c r="AE523" s="26" t="str">
        <f t="shared" si="58"/>
        <v/>
      </c>
      <c r="AF523" s="26" t="str">
        <f t="shared" si="59"/>
        <v/>
      </c>
    </row>
    <row r="524" spans="2:32" x14ac:dyDescent="0.25">
      <c r="B524" s="49">
        <f>fichier!I516</f>
        <v>16</v>
      </c>
      <c r="C524" s="67" t="str">
        <f>fichier!R516</f>
        <v>PERI</v>
      </c>
      <c r="D524" s="9">
        <f>fichier!N516</f>
        <v>65</v>
      </c>
      <c r="E524" s="4">
        <f>fichier!H516</f>
        <v>154248</v>
      </c>
      <c r="F524" s="4" t="str">
        <f>fichier!K516</f>
        <v>VTP PV 18147278 - 2514 XH 14 - PERIER ISABELLE - PEUGEOT 806 SR PAC</v>
      </c>
      <c r="G524" s="9">
        <f>fichier!L516</f>
        <v>53.88</v>
      </c>
      <c r="H524" s="9"/>
      <c r="I524" s="9"/>
      <c r="J524" s="9"/>
      <c r="K524" s="9"/>
      <c r="L524" s="9"/>
      <c r="M524" s="9"/>
      <c r="N524" s="9"/>
      <c r="O524" s="9"/>
      <c r="P524" s="9"/>
      <c r="Q524" s="9">
        <f>fichier!M516</f>
        <v>10.84</v>
      </c>
      <c r="R524" s="8"/>
      <c r="S524" s="8"/>
      <c r="T524" s="8"/>
      <c r="U524" s="4"/>
      <c r="V524" s="3"/>
      <c r="W524" s="8"/>
      <c r="X524" s="8"/>
      <c r="Y524" s="22"/>
      <c r="Z524" s="25">
        <f t="shared" si="60"/>
        <v>0.2011878247958426</v>
      </c>
      <c r="AA524" s="25" t="str">
        <f t="shared" si="61"/>
        <v/>
      </c>
      <c r="AB524" s="25" t="str">
        <f t="shared" si="62"/>
        <v/>
      </c>
      <c r="AC524" s="64" t="str">
        <f t="shared" si="56"/>
        <v/>
      </c>
      <c r="AD524" s="65" t="b">
        <f t="shared" si="57"/>
        <v>0</v>
      </c>
      <c r="AE524" s="26" t="str">
        <f t="shared" si="58"/>
        <v/>
      </c>
      <c r="AF524" s="26" t="str">
        <f t="shared" si="59"/>
        <v/>
      </c>
    </row>
    <row r="525" spans="2:32" x14ac:dyDescent="0.25">
      <c r="B525" s="49">
        <f>fichier!I517</f>
        <v>7</v>
      </c>
      <c r="C525" s="67" t="str">
        <f>fichier!R517</f>
        <v>PEZI</v>
      </c>
      <c r="D525" s="9">
        <f>fichier!N517</f>
        <v>25</v>
      </c>
      <c r="E525" s="4">
        <f>fichier!H517</f>
        <v>153975</v>
      </c>
      <c r="F525" s="4" t="str">
        <f>fichier!K517</f>
        <v>VTC PV 18147027 - CQ-425-AK - PEZIER CHRISTOPHE - IVECO DAILY</v>
      </c>
      <c r="G525" s="9">
        <f>fichier!L517</f>
        <v>20.83</v>
      </c>
      <c r="H525" s="9"/>
      <c r="I525" s="9"/>
      <c r="J525" s="9"/>
      <c r="K525" s="9"/>
      <c r="L525" s="9"/>
      <c r="M525" s="9"/>
      <c r="N525" s="9"/>
      <c r="O525" s="9"/>
      <c r="P525" s="9"/>
      <c r="Q525" s="9">
        <f>fichier!M517</f>
        <v>4.17</v>
      </c>
      <c r="R525" s="8"/>
      <c r="S525" s="8"/>
      <c r="T525" s="8"/>
      <c r="U525" s="4"/>
      <c r="V525" s="3"/>
      <c r="W525" s="8"/>
      <c r="X525" s="8"/>
      <c r="Y525" s="22"/>
      <c r="Z525" s="25">
        <f t="shared" si="60"/>
        <v>0.20019203072491601</v>
      </c>
      <c r="AA525" s="25" t="str">
        <f t="shared" si="61"/>
        <v/>
      </c>
      <c r="AB525" s="25" t="str">
        <f t="shared" si="62"/>
        <v/>
      </c>
      <c r="AC525" s="64" t="str">
        <f t="shared" si="56"/>
        <v/>
      </c>
      <c r="AD525" s="65" t="str">
        <f t="shared" si="57"/>
        <v/>
      </c>
      <c r="AE525" s="26" t="str">
        <f t="shared" si="58"/>
        <v/>
      </c>
      <c r="AF525" s="26" t="str">
        <f t="shared" si="59"/>
        <v/>
      </c>
    </row>
    <row r="526" spans="2:32" x14ac:dyDescent="0.25">
      <c r="B526" s="49">
        <f>fichier!I518</f>
        <v>13</v>
      </c>
      <c r="C526" s="67" t="str">
        <f>fichier!R518</f>
        <v>PHAR</v>
      </c>
      <c r="D526" s="9">
        <f>fichier!N518</f>
        <v>15</v>
      </c>
      <c r="E526" s="4">
        <f>fichier!H518</f>
        <v>154115</v>
      </c>
      <c r="F526" s="4" t="str">
        <f>fichier!K518</f>
        <v>CV PV 18147156 - 5508 XQ 14 - PHARMACIE DU CENTRE COMMERCIAL ST CLAI - MERCEDES BENZ VITO</v>
      </c>
      <c r="G526" s="9">
        <f>fichier!L518</f>
        <v>12.5</v>
      </c>
      <c r="H526" s="9"/>
      <c r="I526" s="9"/>
      <c r="J526" s="9"/>
      <c r="K526" s="9"/>
      <c r="L526" s="9"/>
      <c r="M526" s="9"/>
      <c r="N526" s="9"/>
      <c r="O526" s="9"/>
      <c r="P526" s="9"/>
      <c r="Q526" s="9">
        <f>fichier!M518</f>
        <v>2.5</v>
      </c>
      <c r="R526" s="8"/>
      <c r="S526" s="8"/>
      <c r="T526" s="8"/>
      <c r="U526" s="4"/>
      <c r="V526" s="3"/>
      <c r="W526" s="8"/>
      <c r="X526" s="8"/>
      <c r="Y526" s="22"/>
      <c r="Z526" s="25">
        <f t="shared" si="60"/>
        <v>0.2</v>
      </c>
      <c r="AA526" s="25" t="str">
        <f t="shared" si="61"/>
        <v/>
      </c>
      <c r="AB526" s="25" t="str">
        <f t="shared" si="62"/>
        <v/>
      </c>
      <c r="AC526" s="64" t="str">
        <f t="shared" si="56"/>
        <v/>
      </c>
      <c r="AD526" s="65" t="str">
        <f t="shared" si="57"/>
        <v/>
      </c>
      <c r="AE526" s="26" t="str">
        <f t="shared" si="58"/>
        <v/>
      </c>
      <c r="AF526" s="26" t="str">
        <f t="shared" si="59"/>
        <v/>
      </c>
    </row>
    <row r="527" spans="2:32" x14ac:dyDescent="0.25">
      <c r="B527" s="49">
        <f>fichier!I519</f>
        <v>13</v>
      </c>
      <c r="C527" s="67" t="str">
        <f>fichier!R519</f>
        <v>PHIL</v>
      </c>
      <c r="D527" s="9">
        <f>fichier!N519</f>
        <v>60</v>
      </c>
      <c r="E527" s="4">
        <f>fichier!H519</f>
        <v>154142</v>
      </c>
      <c r="F527" s="4" t="str">
        <f>fichier!K519</f>
        <v>VTP PV 18147182 - AZ-053-ME - PHILIPPE OLIVIER - MERCEDES BENZ CLASSE E</v>
      </c>
      <c r="G527" s="9">
        <f>fichier!L519</f>
        <v>49.72</v>
      </c>
      <c r="H527" s="9"/>
      <c r="I527" s="9"/>
      <c r="J527" s="9"/>
      <c r="K527" s="9"/>
      <c r="L527" s="9"/>
      <c r="M527" s="9"/>
      <c r="N527" s="9"/>
      <c r="O527" s="9"/>
      <c r="P527" s="9"/>
      <c r="Q527" s="9">
        <f>fichier!M519</f>
        <v>10</v>
      </c>
      <c r="R527" s="8"/>
      <c r="S527" s="8"/>
      <c r="T527" s="8"/>
      <c r="U527" s="4"/>
      <c r="V527" s="3"/>
      <c r="W527" s="8"/>
      <c r="X527" s="8"/>
      <c r="Y527" s="22"/>
      <c r="Z527" s="25">
        <f t="shared" si="60"/>
        <v>0.20112630732099759</v>
      </c>
      <c r="AA527" s="25" t="str">
        <f t="shared" si="61"/>
        <v/>
      </c>
      <c r="AB527" s="25" t="str">
        <f t="shared" si="62"/>
        <v/>
      </c>
      <c r="AC527" s="64" t="str">
        <f t="shared" si="56"/>
        <v/>
      </c>
      <c r="AD527" s="65" t="b">
        <f t="shared" si="57"/>
        <v>0</v>
      </c>
      <c r="AE527" s="26" t="str">
        <f t="shared" si="58"/>
        <v/>
      </c>
      <c r="AF527" s="26" t="str">
        <f t="shared" si="59"/>
        <v/>
      </c>
    </row>
    <row r="528" spans="2:32" x14ac:dyDescent="0.25">
      <c r="B528" s="49">
        <f>fichier!I520</f>
        <v>23</v>
      </c>
      <c r="C528" s="67" t="str">
        <f>fichier!R520</f>
        <v>PHIL</v>
      </c>
      <c r="D528" s="9">
        <f>fichier!N520</f>
        <v>65</v>
      </c>
      <c r="E528" s="4">
        <f>fichier!H520</f>
        <v>154443</v>
      </c>
      <c r="F528" s="4" t="str">
        <f>fichier!K520</f>
        <v>VTP PV 18147464 - CW-333-AD - PHILPPEAU STEVAN - PORSCHE CAYENNE</v>
      </c>
      <c r="G528" s="9">
        <f>fichier!L520</f>
        <v>53.88</v>
      </c>
      <c r="H528" s="9"/>
      <c r="I528" s="9"/>
      <c r="J528" s="9"/>
      <c r="K528" s="9"/>
      <c r="L528" s="9"/>
      <c r="M528" s="9"/>
      <c r="N528" s="9"/>
      <c r="O528" s="9"/>
      <c r="P528" s="9"/>
      <c r="Q528" s="9">
        <f>fichier!M520</f>
        <v>10.84</v>
      </c>
      <c r="R528" s="8"/>
      <c r="S528" s="8"/>
      <c r="T528" s="8"/>
      <c r="U528" s="4"/>
      <c r="V528" s="3"/>
      <c r="W528" s="8"/>
      <c r="X528" s="8"/>
      <c r="Y528" s="22"/>
      <c r="Z528" s="25">
        <f t="shared" si="60"/>
        <v>0.2011878247958426</v>
      </c>
      <c r="AA528" s="25" t="str">
        <f t="shared" si="61"/>
        <v/>
      </c>
      <c r="AB528" s="25" t="str">
        <f t="shared" si="62"/>
        <v/>
      </c>
      <c r="AC528" s="64" t="str">
        <f t="shared" si="56"/>
        <v/>
      </c>
      <c r="AD528" s="65" t="b">
        <f t="shared" si="57"/>
        <v>0</v>
      </c>
      <c r="AE528" s="26" t="str">
        <f t="shared" si="58"/>
        <v/>
      </c>
      <c r="AF528" s="26" t="str">
        <f t="shared" si="59"/>
        <v/>
      </c>
    </row>
    <row r="529" spans="2:32" x14ac:dyDescent="0.25">
      <c r="B529" s="49">
        <f>fichier!I521</f>
        <v>5</v>
      </c>
      <c r="C529" s="67" t="str">
        <f>fichier!R521</f>
        <v>PICK</v>
      </c>
      <c r="D529" s="9">
        <f>fichier!N521</f>
        <v>60</v>
      </c>
      <c r="E529" s="4">
        <f>fichier!H521</f>
        <v>153879</v>
      </c>
      <c r="F529" s="4" t="str">
        <f>fichier!K521</f>
        <v>VTP PV 18146938 - DZ-677-XZ - PICKERING HUGUES - MERCEDES BENZ CLASSE A</v>
      </c>
      <c r="G529" s="9">
        <f>fichier!L521</f>
        <v>49.72</v>
      </c>
      <c r="H529" s="9"/>
      <c r="I529" s="9"/>
      <c r="J529" s="9"/>
      <c r="K529" s="9"/>
      <c r="L529" s="9"/>
      <c r="M529" s="9"/>
      <c r="N529" s="9"/>
      <c r="O529" s="9"/>
      <c r="P529" s="9"/>
      <c r="Q529" s="9">
        <f>fichier!M521</f>
        <v>10</v>
      </c>
      <c r="R529" s="8"/>
      <c r="S529" s="8"/>
      <c r="T529" s="8"/>
      <c r="U529" s="4"/>
      <c r="V529" s="3"/>
      <c r="W529" s="8"/>
      <c r="X529" s="8"/>
      <c r="Y529" s="22"/>
      <c r="Z529" s="25">
        <f t="shared" si="60"/>
        <v>0.20112630732099759</v>
      </c>
      <c r="AA529" s="25" t="str">
        <f t="shared" si="61"/>
        <v/>
      </c>
      <c r="AB529" s="25" t="str">
        <f t="shared" si="62"/>
        <v/>
      </c>
      <c r="AC529" s="64" t="str">
        <f t="shared" si="56"/>
        <v/>
      </c>
      <c r="AD529" s="65" t="b">
        <f t="shared" si="57"/>
        <v>0</v>
      </c>
      <c r="AE529" s="26" t="str">
        <f t="shared" si="58"/>
        <v/>
      </c>
      <c r="AF529" s="26" t="str">
        <f t="shared" si="59"/>
        <v/>
      </c>
    </row>
    <row r="530" spans="2:32" x14ac:dyDescent="0.25">
      <c r="B530" s="49">
        <f>fichier!I522</f>
        <v>23</v>
      </c>
      <c r="C530" s="67" t="str">
        <f>fichier!R522</f>
        <v>PILE</v>
      </c>
      <c r="D530" s="9">
        <f>fichier!N522</f>
        <v>65</v>
      </c>
      <c r="E530" s="4">
        <f>fichier!H522</f>
        <v>154467</v>
      </c>
      <c r="F530" s="4" t="str">
        <f>fichier!K522</f>
        <v>VTP PV 18147488 - DD-561-ET - PILETTE SYLVIANE - RENAULT CLIO</v>
      </c>
      <c r="G530" s="9">
        <f>fichier!L522</f>
        <v>53.88</v>
      </c>
      <c r="H530" s="9"/>
      <c r="I530" s="9"/>
      <c r="J530" s="9"/>
      <c r="K530" s="9"/>
      <c r="L530" s="9"/>
      <c r="M530" s="9"/>
      <c r="N530" s="9"/>
      <c r="O530" s="9"/>
      <c r="P530" s="9"/>
      <c r="Q530" s="9">
        <f>fichier!M522</f>
        <v>10.84</v>
      </c>
      <c r="R530" s="8"/>
      <c r="S530" s="8"/>
      <c r="T530" s="8"/>
      <c r="U530" s="4"/>
      <c r="V530" s="3"/>
      <c r="W530" s="8"/>
      <c r="X530" s="8"/>
      <c r="Y530" s="22"/>
      <c r="Z530" s="25">
        <f t="shared" si="60"/>
        <v>0.2011878247958426</v>
      </c>
      <c r="AA530" s="25" t="str">
        <f t="shared" si="61"/>
        <v/>
      </c>
      <c r="AB530" s="25" t="str">
        <f t="shared" si="62"/>
        <v/>
      </c>
      <c r="AC530" s="64" t="str">
        <f t="shared" si="56"/>
        <v/>
      </c>
      <c r="AD530" s="65" t="b">
        <f t="shared" si="57"/>
        <v>0</v>
      </c>
      <c r="AE530" s="26" t="str">
        <f t="shared" si="58"/>
        <v/>
      </c>
      <c r="AF530" s="26" t="str">
        <f t="shared" si="59"/>
        <v/>
      </c>
    </row>
    <row r="531" spans="2:32" x14ac:dyDescent="0.25">
      <c r="B531" s="49">
        <f>fichier!I523</f>
        <v>1</v>
      </c>
      <c r="C531" s="67" t="str">
        <f>fichier!R523</f>
        <v>PLEA</v>
      </c>
      <c r="D531" s="9">
        <f>fichier!N523</f>
        <v>65</v>
      </c>
      <c r="E531" s="4">
        <f>fichier!H523</f>
        <v>153808</v>
      </c>
      <c r="F531" s="4" t="str">
        <f>fichier!K523</f>
        <v>VTP PV 18146868 - BH-323-JT - BORGES DOMINGOS - RENAULT MEGANE</v>
      </c>
      <c r="G531" s="9">
        <f>fichier!L523</f>
        <v>53.88</v>
      </c>
      <c r="H531" s="9"/>
      <c r="I531" s="9"/>
      <c r="J531" s="9"/>
      <c r="K531" s="9"/>
      <c r="L531" s="9"/>
      <c r="M531" s="9"/>
      <c r="N531" s="9"/>
      <c r="O531" s="9"/>
      <c r="P531" s="9"/>
      <c r="Q531" s="9">
        <f>fichier!M523</f>
        <v>10.84</v>
      </c>
      <c r="R531" s="8"/>
      <c r="S531" s="8"/>
      <c r="T531" s="8"/>
      <c r="U531" s="4"/>
      <c r="V531" s="3"/>
      <c r="W531" s="8"/>
      <c r="X531" s="8"/>
      <c r="Y531" s="22"/>
      <c r="Z531" s="25">
        <f t="shared" si="60"/>
        <v>0.2011878247958426</v>
      </c>
      <c r="AA531" s="25" t="str">
        <f t="shared" si="61"/>
        <v/>
      </c>
      <c r="AB531" s="25" t="str">
        <f t="shared" si="62"/>
        <v/>
      </c>
      <c r="AC531" s="64" t="str">
        <f t="shared" si="56"/>
        <v/>
      </c>
      <c r="AD531" s="65" t="b">
        <f t="shared" si="57"/>
        <v>0</v>
      </c>
      <c r="AE531" s="26" t="str">
        <f t="shared" si="58"/>
        <v/>
      </c>
      <c r="AF531" s="26" t="str">
        <f t="shared" si="59"/>
        <v/>
      </c>
    </row>
    <row r="532" spans="2:32" x14ac:dyDescent="0.25">
      <c r="B532" s="49">
        <f>fichier!I524</f>
        <v>6</v>
      </c>
      <c r="C532" s="67" t="str">
        <f>fichier!R524</f>
        <v>PLEY</v>
      </c>
      <c r="D532" s="9">
        <f>fichier!N524</f>
        <v>65</v>
      </c>
      <c r="E532" s="4">
        <f>fichier!H524</f>
        <v>153912</v>
      </c>
      <c r="F532" s="4" t="str">
        <f>fichier!K524</f>
        <v>VTP PV 18146969 - BD-894-LG - PLEY SOLANGE - SEAT IBIZA TOPSPORT 1.4I 6CV 100CH</v>
      </c>
      <c r="G532" s="9">
        <f>fichier!L524</f>
        <v>53.88</v>
      </c>
      <c r="H532" s="9"/>
      <c r="I532" s="9"/>
      <c r="J532" s="9"/>
      <c r="K532" s="9"/>
      <c r="L532" s="9"/>
      <c r="M532" s="9"/>
      <c r="N532" s="9"/>
      <c r="O532" s="9"/>
      <c r="P532" s="9"/>
      <c r="Q532" s="9">
        <f>fichier!M524</f>
        <v>10.84</v>
      </c>
      <c r="R532" s="8"/>
      <c r="S532" s="8"/>
      <c r="T532" s="8"/>
      <c r="U532" s="4"/>
      <c r="V532" s="3"/>
      <c r="W532" s="8"/>
      <c r="X532" s="8"/>
      <c r="Y532" s="22"/>
      <c r="Z532" s="25">
        <f t="shared" si="60"/>
        <v>0.2011878247958426</v>
      </c>
      <c r="AA532" s="25" t="str">
        <f t="shared" si="61"/>
        <v/>
      </c>
      <c r="AB532" s="25" t="str">
        <f t="shared" si="62"/>
        <v/>
      </c>
      <c r="AC532" s="64" t="str">
        <f t="shared" si="56"/>
        <v/>
      </c>
      <c r="AD532" s="65" t="b">
        <f t="shared" si="57"/>
        <v>0</v>
      </c>
      <c r="AE532" s="26" t="str">
        <f t="shared" si="58"/>
        <v/>
      </c>
      <c r="AF532" s="26" t="str">
        <f t="shared" si="59"/>
        <v/>
      </c>
    </row>
    <row r="533" spans="2:32" x14ac:dyDescent="0.25">
      <c r="B533" s="49">
        <f>fichier!I525</f>
        <v>9</v>
      </c>
      <c r="C533" s="67" t="str">
        <f>fichier!R525</f>
        <v>PORT</v>
      </c>
      <c r="D533" s="9">
        <f>fichier!N525</f>
        <v>60</v>
      </c>
      <c r="E533" s="4">
        <f>fichier!H525</f>
        <v>154023</v>
      </c>
      <c r="F533" s="4" t="str">
        <f>fichier!K525</f>
        <v>VTP PV 18147072 - 3229 ZQ 14 - SYND MIXT REG PORTS CAEN OUISTREHAM - RENAULT KANGOO</v>
      </c>
      <c r="G533" s="9">
        <f>fichier!L525</f>
        <v>49.72</v>
      </c>
      <c r="H533" s="9"/>
      <c r="I533" s="9"/>
      <c r="J533" s="9"/>
      <c r="K533" s="9"/>
      <c r="L533" s="9"/>
      <c r="M533" s="9"/>
      <c r="N533" s="9"/>
      <c r="O533" s="9"/>
      <c r="P533" s="9"/>
      <c r="Q533" s="9">
        <f>fichier!M525</f>
        <v>10</v>
      </c>
      <c r="R533" s="8"/>
      <c r="S533" s="8"/>
      <c r="T533" s="8"/>
      <c r="U533" s="4"/>
      <c r="V533" s="3"/>
      <c r="W533" s="8"/>
      <c r="X533" s="8"/>
      <c r="Y533" s="22"/>
      <c r="Z533" s="25">
        <f t="shared" si="60"/>
        <v>0.20112630732099759</v>
      </c>
      <c r="AA533" s="25" t="str">
        <f t="shared" si="61"/>
        <v/>
      </c>
      <c r="AB533" s="25" t="str">
        <f t="shared" si="62"/>
        <v/>
      </c>
      <c r="AC533" s="64" t="str">
        <f t="shared" si="56"/>
        <v/>
      </c>
      <c r="AD533" s="65" t="b">
        <f t="shared" si="57"/>
        <v>0</v>
      </c>
      <c r="AE533" s="26" t="str">
        <f t="shared" si="58"/>
        <v/>
      </c>
      <c r="AF533" s="26" t="str">
        <f t="shared" si="59"/>
        <v/>
      </c>
    </row>
    <row r="534" spans="2:32" x14ac:dyDescent="0.25">
      <c r="B534" s="49">
        <f>fichier!I526</f>
        <v>9</v>
      </c>
      <c r="C534" s="67" t="str">
        <f>fichier!R526</f>
        <v>PORT</v>
      </c>
      <c r="D534" s="9">
        <f>fichier!N526</f>
        <v>60</v>
      </c>
      <c r="E534" s="4">
        <f>fichier!H526</f>
        <v>154036</v>
      </c>
      <c r="F534" s="4" t="str">
        <f>fichier!K526</f>
        <v>VTP PV 18147085 - 3130 ZQ 14 - SYNDICAT MIXT REG PORTS CAEN OUISTREHA - RENAULT KANGOO</v>
      </c>
      <c r="G534" s="9">
        <f>fichier!L526</f>
        <v>49.72</v>
      </c>
      <c r="H534" s="9"/>
      <c r="I534" s="9"/>
      <c r="J534" s="9"/>
      <c r="K534" s="9"/>
      <c r="L534" s="9"/>
      <c r="M534" s="9"/>
      <c r="N534" s="9"/>
      <c r="O534" s="9"/>
      <c r="P534" s="9"/>
      <c r="Q534" s="9">
        <f>fichier!M526</f>
        <v>10</v>
      </c>
      <c r="R534" s="8"/>
      <c r="S534" s="8"/>
      <c r="T534" s="8"/>
      <c r="U534" s="4"/>
      <c r="V534" s="3"/>
      <c r="W534" s="8"/>
      <c r="X534" s="8"/>
      <c r="Y534" s="22"/>
      <c r="Z534" s="25">
        <f t="shared" si="60"/>
        <v>0.20112630732099759</v>
      </c>
      <c r="AA534" s="25" t="str">
        <f t="shared" si="61"/>
        <v/>
      </c>
      <c r="AB534" s="25" t="str">
        <f t="shared" si="62"/>
        <v/>
      </c>
      <c r="AC534" s="64" t="str">
        <f t="shared" si="56"/>
        <v/>
      </c>
      <c r="AD534" s="65" t="b">
        <f t="shared" si="57"/>
        <v>0</v>
      </c>
      <c r="AE534" s="26" t="str">
        <f t="shared" si="58"/>
        <v/>
      </c>
      <c r="AF534" s="26" t="str">
        <f t="shared" si="59"/>
        <v/>
      </c>
    </row>
    <row r="535" spans="2:32" x14ac:dyDescent="0.25">
      <c r="B535" s="49">
        <f>fichier!I527</f>
        <v>9</v>
      </c>
      <c r="C535" s="67" t="str">
        <f>fichier!R527</f>
        <v>PORT</v>
      </c>
      <c r="D535" s="9">
        <f>fichier!N527</f>
        <v>60</v>
      </c>
      <c r="E535" s="4">
        <f>fichier!H527</f>
        <v>154046</v>
      </c>
      <c r="F535" s="4" t="str">
        <f>fichier!K527</f>
        <v>VTP PV 18147095 - 3192 ZQ 14 - SYNDICAT MIXT REG PORTS CAEN OUISTREHA - RENAULT MASTER</v>
      </c>
      <c r="G535" s="9">
        <f>fichier!L527</f>
        <v>49.72</v>
      </c>
      <c r="H535" s="9"/>
      <c r="I535" s="9"/>
      <c r="J535" s="9"/>
      <c r="K535" s="9"/>
      <c r="L535" s="9"/>
      <c r="M535" s="9"/>
      <c r="N535" s="9"/>
      <c r="O535" s="9"/>
      <c r="P535" s="9"/>
      <c r="Q535" s="9">
        <f>fichier!M527</f>
        <v>10</v>
      </c>
      <c r="R535" s="8"/>
      <c r="S535" s="8"/>
      <c r="T535" s="8"/>
      <c r="U535" s="4"/>
      <c r="V535" s="3"/>
      <c r="W535" s="8"/>
      <c r="X535" s="8"/>
      <c r="Y535" s="22"/>
      <c r="Z535" s="25">
        <f t="shared" si="60"/>
        <v>0.20112630732099759</v>
      </c>
      <c r="AA535" s="25" t="str">
        <f t="shared" si="61"/>
        <v/>
      </c>
      <c r="AB535" s="25" t="str">
        <f t="shared" si="62"/>
        <v/>
      </c>
      <c r="AC535" s="64" t="str">
        <f t="shared" si="56"/>
        <v/>
      </c>
      <c r="AD535" s="65" t="b">
        <f t="shared" si="57"/>
        <v>0</v>
      </c>
      <c r="AE535" s="26" t="str">
        <f t="shared" si="58"/>
        <v/>
      </c>
      <c r="AF535" s="26" t="str">
        <f t="shared" si="59"/>
        <v/>
      </c>
    </row>
    <row r="536" spans="2:32" x14ac:dyDescent="0.25">
      <c r="B536" s="49">
        <f>fichier!I528</f>
        <v>12</v>
      </c>
      <c r="C536" s="67" t="str">
        <f>fichier!R528</f>
        <v>PORT</v>
      </c>
      <c r="D536" s="9">
        <f>fichier!N528</f>
        <v>60</v>
      </c>
      <c r="E536" s="4">
        <f>fichier!H528</f>
        <v>154084</v>
      </c>
      <c r="F536" s="4" t="str">
        <f>fichier!K528</f>
        <v>VTP PV 18147130 - 3485 ZQ 14 - SYNDICAT MIXT REG PORTS CAEN OUISTREHA - RENAULT MASTER</v>
      </c>
      <c r="G536" s="9">
        <f>fichier!L528</f>
        <v>49.72</v>
      </c>
      <c r="H536" s="9"/>
      <c r="I536" s="9"/>
      <c r="J536" s="9"/>
      <c r="K536" s="9"/>
      <c r="L536" s="9"/>
      <c r="M536" s="9"/>
      <c r="N536" s="9"/>
      <c r="O536" s="9"/>
      <c r="P536" s="9"/>
      <c r="Q536" s="9">
        <f>fichier!M528</f>
        <v>10</v>
      </c>
      <c r="R536" s="8"/>
      <c r="S536" s="8"/>
      <c r="T536" s="8"/>
      <c r="U536" s="4"/>
      <c r="V536" s="3"/>
      <c r="W536" s="8"/>
      <c r="X536" s="8"/>
      <c r="Y536" s="22"/>
      <c r="Z536" s="25">
        <f t="shared" si="60"/>
        <v>0.20112630732099759</v>
      </c>
      <c r="AA536" s="25" t="str">
        <f t="shared" si="61"/>
        <v/>
      </c>
      <c r="AB536" s="25" t="str">
        <f t="shared" si="62"/>
        <v/>
      </c>
      <c r="AC536" s="64" t="str">
        <f t="shared" si="56"/>
        <v/>
      </c>
      <c r="AD536" s="65" t="b">
        <f t="shared" si="57"/>
        <v>0</v>
      </c>
      <c r="AE536" s="26" t="str">
        <f t="shared" si="58"/>
        <v/>
      </c>
      <c r="AF536" s="26" t="str">
        <f t="shared" si="59"/>
        <v/>
      </c>
    </row>
    <row r="537" spans="2:32" x14ac:dyDescent="0.25">
      <c r="B537" s="49">
        <f>fichier!I529</f>
        <v>13</v>
      </c>
      <c r="C537" s="67" t="str">
        <f>fichier!R529</f>
        <v>PORT</v>
      </c>
      <c r="D537" s="9">
        <f>fichier!N529</f>
        <v>60</v>
      </c>
      <c r="E537" s="4">
        <f>fichier!H529</f>
        <v>154107</v>
      </c>
      <c r="F537" s="4" t="str">
        <f>fichier!K529</f>
        <v>VTP PV 18147148 - 3132 ZQ 14 - SYNDICAT MIXT REG PORTS CAEN OUISTREHA - RENAULT MASTER</v>
      </c>
      <c r="G537" s="9">
        <f>fichier!L529</f>
        <v>49.72</v>
      </c>
      <c r="H537" s="9"/>
      <c r="I537" s="9"/>
      <c r="J537" s="9"/>
      <c r="K537" s="9"/>
      <c r="L537" s="9"/>
      <c r="M537" s="9"/>
      <c r="N537" s="9"/>
      <c r="O537" s="9"/>
      <c r="P537" s="9"/>
      <c r="Q537" s="9">
        <f>fichier!M529</f>
        <v>10</v>
      </c>
      <c r="R537" s="8"/>
      <c r="S537" s="8"/>
      <c r="T537" s="8"/>
      <c r="U537" s="4"/>
      <c r="V537" s="3"/>
      <c r="W537" s="8"/>
      <c r="X537" s="8"/>
      <c r="Y537" s="22"/>
      <c r="Z537" s="25">
        <f t="shared" si="60"/>
        <v>0.20112630732099759</v>
      </c>
      <c r="AA537" s="25" t="str">
        <f t="shared" si="61"/>
        <v/>
      </c>
      <c r="AB537" s="25" t="str">
        <f t="shared" si="62"/>
        <v/>
      </c>
      <c r="AC537" s="64" t="str">
        <f t="shared" si="56"/>
        <v/>
      </c>
      <c r="AD537" s="65" t="b">
        <f t="shared" si="57"/>
        <v>0</v>
      </c>
      <c r="AE537" s="26" t="str">
        <f t="shared" si="58"/>
        <v/>
      </c>
      <c r="AF537" s="26" t="str">
        <f t="shared" si="59"/>
        <v/>
      </c>
    </row>
    <row r="538" spans="2:32" x14ac:dyDescent="0.25">
      <c r="B538" s="49">
        <f>fichier!I530</f>
        <v>13</v>
      </c>
      <c r="C538" s="67" t="str">
        <f>fichier!R530</f>
        <v>PORT</v>
      </c>
      <c r="D538" s="9">
        <f>fichier!N530</f>
        <v>60</v>
      </c>
      <c r="E538" s="4">
        <f>fichier!H530</f>
        <v>154121</v>
      </c>
      <c r="F538" s="4" t="str">
        <f>fichier!K530</f>
        <v>VTP PV 18147162 - 3224 ZQ 14 - SYNDICAT MIXT REG PORTS CAEN OUISTREHA - RENAULT KANGOO</v>
      </c>
      <c r="G538" s="9">
        <f>fichier!L530</f>
        <v>49.72</v>
      </c>
      <c r="H538" s="9"/>
      <c r="I538" s="9"/>
      <c r="J538" s="9"/>
      <c r="K538" s="9"/>
      <c r="L538" s="9"/>
      <c r="M538" s="9"/>
      <c r="N538" s="9"/>
      <c r="O538" s="9"/>
      <c r="P538" s="9"/>
      <c r="Q538" s="9">
        <f>fichier!M530</f>
        <v>10</v>
      </c>
      <c r="R538" s="8"/>
      <c r="S538" s="8"/>
      <c r="T538" s="8"/>
      <c r="U538" s="4"/>
      <c r="V538" s="3"/>
      <c r="W538" s="8"/>
      <c r="X538" s="8"/>
      <c r="Y538" s="22"/>
      <c r="Z538" s="25">
        <f t="shared" si="60"/>
        <v>0.20112630732099759</v>
      </c>
      <c r="AA538" s="25" t="str">
        <f t="shared" si="61"/>
        <v/>
      </c>
      <c r="AB538" s="25" t="str">
        <f t="shared" si="62"/>
        <v/>
      </c>
      <c r="AC538" s="64" t="str">
        <f t="shared" si="56"/>
        <v/>
      </c>
      <c r="AD538" s="65" t="b">
        <f t="shared" si="57"/>
        <v>0</v>
      </c>
      <c r="AE538" s="26" t="str">
        <f t="shared" si="58"/>
        <v/>
      </c>
      <c r="AF538" s="26" t="str">
        <f t="shared" si="59"/>
        <v/>
      </c>
    </row>
    <row r="539" spans="2:32" x14ac:dyDescent="0.25">
      <c r="B539" s="49">
        <f>fichier!I531</f>
        <v>28</v>
      </c>
      <c r="C539" s="67" t="str">
        <f>fichier!R531</f>
        <v>POUC</v>
      </c>
      <c r="D539" s="9">
        <f>fichier!N531</f>
        <v>65</v>
      </c>
      <c r="E539" s="4">
        <f>fichier!H531</f>
        <v>154570</v>
      </c>
      <c r="F539" s="4" t="str">
        <f>fichier!K531</f>
        <v>VTP PV 18147584 - 4513 ZE 14 - POUCHIN CLAUDE - VOLKSWAGEN PASSAT</v>
      </c>
      <c r="G539" s="9">
        <f>fichier!L531</f>
        <v>53.88</v>
      </c>
      <c r="H539" s="9"/>
      <c r="I539" s="9"/>
      <c r="J539" s="9"/>
      <c r="K539" s="9"/>
      <c r="L539" s="9"/>
      <c r="M539" s="9"/>
      <c r="N539" s="9"/>
      <c r="O539" s="9"/>
      <c r="P539" s="9"/>
      <c r="Q539" s="9">
        <f>fichier!M531</f>
        <v>10.84</v>
      </c>
      <c r="R539" s="8"/>
      <c r="S539" s="8"/>
      <c r="T539" s="8"/>
      <c r="U539" s="4"/>
      <c r="V539" s="3"/>
      <c r="W539" s="8"/>
      <c r="X539" s="8"/>
      <c r="Y539" s="22"/>
      <c r="Z539" s="25">
        <f t="shared" si="60"/>
        <v>0.2011878247958426</v>
      </c>
      <c r="AA539" s="25" t="str">
        <f t="shared" si="61"/>
        <v/>
      </c>
      <c r="AB539" s="25" t="str">
        <f t="shared" si="62"/>
        <v/>
      </c>
      <c r="AC539" s="64" t="str">
        <f t="shared" si="56"/>
        <v/>
      </c>
      <c r="AD539" s="65" t="b">
        <f t="shared" si="57"/>
        <v>0</v>
      </c>
      <c r="AE539" s="26" t="str">
        <f t="shared" si="58"/>
        <v/>
      </c>
      <c r="AF539" s="26" t="str">
        <f t="shared" si="59"/>
        <v/>
      </c>
    </row>
    <row r="540" spans="2:32" x14ac:dyDescent="0.25">
      <c r="B540" s="49">
        <f>fichier!I532</f>
        <v>19</v>
      </c>
      <c r="C540" s="67" t="str">
        <f>fichier!R532</f>
        <v>PUCE</v>
      </c>
      <c r="D540" s="9">
        <f>fichier!N532</f>
        <v>25</v>
      </c>
      <c r="E540" s="4">
        <f>fichier!H532</f>
        <v>154279</v>
      </c>
      <c r="F540" s="4" t="str">
        <f>fichier!K532</f>
        <v>CV PV 18147309 - AJ-017-VB - PUCELLE JEAN YVES - FIAT MULTIPLA</v>
      </c>
      <c r="G540" s="9">
        <f>fichier!L532</f>
        <v>20.83</v>
      </c>
      <c r="H540" s="9"/>
      <c r="I540" s="9"/>
      <c r="J540" s="9"/>
      <c r="K540" s="9"/>
      <c r="L540" s="9"/>
      <c r="M540" s="9"/>
      <c r="N540" s="9"/>
      <c r="O540" s="9"/>
      <c r="P540" s="9"/>
      <c r="Q540" s="9">
        <f>fichier!M532</f>
        <v>4.17</v>
      </c>
      <c r="R540" s="8"/>
      <c r="S540" s="8"/>
      <c r="T540" s="8"/>
      <c r="U540" s="4"/>
      <c r="V540" s="3"/>
      <c r="W540" s="8"/>
      <c r="X540" s="8"/>
      <c r="Y540" s="22"/>
      <c r="Z540" s="25">
        <f t="shared" si="60"/>
        <v>0.20019203072491601</v>
      </c>
      <c r="AA540" s="25" t="str">
        <f t="shared" si="61"/>
        <v/>
      </c>
      <c r="AB540" s="25" t="str">
        <f t="shared" si="62"/>
        <v/>
      </c>
      <c r="AC540" s="64" t="str">
        <f t="shared" si="56"/>
        <v/>
      </c>
      <c r="AD540" s="65" t="str">
        <f t="shared" si="57"/>
        <v/>
      </c>
      <c r="AE540" s="26" t="str">
        <f t="shared" si="58"/>
        <v/>
      </c>
      <c r="AF540" s="26" t="str">
        <f t="shared" si="59"/>
        <v/>
      </c>
    </row>
    <row r="541" spans="2:32" x14ac:dyDescent="0.25">
      <c r="B541" s="49">
        <f>fichier!I533</f>
        <v>22</v>
      </c>
      <c r="C541" s="67" t="str">
        <f>fichier!R533</f>
        <v>QUES</v>
      </c>
      <c r="D541" s="9">
        <f>fichier!N533</f>
        <v>60</v>
      </c>
      <c r="E541" s="4">
        <f>fichier!H533</f>
        <v>154436</v>
      </c>
      <c r="F541" s="4" t="str">
        <f>fichier!K533</f>
        <v>VTP PV 18147457 - CB-273-BW - QUESNEE KARINE &amp; REMI - KIA CEE'D</v>
      </c>
      <c r="G541" s="9">
        <f>fichier!L533</f>
        <v>49.72</v>
      </c>
      <c r="H541" s="9"/>
      <c r="I541" s="9"/>
      <c r="J541" s="9"/>
      <c r="K541" s="9"/>
      <c r="L541" s="9"/>
      <c r="M541" s="9"/>
      <c r="N541" s="9"/>
      <c r="O541" s="9"/>
      <c r="P541" s="9"/>
      <c r="Q541" s="9">
        <f>fichier!M533</f>
        <v>10</v>
      </c>
      <c r="R541" s="8"/>
      <c r="S541" s="8"/>
      <c r="T541" s="8"/>
      <c r="U541" s="4"/>
      <c r="V541" s="3"/>
      <c r="W541" s="8"/>
      <c r="X541" s="8"/>
      <c r="Y541" s="22"/>
      <c r="Z541" s="25">
        <f t="shared" si="60"/>
        <v>0.20112630732099759</v>
      </c>
      <c r="AA541" s="25" t="str">
        <f t="shared" si="61"/>
        <v/>
      </c>
      <c r="AB541" s="25" t="str">
        <f t="shared" si="62"/>
        <v/>
      </c>
      <c r="AC541" s="64" t="str">
        <f t="shared" si="56"/>
        <v/>
      </c>
      <c r="AD541" s="65" t="b">
        <f t="shared" si="57"/>
        <v>0</v>
      </c>
      <c r="AE541" s="26" t="str">
        <f t="shared" si="58"/>
        <v/>
      </c>
      <c r="AF541" s="26" t="str">
        <f t="shared" si="59"/>
        <v/>
      </c>
    </row>
    <row r="542" spans="2:32" x14ac:dyDescent="0.25">
      <c r="B542" s="49">
        <f>fichier!I534</f>
        <v>22</v>
      </c>
      <c r="C542" s="67" t="str">
        <f>fichier!R534</f>
        <v>QUES</v>
      </c>
      <c r="D542" s="9">
        <f>fichier!N534</f>
        <v>15</v>
      </c>
      <c r="E542" s="4">
        <f>fichier!H534</f>
        <v>154396</v>
      </c>
      <c r="F542" s="4" t="str">
        <f>fichier!K534</f>
        <v>CV PV 18147417 - EB-294-QP - QUESNOT CATHERINE - CITROEN BERLINGO</v>
      </c>
      <c r="G542" s="9">
        <f>fichier!L534</f>
        <v>12.5</v>
      </c>
      <c r="H542" s="9"/>
      <c r="I542" s="9"/>
      <c r="J542" s="9"/>
      <c r="K542" s="9"/>
      <c r="L542" s="9"/>
      <c r="M542" s="9"/>
      <c r="N542" s="9"/>
      <c r="O542" s="9"/>
      <c r="P542" s="9"/>
      <c r="Q542" s="9">
        <f>fichier!M534</f>
        <v>2.5</v>
      </c>
      <c r="R542" s="8"/>
      <c r="S542" s="8"/>
      <c r="T542" s="8"/>
      <c r="U542" s="4"/>
      <c r="V542" s="3"/>
      <c r="W542" s="8"/>
      <c r="X542" s="8"/>
      <c r="Y542" s="22"/>
      <c r="Z542" s="25">
        <f t="shared" si="60"/>
        <v>0.2</v>
      </c>
      <c r="AA542" s="25" t="str">
        <f t="shared" si="61"/>
        <v/>
      </c>
      <c r="AB542" s="25" t="str">
        <f t="shared" si="62"/>
        <v/>
      </c>
      <c r="AC542" s="64" t="str">
        <f t="shared" si="56"/>
        <v/>
      </c>
      <c r="AD542" s="65" t="str">
        <f t="shared" si="57"/>
        <v/>
      </c>
      <c r="AE542" s="26" t="str">
        <f t="shared" si="58"/>
        <v/>
      </c>
      <c r="AF542" s="26" t="str">
        <f t="shared" si="59"/>
        <v/>
      </c>
    </row>
    <row r="543" spans="2:32" x14ac:dyDescent="0.25">
      <c r="B543" s="49">
        <f>fichier!I535</f>
        <v>15</v>
      </c>
      <c r="C543" s="67" t="str">
        <f>fichier!R535</f>
        <v>QUID</v>
      </c>
      <c r="D543" s="9">
        <f>fichier!N535</f>
        <v>15</v>
      </c>
      <c r="E543" s="4">
        <f>fichier!H535</f>
        <v>154225</v>
      </c>
      <c r="F543" s="4" t="str">
        <f>fichier!K535</f>
        <v>CV PV 18147256 - DX-655-ZV - QUIDEL ISABELLE - MERCEDES BENZ CLASSE C</v>
      </c>
      <c r="G543" s="9">
        <f>fichier!L535</f>
        <v>12.5</v>
      </c>
      <c r="H543" s="9"/>
      <c r="I543" s="9"/>
      <c r="J543" s="9"/>
      <c r="K543" s="9"/>
      <c r="L543" s="9"/>
      <c r="M543" s="9"/>
      <c r="N543" s="9"/>
      <c r="O543" s="9"/>
      <c r="P543" s="9"/>
      <c r="Q543" s="9">
        <f>fichier!M535</f>
        <v>2.5</v>
      </c>
      <c r="R543" s="8"/>
      <c r="S543" s="8"/>
      <c r="T543" s="8"/>
      <c r="U543" s="4"/>
      <c r="V543" s="3"/>
      <c r="W543" s="8"/>
      <c r="X543" s="8"/>
      <c r="Y543" s="22"/>
      <c r="Z543" s="25">
        <f t="shared" si="60"/>
        <v>0.2</v>
      </c>
      <c r="AA543" s="25" t="str">
        <f t="shared" si="61"/>
        <v/>
      </c>
      <c r="AB543" s="25" t="str">
        <f t="shared" si="62"/>
        <v/>
      </c>
      <c r="AC543" s="64" t="str">
        <f t="shared" si="56"/>
        <v/>
      </c>
      <c r="AD543" s="65" t="str">
        <f t="shared" si="57"/>
        <v/>
      </c>
      <c r="AE543" s="26" t="str">
        <f t="shared" si="58"/>
        <v/>
      </c>
      <c r="AF543" s="26" t="str">
        <f t="shared" si="59"/>
        <v/>
      </c>
    </row>
    <row r="544" spans="2:32" x14ac:dyDescent="0.25">
      <c r="B544" s="49">
        <f>fichier!I536</f>
        <v>14</v>
      </c>
      <c r="C544" s="67" t="str">
        <f>fichier!R536</f>
        <v>QUIQ</v>
      </c>
      <c r="D544" s="9">
        <f>fichier!N536</f>
        <v>60</v>
      </c>
      <c r="E544" s="4">
        <f>fichier!H536</f>
        <v>154156</v>
      </c>
      <c r="F544" s="4" t="str">
        <f>fichier!K536</f>
        <v>VTP PV 18147194 - DD-931-WZ - QUIQUEMELLE DOMINIQUE - HYMER CLASSE B</v>
      </c>
      <c r="G544" s="9">
        <f>fichier!L536</f>
        <v>49.72</v>
      </c>
      <c r="H544" s="9"/>
      <c r="I544" s="9"/>
      <c r="J544" s="9"/>
      <c r="K544" s="9"/>
      <c r="L544" s="9"/>
      <c r="M544" s="9"/>
      <c r="N544" s="9"/>
      <c r="O544" s="9"/>
      <c r="P544" s="9"/>
      <c r="Q544" s="9">
        <f>fichier!M536</f>
        <v>10</v>
      </c>
      <c r="R544" s="8"/>
      <c r="S544" s="8"/>
      <c r="T544" s="8"/>
      <c r="U544" s="4"/>
      <c r="V544" s="3"/>
      <c r="W544" s="8"/>
      <c r="X544" s="8"/>
      <c r="Y544" s="22"/>
      <c r="Z544" s="25">
        <f t="shared" si="60"/>
        <v>0.20112630732099759</v>
      </c>
      <c r="AA544" s="25" t="str">
        <f t="shared" si="61"/>
        <v/>
      </c>
      <c r="AB544" s="25" t="str">
        <f t="shared" si="62"/>
        <v/>
      </c>
      <c r="AC544" s="64" t="str">
        <f t="shared" si="56"/>
        <v/>
      </c>
      <c r="AD544" s="65" t="b">
        <f t="shared" si="57"/>
        <v>0</v>
      </c>
      <c r="AE544" s="26" t="str">
        <f t="shared" si="58"/>
        <v/>
      </c>
      <c r="AF544" s="26" t="str">
        <f t="shared" si="59"/>
        <v/>
      </c>
    </row>
    <row r="545" spans="2:32" x14ac:dyDescent="0.25">
      <c r="B545" s="49">
        <f>fichier!I537</f>
        <v>5</v>
      </c>
      <c r="C545" s="67" t="str">
        <f>fichier!R537</f>
        <v>QUIQ</v>
      </c>
      <c r="D545" s="9">
        <f>fichier!N537</f>
        <v>60</v>
      </c>
      <c r="E545" s="4">
        <f>fichier!H537</f>
        <v>153897</v>
      </c>
      <c r="F545" s="4" t="str">
        <f>fichier!K537</f>
        <v>VTP PV 18146954 - AY-109-AK - QUIQUEMELLE LAETITIA - FORD FIESTA</v>
      </c>
      <c r="G545" s="9">
        <f>fichier!L537</f>
        <v>49.72</v>
      </c>
      <c r="H545" s="9"/>
      <c r="I545" s="9"/>
      <c r="J545" s="9"/>
      <c r="K545" s="9"/>
      <c r="L545" s="9"/>
      <c r="M545" s="9"/>
      <c r="N545" s="9"/>
      <c r="O545" s="9"/>
      <c r="P545" s="9"/>
      <c r="Q545" s="9">
        <f>fichier!M537</f>
        <v>10</v>
      </c>
      <c r="R545" s="8"/>
      <c r="S545" s="8"/>
      <c r="T545" s="8"/>
      <c r="U545" s="4"/>
      <c r="V545" s="3"/>
      <c r="W545" s="8"/>
      <c r="X545" s="8"/>
      <c r="Y545" s="22"/>
      <c r="Z545" s="25">
        <f t="shared" si="60"/>
        <v>0.20112630732099759</v>
      </c>
      <c r="AA545" s="25" t="str">
        <f t="shared" si="61"/>
        <v/>
      </c>
      <c r="AB545" s="25" t="str">
        <f t="shared" si="62"/>
        <v/>
      </c>
      <c r="AC545" s="64" t="str">
        <f t="shared" si="56"/>
        <v/>
      </c>
      <c r="AD545" s="65" t="b">
        <f t="shared" si="57"/>
        <v>0</v>
      </c>
      <c r="AE545" s="26" t="str">
        <f t="shared" si="58"/>
        <v/>
      </c>
      <c r="AF545" s="26" t="str">
        <f t="shared" si="59"/>
        <v/>
      </c>
    </row>
    <row r="546" spans="2:32" x14ac:dyDescent="0.25">
      <c r="B546" s="49">
        <f>fichier!I538</f>
        <v>6</v>
      </c>
      <c r="C546" s="67" t="str">
        <f>fichier!R538</f>
        <v>RABA</v>
      </c>
      <c r="D546" s="9">
        <f>fichier!N538</f>
        <v>65</v>
      </c>
      <c r="E546" s="4">
        <f>fichier!H538</f>
        <v>153931</v>
      </c>
      <c r="F546" s="4" t="str">
        <f>fichier!K538</f>
        <v>VTP PV 18146988 - CX-366-BW - RABAHIA JACKY - KIA RIO</v>
      </c>
      <c r="G546" s="9">
        <f>fichier!L538</f>
        <v>53.88</v>
      </c>
      <c r="H546" s="9"/>
      <c r="I546" s="9"/>
      <c r="J546" s="9"/>
      <c r="K546" s="9"/>
      <c r="L546" s="9"/>
      <c r="M546" s="9"/>
      <c r="N546" s="9"/>
      <c r="O546" s="9"/>
      <c r="P546" s="9"/>
      <c r="Q546" s="9">
        <f>fichier!M538</f>
        <v>10.84</v>
      </c>
      <c r="R546" s="8"/>
      <c r="S546" s="8"/>
      <c r="T546" s="8"/>
      <c r="U546" s="4"/>
      <c r="V546" s="3"/>
      <c r="W546" s="8"/>
      <c r="X546" s="8"/>
      <c r="Y546" s="22"/>
      <c r="Z546" s="25">
        <f t="shared" si="60"/>
        <v>0.2011878247958426</v>
      </c>
      <c r="AA546" s="25" t="str">
        <f t="shared" si="61"/>
        <v/>
      </c>
      <c r="AB546" s="25" t="str">
        <f t="shared" si="62"/>
        <v/>
      </c>
      <c r="AC546" s="64" t="str">
        <f t="shared" si="56"/>
        <v/>
      </c>
      <c r="AD546" s="65" t="b">
        <f t="shared" si="57"/>
        <v>0</v>
      </c>
      <c r="AE546" s="26" t="str">
        <f t="shared" si="58"/>
        <v/>
      </c>
      <c r="AF546" s="26" t="str">
        <f t="shared" si="59"/>
        <v/>
      </c>
    </row>
    <row r="547" spans="2:32" x14ac:dyDescent="0.25">
      <c r="B547" s="49">
        <f>fichier!I539</f>
        <v>16</v>
      </c>
      <c r="C547" s="67" t="str">
        <f>fichier!R539</f>
        <v>RENA</v>
      </c>
      <c r="D547" s="9">
        <f>fichier!N539</f>
        <v>65</v>
      </c>
      <c r="E547" s="4">
        <f>fichier!H539</f>
        <v>154255</v>
      </c>
      <c r="F547" s="4" t="str">
        <f>fichier!K539</f>
        <v>VTP PV 18147285 - AJ-236-JH - RENARD SEBASTIEN - PEUGEOT 3008</v>
      </c>
      <c r="G547" s="9">
        <f>fichier!L539</f>
        <v>53.88</v>
      </c>
      <c r="H547" s="9"/>
      <c r="I547" s="9"/>
      <c r="J547" s="9"/>
      <c r="K547" s="9"/>
      <c r="L547" s="9"/>
      <c r="M547" s="9"/>
      <c r="N547" s="9"/>
      <c r="O547" s="9"/>
      <c r="P547" s="9"/>
      <c r="Q547" s="9">
        <f>fichier!M539</f>
        <v>10.84</v>
      </c>
      <c r="R547" s="8"/>
      <c r="S547" s="8"/>
      <c r="T547" s="8"/>
      <c r="U547" s="4"/>
      <c r="V547" s="3"/>
      <c r="W547" s="8"/>
      <c r="X547" s="8"/>
      <c r="Y547" s="22"/>
      <c r="Z547" s="25">
        <f t="shared" si="60"/>
        <v>0.2011878247958426</v>
      </c>
      <c r="AA547" s="25" t="str">
        <f t="shared" si="61"/>
        <v/>
      </c>
      <c r="AB547" s="25" t="str">
        <f t="shared" si="62"/>
        <v/>
      </c>
      <c r="AC547" s="64" t="str">
        <f t="shared" si="56"/>
        <v/>
      </c>
      <c r="AD547" s="65" t="b">
        <f t="shared" si="57"/>
        <v>0</v>
      </c>
      <c r="AE547" s="26" t="str">
        <f t="shared" si="58"/>
        <v/>
      </c>
      <c r="AF547" s="26" t="str">
        <f t="shared" si="59"/>
        <v/>
      </c>
    </row>
    <row r="548" spans="2:32" x14ac:dyDescent="0.25">
      <c r="B548" s="49">
        <f>fichier!I540</f>
        <v>1</v>
      </c>
      <c r="C548" s="67" t="str">
        <f>fichier!R540</f>
        <v>RENA</v>
      </c>
      <c r="D548" s="9">
        <f>fichier!N540</f>
        <v>45</v>
      </c>
      <c r="E548" s="4">
        <f>fichier!H540</f>
        <v>153799</v>
      </c>
      <c r="F548" s="4" t="str">
        <f>fichier!K540</f>
        <v>VTP PV 18146860 - AC-888-WD - BOUGEARD MIGAELLE - RENAULT TWINGO</v>
      </c>
      <c r="G548" s="9">
        <f>fichier!L540</f>
        <v>37.22</v>
      </c>
      <c r="H548" s="9"/>
      <c r="I548" s="9"/>
      <c r="J548" s="9"/>
      <c r="K548" s="9"/>
      <c r="L548" s="9"/>
      <c r="M548" s="9"/>
      <c r="N548" s="9"/>
      <c r="O548" s="9"/>
      <c r="P548" s="9"/>
      <c r="Q548" s="9">
        <f>fichier!M540</f>
        <v>7.5</v>
      </c>
      <c r="R548" s="8"/>
      <c r="S548" s="8"/>
      <c r="T548" s="8"/>
      <c r="U548" s="4"/>
      <c r="V548" s="3"/>
      <c r="W548" s="8"/>
      <c r="X548" s="8"/>
      <c r="Y548" s="22"/>
      <c r="Z548" s="25">
        <f t="shared" si="60"/>
        <v>0.2015045674368619</v>
      </c>
      <c r="AA548" s="25" t="str">
        <f t="shared" si="61"/>
        <v/>
      </c>
      <c r="AB548" s="25" t="str">
        <f t="shared" si="62"/>
        <v/>
      </c>
      <c r="AC548" s="64" t="str">
        <f t="shared" si="56"/>
        <v/>
      </c>
      <c r="AD548" s="65" t="b">
        <f t="shared" si="57"/>
        <v>0</v>
      </c>
      <c r="AE548" s="26" t="str">
        <f t="shared" si="58"/>
        <v/>
      </c>
      <c r="AF548" s="26" t="str">
        <f t="shared" si="59"/>
        <v/>
      </c>
    </row>
    <row r="549" spans="2:32" x14ac:dyDescent="0.25">
      <c r="B549" s="49">
        <f>fichier!I541</f>
        <v>1</v>
      </c>
      <c r="C549" s="67" t="str">
        <f>fichier!R541</f>
        <v>RENA</v>
      </c>
      <c r="D549" s="9">
        <f>fichier!N541</f>
        <v>45</v>
      </c>
      <c r="E549" s="4">
        <f>fichier!H541</f>
        <v>153810</v>
      </c>
      <c r="F549" s="4" t="str">
        <f>fichier!K541</f>
        <v>VTP PV 18146870 - DD-771-CJ - GRAFTIEAUX JEAN &amp; BERNARD CLAUDIE - RENAULT MEGANE</v>
      </c>
      <c r="G549" s="9">
        <f>fichier!L541</f>
        <v>37.22</v>
      </c>
      <c r="H549" s="9"/>
      <c r="I549" s="9"/>
      <c r="J549" s="9"/>
      <c r="K549" s="9"/>
      <c r="L549" s="9"/>
      <c r="M549" s="9"/>
      <c r="N549" s="9"/>
      <c r="O549" s="9"/>
      <c r="P549" s="9"/>
      <c r="Q549" s="9">
        <f>fichier!M541</f>
        <v>7.5</v>
      </c>
      <c r="R549" s="8"/>
      <c r="S549" s="8"/>
      <c r="T549" s="8"/>
      <c r="U549" s="4"/>
      <c r="V549" s="3"/>
      <c r="W549" s="8"/>
      <c r="X549" s="8"/>
      <c r="Y549" s="22"/>
      <c r="Z549" s="25">
        <f t="shared" si="60"/>
        <v>0.2015045674368619</v>
      </c>
      <c r="AA549" s="25" t="str">
        <f t="shared" si="61"/>
        <v/>
      </c>
      <c r="AB549" s="25" t="str">
        <f t="shared" si="62"/>
        <v/>
      </c>
      <c r="AC549" s="64" t="str">
        <f t="shared" si="56"/>
        <v/>
      </c>
      <c r="AD549" s="65" t="b">
        <f t="shared" si="57"/>
        <v>0</v>
      </c>
      <c r="AE549" s="26" t="str">
        <f t="shared" si="58"/>
        <v/>
      </c>
      <c r="AF549" s="26" t="str">
        <f t="shared" si="59"/>
        <v/>
      </c>
    </row>
    <row r="550" spans="2:32" x14ac:dyDescent="0.25">
      <c r="B550" s="49">
        <f>fichier!I542</f>
        <v>1</v>
      </c>
      <c r="C550" s="67" t="str">
        <f>fichier!R542</f>
        <v>RENA</v>
      </c>
      <c r="D550" s="9">
        <f>fichier!N542</f>
        <v>45</v>
      </c>
      <c r="E550" s="4">
        <f>fichier!H542</f>
        <v>153811</v>
      </c>
      <c r="F550" s="4" t="str">
        <f>fichier!K542</f>
        <v>VTP PV 18146871 - 4787 WT 14 - CACHARD GILBERT - RENAULT LAGUNA</v>
      </c>
      <c r="G550" s="9">
        <f>fichier!L542</f>
        <v>37.22</v>
      </c>
      <c r="H550" s="9"/>
      <c r="I550" s="9"/>
      <c r="J550" s="9"/>
      <c r="K550" s="9"/>
      <c r="L550" s="9"/>
      <c r="M550" s="9"/>
      <c r="N550" s="9"/>
      <c r="O550" s="9"/>
      <c r="P550" s="9"/>
      <c r="Q550" s="9">
        <f>fichier!M542</f>
        <v>7.5</v>
      </c>
      <c r="R550" s="8"/>
      <c r="S550" s="8"/>
      <c r="T550" s="8"/>
      <c r="U550" s="4"/>
      <c r="V550" s="3"/>
      <c r="W550" s="8"/>
      <c r="X550" s="8"/>
      <c r="Y550" s="22"/>
      <c r="Z550" s="25">
        <f t="shared" si="60"/>
        <v>0.2015045674368619</v>
      </c>
      <c r="AA550" s="25" t="str">
        <f t="shared" si="61"/>
        <v/>
      </c>
      <c r="AB550" s="25" t="str">
        <f t="shared" si="62"/>
        <v/>
      </c>
      <c r="AC550" s="64" t="str">
        <f t="shared" si="56"/>
        <v/>
      </c>
      <c r="AD550" s="65" t="b">
        <f t="shared" si="57"/>
        <v>0</v>
      </c>
      <c r="AE550" s="26" t="str">
        <f t="shared" si="58"/>
        <v/>
      </c>
      <c r="AF550" s="26" t="str">
        <f t="shared" si="59"/>
        <v/>
      </c>
    </row>
    <row r="551" spans="2:32" x14ac:dyDescent="0.25">
      <c r="B551" s="49">
        <f>fichier!I543</f>
        <v>1</v>
      </c>
      <c r="C551" s="67" t="str">
        <f>fichier!R543</f>
        <v>RENA</v>
      </c>
      <c r="D551" s="9">
        <f>fichier!N543</f>
        <v>45</v>
      </c>
      <c r="E551" s="4">
        <f>fichier!H543</f>
        <v>153815</v>
      </c>
      <c r="F551" s="4" t="str">
        <f>fichier!K543</f>
        <v>VTP PV 18146875 - CE-382-ZB - FAUVEL PATRICE - RENAULT CLIO</v>
      </c>
      <c r="G551" s="9">
        <f>fichier!L543</f>
        <v>37.22</v>
      </c>
      <c r="H551" s="9"/>
      <c r="I551" s="9"/>
      <c r="J551" s="9"/>
      <c r="K551" s="9"/>
      <c r="L551" s="9"/>
      <c r="M551" s="9"/>
      <c r="N551" s="9"/>
      <c r="O551" s="9"/>
      <c r="P551" s="9"/>
      <c r="Q551" s="9">
        <f>fichier!M543</f>
        <v>7.5</v>
      </c>
      <c r="R551" s="8"/>
      <c r="S551" s="8"/>
      <c r="T551" s="8"/>
      <c r="U551" s="4"/>
      <c r="V551" s="3"/>
      <c r="W551" s="8"/>
      <c r="X551" s="8"/>
      <c r="Y551" s="22"/>
      <c r="Z551" s="25">
        <f t="shared" si="60"/>
        <v>0.2015045674368619</v>
      </c>
      <c r="AA551" s="25" t="str">
        <f t="shared" si="61"/>
        <v/>
      </c>
      <c r="AB551" s="25" t="str">
        <f t="shared" si="62"/>
        <v/>
      </c>
      <c r="AC551" s="64" t="str">
        <f t="shared" si="56"/>
        <v/>
      </c>
      <c r="AD551" s="65" t="b">
        <f t="shared" si="57"/>
        <v>0</v>
      </c>
      <c r="AE551" s="26" t="str">
        <f t="shared" si="58"/>
        <v/>
      </c>
      <c r="AF551" s="26" t="str">
        <f t="shared" si="59"/>
        <v/>
      </c>
    </row>
    <row r="552" spans="2:32" x14ac:dyDescent="0.25">
      <c r="B552" s="49">
        <f>fichier!I544</f>
        <v>1</v>
      </c>
      <c r="C552" s="67" t="str">
        <f>fichier!R544</f>
        <v>RENA</v>
      </c>
      <c r="D552" s="9">
        <f>fichier!N544</f>
        <v>45</v>
      </c>
      <c r="E552" s="4">
        <f>fichier!H544</f>
        <v>153818</v>
      </c>
      <c r="F552" s="4" t="str">
        <f>fichier!K544</f>
        <v>VTP PV 18146878 - DF-984-FJ - ASSOCIATION REVIVRE - RENAULT CLIO</v>
      </c>
      <c r="G552" s="9">
        <f>fichier!L544</f>
        <v>37.22</v>
      </c>
      <c r="H552" s="9"/>
      <c r="I552" s="9"/>
      <c r="J552" s="9"/>
      <c r="K552" s="9"/>
      <c r="L552" s="9"/>
      <c r="M552" s="9"/>
      <c r="N552" s="9"/>
      <c r="O552" s="9"/>
      <c r="P552" s="9"/>
      <c r="Q552" s="9">
        <f>fichier!M544</f>
        <v>7.5</v>
      </c>
      <c r="R552" s="8"/>
      <c r="S552" s="8"/>
      <c r="T552" s="8"/>
      <c r="U552" s="4"/>
      <c r="V552" s="3"/>
      <c r="W552" s="8"/>
      <c r="X552" s="8"/>
      <c r="Y552" s="22"/>
      <c r="Z552" s="25">
        <f t="shared" si="60"/>
        <v>0.2015045674368619</v>
      </c>
      <c r="AA552" s="25" t="str">
        <f t="shared" si="61"/>
        <v/>
      </c>
      <c r="AB552" s="25" t="str">
        <f t="shared" si="62"/>
        <v/>
      </c>
      <c r="AC552" s="64" t="str">
        <f t="shared" si="56"/>
        <v/>
      </c>
      <c r="AD552" s="65" t="b">
        <f t="shared" si="57"/>
        <v>0</v>
      </c>
      <c r="AE552" s="26" t="str">
        <f t="shared" si="58"/>
        <v/>
      </c>
      <c r="AF552" s="26" t="str">
        <f t="shared" si="59"/>
        <v/>
      </c>
    </row>
    <row r="553" spans="2:32" x14ac:dyDescent="0.25">
      <c r="B553" s="49">
        <f>fichier!I545</f>
        <v>1</v>
      </c>
      <c r="C553" s="67" t="str">
        <f>fichier!R545</f>
        <v>RENA</v>
      </c>
      <c r="D553" s="9">
        <f>fichier!N545</f>
        <v>45</v>
      </c>
      <c r="E553" s="4">
        <f>fichier!H545</f>
        <v>153821</v>
      </c>
      <c r="F553" s="4" t="str">
        <f>fichier!K545</f>
        <v>VTP PV 18146881 - 2397 ZE 14 - MATYJASIK JEAN CHRISTOPHE - RENAULT TWINGO</v>
      </c>
      <c r="G553" s="9">
        <f>fichier!L545</f>
        <v>37.22</v>
      </c>
      <c r="H553" s="9"/>
      <c r="I553" s="9"/>
      <c r="J553" s="9"/>
      <c r="K553" s="9"/>
      <c r="L553" s="9"/>
      <c r="M553" s="9"/>
      <c r="N553" s="9"/>
      <c r="O553" s="9"/>
      <c r="P553" s="9"/>
      <c r="Q553" s="9">
        <f>fichier!M545</f>
        <v>7.5</v>
      </c>
      <c r="R553" s="8"/>
      <c r="S553" s="8"/>
      <c r="T553" s="8"/>
      <c r="U553" s="4"/>
      <c r="V553" s="3"/>
      <c r="W553" s="8"/>
      <c r="X553" s="8"/>
      <c r="Y553" s="22"/>
      <c r="Z553" s="25">
        <f t="shared" si="60"/>
        <v>0.2015045674368619</v>
      </c>
      <c r="AA553" s="25" t="str">
        <f t="shared" si="61"/>
        <v/>
      </c>
      <c r="AB553" s="25" t="str">
        <f t="shared" si="62"/>
        <v/>
      </c>
      <c r="AC553" s="64" t="str">
        <f t="shared" si="56"/>
        <v/>
      </c>
      <c r="AD553" s="65" t="b">
        <f t="shared" si="57"/>
        <v>0</v>
      </c>
      <c r="AE553" s="26" t="str">
        <f t="shared" si="58"/>
        <v/>
      </c>
      <c r="AF553" s="26" t="str">
        <f t="shared" si="59"/>
        <v/>
      </c>
    </row>
    <row r="554" spans="2:32" x14ac:dyDescent="0.25">
      <c r="B554" s="49">
        <f>fichier!I546</f>
        <v>2</v>
      </c>
      <c r="C554" s="67" t="str">
        <f>fichier!R546</f>
        <v>RENA</v>
      </c>
      <c r="D554" s="9">
        <f>fichier!N546</f>
        <v>45</v>
      </c>
      <c r="E554" s="4">
        <f>fichier!H546</f>
        <v>153835</v>
      </c>
      <c r="F554" s="4" t="str">
        <f>fichier!K546</f>
        <v>VTP PV 18146895 - CB-715-HS - LEBOEUF CHRISTIAN - RENAULT MASTER</v>
      </c>
      <c r="G554" s="9">
        <f>fichier!L546</f>
        <v>37.22</v>
      </c>
      <c r="H554" s="9"/>
      <c r="I554" s="9"/>
      <c r="J554" s="9"/>
      <c r="K554" s="9"/>
      <c r="L554" s="9"/>
      <c r="M554" s="9"/>
      <c r="N554" s="9"/>
      <c r="O554" s="9"/>
      <c r="P554" s="9"/>
      <c r="Q554" s="9">
        <f>fichier!M546</f>
        <v>7.5</v>
      </c>
      <c r="R554" s="8"/>
      <c r="S554" s="8"/>
      <c r="T554" s="8"/>
      <c r="U554" s="4"/>
      <c r="V554" s="3"/>
      <c r="W554" s="8"/>
      <c r="X554" s="8"/>
      <c r="Y554" s="22"/>
      <c r="Z554" s="25">
        <f t="shared" si="60"/>
        <v>0.2015045674368619</v>
      </c>
      <c r="AA554" s="25" t="str">
        <f t="shared" si="61"/>
        <v/>
      </c>
      <c r="AB554" s="25" t="str">
        <f t="shared" si="62"/>
        <v/>
      </c>
      <c r="AC554" s="64" t="str">
        <f t="shared" si="56"/>
        <v/>
      </c>
      <c r="AD554" s="65" t="b">
        <f t="shared" si="57"/>
        <v>0</v>
      </c>
      <c r="AE554" s="26" t="str">
        <f t="shared" si="58"/>
        <v/>
      </c>
      <c r="AF554" s="26" t="str">
        <f t="shared" si="59"/>
        <v/>
      </c>
    </row>
    <row r="555" spans="2:32" x14ac:dyDescent="0.25">
      <c r="B555" s="49">
        <f>fichier!I547</f>
        <v>2</v>
      </c>
      <c r="C555" s="67" t="str">
        <f>fichier!R547</f>
        <v>RENA</v>
      </c>
      <c r="D555" s="9">
        <f>fichier!N547</f>
        <v>45</v>
      </c>
      <c r="E555" s="4">
        <f>fichier!H547</f>
        <v>153838</v>
      </c>
      <c r="F555" s="4" t="str">
        <f>fichier!K547</f>
        <v>VTP PV 18146898 - BK-761-VB - SCHEERS JULIEN - SEAT LEON</v>
      </c>
      <c r="G555" s="9">
        <f>fichier!L547</f>
        <v>37.22</v>
      </c>
      <c r="H555" s="9"/>
      <c r="I555" s="9"/>
      <c r="J555" s="9"/>
      <c r="K555" s="9"/>
      <c r="L555" s="9"/>
      <c r="M555" s="9"/>
      <c r="N555" s="9"/>
      <c r="O555" s="9"/>
      <c r="P555" s="9"/>
      <c r="Q555" s="9">
        <f>fichier!M547</f>
        <v>7.5</v>
      </c>
      <c r="R555" s="8"/>
      <c r="S555" s="8"/>
      <c r="T555" s="8"/>
      <c r="U555" s="4"/>
      <c r="V555" s="3"/>
      <c r="W555" s="8"/>
      <c r="X555" s="8"/>
      <c r="Y555" s="22"/>
      <c r="Z555" s="25">
        <f t="shared" si="60"/>
        <v>0.2015045674368619</v>
      </c>
      <c r="AA555" s="25" t="str">
        <f t="shared" si="61"/>
        <v/>
      </c>
      <c r="AB555" s="25" t="str">
        <f t="shared" si="62"/>
        <v/>
      </c>
      <c r="AC555" s="64" t="str">
        <f t="shared" si="56"/>
        <v/>
      </c>
      <c r="AD555" s="65" t="b">
        <f t="shared" si="57"/>
        <v>0</v>
      </c>
      <c r="AE555" s="26" t="str">
        <f t="shared" si="58"/>
        <v/>
      </c>
      <c r="AF555" s="26" t="str">
        <f t="shared" si="59"/>
        <v/>
      </c>
    </row>
    <row r="556" spans="2:32" x14ac:dyDescent="0.25">
      <c r="B556" s="49">
        <f>fichier!I548</f>
        <v>2</v>
      </c>
      <c r="C556" s="67" t="str">
        <f>fichier!R548</f>
        <v>RENA</v>
      </c>
      <c r="D556" s="9">
        <f>fichier!N548</f>
        <v>45</v>
      </c>
      <c r="E556" s="4">
        <f>fichier!H548</f>
        <v>153840</v>
      </c>
      <c r="F556" s="4" t="str">
        <f>fichier!K548</f>
        <v>VTP PV 18146900 - 6037 ZG 14 - BRICE MARINA - RENAULT KANGOO</v>
      </c>
      <c r="G556" s="9">
        <f>fichier!L548</f>
        <v>37.22</v>
      </c>
      <c r="H556" s="9"/>
      <c r="I556" s="9"/>
      <c r="J556" s="9"/>
      <c r="K556" s="9"/>
      <c r="L556" s="9"/>
      <c r="M556" s="9"/>
      <c r="N556" s="9"/>
      <c r="O556" s="9"/>
      <c r="P556" s="9"/>
      <c r="Q556" s="9">
        <f>fichier!M548</f>
        <v>7.5</v>
      </c>
      <c r="R556" s="8"/>
      <c r="S556" s="8"/>
      <c r="T556" s="8"/>
      <c r="U556" s="4"/>
      <c r="V556" s="3"/>
      <c r="W556" s="8"/>
      <c r="X556" s="8"/>
      <c r="Y556" s="22"/>
      <c r="Z556" s="25">
        <f t="shared" si="60"/>
        <v>0.2015045674368619</v>
      </c>
      <c r="AA556" s="25" t="str">
        <f t="shared" si="61"/>
        <v/>
      </c>
      <c r="AB556" s="25" t="str">
        <f t="shared" si="62"/>
        <v/>
      </c>
      <c r="AC556" s="64" t="str">
        <f t="shared" si="56"/>
        <v/>
      </c>
      <c r="AD556" s="65" t="b">
        <f t="shared" si="57"/>
        <v>0</v>
      </c>
      <c r="AE556" s="26" t="str">
        <f t="shared" si="58"/>
        <v/>
      </c>
      <c r="AF556" s="26" t="str">
        <f t="shared" si="59"/>
        <v/>
      </c>
    </row>
    <row r="557" spans="2:32" x14ac:dyDescent="0.25">
      <c r="B557" s="49">
        <f>fichier!I549</f>
        <v>2</v>
      </c>
      <c r="C557" s="67" t="str">
        <f>fichier!R549</f>
        <v>RENA</v>
      </c>
      <c r="D557" s="9">
        <f>fichier!N549</f>
        <v>45</v>
      </c>
      <c r="E557" s="4">
        <f>fichier!H549</f>
        <v>153853</v>
      </c>
      <c r="F557" s="4" t="str">
        <f>fichier!K549</f>
        <v>VTP PV 18146913 - DC-043-CD - RENAULT TRUCKS - RENAULT KANGOO</v>
      </c>
      <c r="G557" s="9">
        <f>fichier!L549</f>
        <v>37.22</v>
      </c>
      <c r="H557" s="9"/>
      <c r="I557" s="9"/>
      <c r="J557" s="9"/>
      <c r="K557" s="9"/>
      <c r="L557" s="9"/>
      <c r="M557" s="9"/>
      <c r="N557" s="9"/>
      <c r="O557" s="9"/>
      <c r="P557" s="9"/>
      <c r="Q557" s="9">
        <f>fichier!M549</f>
        <v>7.5</v>
      </c>
      <c r="R557" s="8"/>
      <c r="S557" s="8"/>
      <c r="T557" s="8"/>
      <c r="U557" s="4"/>
      <c r="V557" s="3"/>
      <c r="W557" s="8"/>
      <c r="X557" s="8"/>
      <c r="Y557" s="22"/>
      <c r="Z557" s="25">
        <f t="shared" si="60"/>
        <v>0.2015045674368619</v>
      </c>
      <c r="AA557" s="25" t="str">
        <f t="shared" si="61"/>
        <v/>
      </c>
      <c r="AB557" s="25" t="str">
        <f t="shared" si="62"/>
        <v/>
      </c>
      <c r="AC557" s="64" t="str">
        <f t="shared" si="56"/>
        <v/>
      </c>
      <c r="AD557" s="65" t="b">
        <f t="shared" si="57"/>
        <v>0</v>
      </c>
      <c r="AE557" s="26" t="str">
        <f t="shared" si="58"/>
        <v/>
      </c>
      <c r="AF557" s="26" t="str">
        <f t="shared" si="59"/>
        <v/>
      </c>
    </row>
    <row r="558" spans="2:32" x14ac:dyDescent="0.25">
      <c r="B558" s="49">
        <f>fichier!I550</f>
        <v>2</v>
      </c>
      <c r="C558" s="67" t="str">
        <f>fichier!R550</f>
        <v>RENA</v>
      </c>
      <c r="D558" s="9">
        <f>fichier!N550</f>
        <v>45</v>
      </c>
      <c r="E558" s="4">
        <f>fichier!H550</f>
        <v>153856</v>
      </c>
      <c r="F558" s="4" t="str">
        <f>fichier!K550</f>
        <v>VTP PV 18146916 - 3559 YM 14 - LAISNE DENIS - RENAULT CLIO</v>
      </c>
      <c r="G558" s="9">
        <f>fichier!L550</f>
        <v>37.22</v>
      </c>
      <c r="H558" s="9"/>
      <c r="I558" s="9"/>
      <c r="J558" s="9"/>
      <c r="K558" s="9"/>
      <c r="L558" s="9"/>
      <c r="M558" s="9"/>
      <c r="N558" s="9"/>
      <c r="O558" s="9"/>
      <c r="P558" s="9"/>
      <c r="Q558" s="9">
        <f>fichier!M550</f>
        <v>7.5</v>
      </c>
      <c r="R558" s="8"/>
      <c r="S558" s="8"/>
      <c r="T558" s="8"/>
      <c r="U558" s="4"/>
      <c r="V558" s="3"/>
      <c r="W558" s="8"/>
      <c r="X558" s="8"/>
      <c r="Y558" s="22"/>
      <c r="Z558" s="25">
        <f t="shared" si="60"/>
        <v>0.2015045674368619</v>
      </c>
      <c r="AA558" s="25" t="str">
        <f t="shared" si="61"/>
        <v/>
      </c>
      <c r="AB558" s="25" t="str">
        <f t="shared" si="62"/>
        <v/>
      </c>
      <c r="AC558" s="64" t="str">
        <f t="shared" si="56"/>
        <v/>
      </c>
      <c r="AD558" s="65" t="b">
        <f t="shared" si="57"/>
        <v>0</v>
      </c>
      <c r="AE558" s="26" t="str">
        <f t="shared" si="58"/>
        <v/>
      </c>
      <c r="AF558" s="26" t="str">
        <f t="shared" si="59"/>
        <v/>
      </c>
    </row>
    <row r="559" spans="2:32" x14ac:dyDescent="0.25">
      <c r="B559" s="49">
        <f>fichier!I551</f>
        <v>5</v>
      </c>
      <c r="C559" s="67" t="str">
        <f>fichier!R551</f>
        <v>RENA</v>
      </c>
      <c r="D559" s="9">
        <f>fichier!N551</f>
        <v>45</v>
      </c>
      <c r="E559" s="4">
        <f>fichier!H551</f>
        <v>153875</v>
      </c>
      <c r="F559" s="4" t="str">
        <f>fichier!K551</f>
        <v>VTP PV 18146935 - DC-883-TT - LE GOUEFF DAPHNE - RENAULT CLIO</v>
      </c>
      <c r="G559" s="9">
        <f>fichier!L551</f>
        <v>37.22</v>
      </c>
      <c r="H559" s="9"/>
      <c r="I559" s="9"/>
      <c r="J559" s="9"/>
      <c r="K559" s="9"/>
      <c r="L559" s="9"/>
      <c r="M559" s="9"/>
      <c r="N559" s="9"/>
      <c r="O559" s="9"/>
      <c r="P559" s="9"/>
      <c r="Q559" s="9">
        <f>fichier!M551</f>
        <v>7.5</v>
      </c>
      <c r="R559" s="8"/>
      <c r="S559" s="8"/>
      <c r="T559" s="8"/>
      <c r="U559" s="4"/>
      <c r="V559" s="3"/>
      <c r="W559" s="8"/>
      <c r="X559" s="8"/>
      <c r="Y559" s="22"/>
      <c r="Z559" s="25">
        <f t="shared" si="60"/>
        <v>0.2015045674368619</v>
      </c>
      <c r="AA559" s="25" t="str">
        <f t="shared" si="61"/>
        <v/>
      </c>
      <c r="AB559" s="25" t="str">
        <f t="shared" si="62"/>
        <v/>
      </c>
      <c r="AC559" s="64" t="str">
        <f t="shared" si="56"/>
        <v/>
      </c>
      <c r="AD559" s="65" t="b">
        <f t="shared" si="57"/>
        <v>0</v>
      </c>
      <c r="AE559" s="26" t="str">
        <f t="shared" si="58"/>
        <v/>
      </c>
      <c r="AF559" s="26" t="str">
        <f t="shared" si="59"/>
        <v/>
      </c>
    </row>
    <row r="560" spans="2:32" x14ac:dyDescent="0.25">
      <c r="B560" s="49">
        <f>fichier!I552</f>
        <v>5</v>
      </c>
      <c r="C560" s="67" t="str">
        <f>fichier!R552</f>
        <v>RENA</v>
      </c>
      <c r="D560" s="9">
        <f>fichier!N552</f>
        <v>45</v>
      </c>
      <c r="E560" s="4">
        <f>fichier!H552</f>
        <v>153885</v>
      </c>
      <c r="F560" s="4" t="str">
        <f>fichier!K552</f>
        <v>VTP PV 18146943 - CJ-208-FV - RENAULT RETAIL GROUP - VOLKSWAGEN GOLF</v>
      </c>
      <c r="G560" s="9">
        <f>fichier!L552</f>
        <v>37.22</v>
      </c>
      <c r="H560" s="9"/>
      <c r="I560" s="9"/>
      <c r="J560" s="9"/>
      <c r="K560" s="9"/>
      <c r="L560" s="9"/>
      <c r="M560" s="9"/>
      <c r="N560" s="9"/>
      <c r="O560" s="9"/>
      <c r="P560" s="9"/>
      <c r="Q560" s="9">
        <f>fichier!M552</f>
        <v>7.5</v>
      </c>
      <c r="R560" s="8"/>
      <c r="S560" s="8"/>
      <c r="T560" s="8"/>
      <c r="U560" s="4"/>
      <c r="V560" s="3"/>
      <c r="W560" s="8"/>
      <c r="X560" s="8"/>
      <c r="Y560" s="22"/>
      <c r="Z560" s="25">
        <f t="shared" si="60"/>
        <v>0.2015045674368619</v>
      </c>
      <c r="AA560" s="25" t="str">
        <f t="shared" si="61"/>
        <v/>
      </c>
      <c r="AB560" s="25" t="str">
        <f t="shared" si="62"/>
        <v/>
      </c>
      <c r="AC560" s="64" t="str">
        <f t="shared" si="56"/>
        <v/>
      </c>
      <c r="AD560" s="65" t="b">
        <f t="shared" si="57"/>
        <v>0</v>
      </c>
      <c r="AE560" s="26" t="str">
        <f t="shared" si="58"/>
        <v/>
      </c>
      <c r="AF560" s="26" t="str">
        <f t="shared" si="59"/>
        <v/>
      </c>
    </row>
    <row r="561" spans="2:32" x14ac:dyDescent="0.25">
      <c r="B561" s="49">
        <f>fichier!I553</f>
        <v>5</v>
      </c>
      <c r="C561" s="67" t="str">
        <f>fichier!R553</f>
        <v>RENA</v>
      </c>
      <c r="D561" s="9">
        <f>fichier!N553</f>
        <v>15</v>
      </c>
      <c r="E561" s="4">
        <f>fichier!H553</f>
        <v>153887</v>
      </c>
      <c r="F561" s="4" t="str">
        <f>fichier!K553</f>
        <v>CV PV 18146944 - DB-911-SK - DERRIEN XAVIER - RENAULT KANGOO</v>
      </c>
      <c r="G561" s="9">
        <f>fichier!L553</f>
        <v>12.5</v>
      </c>
      <c r="H561" s="9"/>
      <c r="I561" s="9"/>
      <c r="J561" s="9"/>
      <c r="K561" s="9"/>
      <c r="L561" s="9"/>
      <c r="M561" s="9"/>
      <c r="N561" s="9"/>
      <c r="O561" s="9"/>
      <c r="P561" s="9"/>
      <c r="Q561" s="9">
        <f>fichier!M553</f>
        <v>2.5</v>
      </c>
      <c r="R561" s="8"/>
      <c r="S561" s="8"/>
      <c r="T561" s="8"/>
      <c r="U561" s="4"/>
      <c r="V561" s="3"/>
      <c r="W561" s="8"/>
      <c r="X561" s="8"/>
      <c r="Y561" s="22"/>
      <c r="Z561" s="25">
        <f t="shared" si="60"/>
        <v>0.2</v>
      </c>
      <c r="AA561" s="25" t="str">
        <f t="shared" si="61"/>
        <v/>
      </c>
      <c r="AB561" s="25" t="str">
        <f t="shared" si="62"/>
        <v/>
      </c>
      <c r="AC561" s="64" t="str">
        <f t="shared" si="56"/>
        <v/>
      </c>
      <c r="AD561" s="65" t="str">
        <f t="shared" si="57"/>
        <v/>
      </c>
      <c r="AE561" s="26" t="str">
        <f t="shared" si="58"/>
        <v/>
      </c>
      <c r="AF561" s="26" t="str">
        <f t="shared" si="59"/>
        <v/>
      </c>
    </row>
    <row r="562" spans="2:32" x14ac:dyDescent="0.25">
      <c r="B562" s="49">
        <f>fichier!I554</f>
        <v>5</v>
      </c>
      <c r="C562" s="67" t="str">
        <f>fichier!R554</f>
        <v>RENA</v>
      </c>
      <c r="D562" s="9">
        <f>fichier!N554</f>
        <v>45</v>
      </c>
      <c r="E562" s="4">
        <f>fichier!H554</f>
        <v>153889</v>
      </c>
      <c r="F562" s="4" t="str">
        <f>fichier!K554</f>
        <v>VTP PV 18146946 - CB-707-FT - CAILLY GERARD - RENAULT LAGUNA</v>
      </c>
      <c r="G562" s="9">
        <f>fichier!L554</f>
        <v>37.22</v>
      </c>
      <c r="H562" s="9"/>
      <c r="I562" s="9"/>
      <c r="J562" s="9"/>
      <c r="K562" s="9"/>
      <c r="L562" s="9"/>
      <c r="M562" s="9"/>
      <c r="N562" s="9"/>
      <c r="O562" s="9"/>
      <c r="P562" s="9"/>
      <c r="Q562" s="9">
        <f>fichier!M554</f>
        <v>7.5</v>
      </c>
      <c r="R562" s="8"/>
      <c r="S562" s="8"/>
      <c r="T562" s="8"/>
      <c r="U562" s="4"/>
      <c r="V562" s="3"/>
      <c r="W562" s="8"/>
      <c r="X562" s="8"/>
      <c r="Y562" s="22"/>
      <c r="Z562" s="25">
        <f t="shared" si="60"/>
        <v>0.2015045674368619</v>
      </c>
      <c r="AA562" s="25" t="str">
        <f t="shared" si="61"/>
        <v/>
      </c>
      <c r="AB562" s="25" t="str">
        <f t="shared" si="62"/>
        <v/>
      </c>
      <c r="AC562" s="64" t="str">
        <f t="shared" si="56"/>
        <v/>
      </c>
      <c r="AD562" s="65" t="b">
        <f t="shared" si="57"/>
        <v>0</v>
      </c>
      <c r="AE562" s="26" t="str">
        <f t="shared" si="58"/>
        <v/>
      </c>
      <c r="AF562" s="26" t="str">
        <f t="shared" si="59"/>
        <v/>
      </c>
    </row>
    <row r="563" spans="2:32" x14ac:dyDescent="0.25">
      <c r="B563" s="49">
        <f>fichier!I555</f>
        <v>5</v>
      </c>
      <c r="C563" s="67" t="str">
        <f>fichier!R555</f>
        <v>RENA</v>
      </c>
      <c r="D563" s="9">
        <f>fichier!N555</f>
        <v>45</v>
      </c>
      <c r="E563" s="4">
        <f>fichier!H555</f>
        <v>153892</v>
      </c>
      <c r="F563" s="4" t="str">
        <f>fichier!K555</f>
        <v>VTP PV 18146949 - CJ-839-GP - RENAULT RETAIL GROUP - FORD FIESTA</v>
      </c>
      <c r="G563" s="9">
        <f>fichier!L555</f>
        <v>37.22</v>
      </c>
      <c r="H563" s="9"/>
      <c r="I563" s="9"/>
      <c r="J563" s="9"/>
      <c r="K563" s="9"/>
      <c r="L563" s="9"/>
      <c r="M563" s="9"/>
      <c r="N563" s="9"/>
      <c r="O563" s="9"/>
      <c r="P563" s="9"/>
      <c r="Q563" s="9">
        <f>fichier!M555</f>
        <v>7.5</v>
      </c>
      <c r="R563" s="8"/>
      <c r="S563" s="8"/>
      <c r="T563" s="8"/>
      <c r="U563" s="4"/>
      <c r="V563" s="3"/>
      <c r="W563" s="8"/>
      <c r="X563" s="8"/>
      <c r="Y563" s="22"/>
      <c r="Z563" s="25">
        <f t="shared" si="60"/>
        <v>0.2015045674368619</v>
      </c>
      <c r="AA563" s="25" t="str">
        <f t="shared" si="61"/>
        <v/>
      </c>
      <c r="AB563" s="25" t="str">
        <f t="shared" si="62"/>
        <v/>
      </c>
      <c r="AC563" s="64" t="str">
        <f t="shared" si="56"/>
        <v/>
      </c>
      <c r="AD563" s="65" t="b">
        <f t="shared" si="57"/>
        <v>0</v>
      </c>
      <c r="AE563" s="26" t="str">
        <f t="shared" si="58"/>
        <v/>
      </c>
      <c r="AF563" s="26" t="str">
        <f t="shared" si="59"/>
        <v/>
      </c>
    </row>
    <row r="564" spans="2:32" x14ac:dyDescent="0.25">
      <c r="B564" s="49">
        <f>fichier!I556</f>
        <v>5</v>
      </c>
      <c r="C564" s="67" t="str">
        <f>fichier!R556</f>
        <v>RENA</v>
      </c>
      <c r="D564" s="9">
        <f>fichier!N556</f>
        <v>15</v>
      </c>
      <c r="E564" s="4">
        <f>fichier!H556</f>
        <v>153895</v>
      </c>
      <c r="F564" s="4" t="str">
        <f>fichier!K556</f>
        <v>CV PV 18146952 - 7170 ZA 14 - RAOUL DIDIER OU NADINE - RENAULT CLIO</v>
      </c>
      <c r="G564" s="9">
        <f>fichier!L556</f>
        <v>12.5</v>
      </c>
      <c r="H564" s="9"/>
      <c r="I564" s="9"/>
      <c r="J564" s="9"/>
      <c r="K564" s="9"/>
      <c r="L564" s="9"/>
      <c r="M564" s="9"/>
      <c r="N564" s="9"/>
      <c r="O564" s="9"/>
      <c r="P564" s="9"/>
      <c r="Q564" s="9">
        <f>fichier!M556</f>
        <v>2.5</v>
      </c>
      <c r="R564" s="8"/>
      <c r="S564" s="8"/>
      <c r="T564" s="8"/>
      <c r="U564" s="4"/>
      <c r="V564" s="3"/>
      <c r="W564" s="8"/>
      <c r="X564" s="8"/>
      <c r="Y564" s="22"/>
      <c r="Z564" s="25">
        <f t="shared" si="60"/>
        <v>0.2</v>
      </c>
      <c r="AA564" s="25" t="str">
        <f t="shared" si="61"/>
        <v/>
      </c>
      <c r="AB564" s="25" t="str">
        <f t="shared" si="62"/>
        <v/>
      </c>
      <c r="AC564" s="64" t="str">
        <f t="shared" si="56"/>
        <v/>
      </c>
      <c r="AD564" s="65" t="str">
        <f t="shared" si="57"/>
        <v/>
      </c>
      <c r="AE564" s="26" t="str">
        <f t="shared" si="58"/>
        <v/>
      </c>
      <c r="AF564" s="26" t="str">
        <f t="shared" si="59"/>
        <v/>
      </c>
    </row>
    <row r="565" spans="2:32" x14ac:dyDescent="0.25">
      <c r="B565" s="49">
        <f>fichier!I557</f>
        <v>5</v>
      </c>
      <c r="C565" s="67" t="str">
        <f>fichier!R557</f>
        <v>RENA</v>
      </c>
      <c r="D565" s="9">
        <f>fichier!N557</f>
        <v>45</v>
      </c>
      <c r="E565" s="4">
        <f>fichier!H557</f>
        <v>153896</v>
      </c>
      <c r="F565" s="4" t="str">
        <f>fichier!K557</f>
        <v>VTP PV 18146953 - DB-886-HJ - BELHECENE MOURAD - RENAULT CLIO</v>
      </c>
      <c r="G565" s="9">
        <f>fichier!L557</f>
        <v>37.22</v>
      </c>
      <c r="H565" s="9"/>
      <c r="I565" s="9"/>
      <c r="J565" s="9"/>
      <c r="K565" s="9"/>
      <c r="L565" s="9"/>
      <c r="M565" s="9"/>
      <c r="N565" s="9"/>
      <c r="O565" s="9"/>
      <c r="P565" s="9"/>
      <c r="Q565" s="9">
        <f>fichier!M557</f>
        <v>7.5</v>
      </c>
      <c r="R565" s="8"/>
      <c r="S565" s="8"/>
      <c r="T565" s="8"/>
      <c r="U565" s="4"/>
      <c r="V565" s="3"/>
      <c r="W565" s="8"/>
      <c r="X565" s="8"/>
      <c r="Y565" s="22"/>
      <c r="Z565" s="25">
        <f t="shared" si="60"/>
        <v>0.2015045674368619</v>
      </c>
      <c r="AA565" s="25" t="str">
        <f t="shared" si="61"/>
        <v/>
      </c>
      <c r="AB565" s="25" t="str">
        <f t="shared" si="62"/>
        <v/>
      </c>
      <c r="AC565" s="64" t="str">
        <f t="shared" si="56"/>
        <v/>
      </c>
      <c r="AD565" s="65" t="b">
        <f t="shared" si="57"/>
        <v>0</v>
      </c>
      <c r="AE565" s="26" t="str">
        <f t="shared" si="58"/>
        <v/>
      </c>
      <c r="AF565" s="26" t="str">
        <f t="shared" si="59"/>
        <v/>
      </c>
    </row>
    <row r="566" spans="2:32" x14ac:dyDescent="0.25">
      <c r="B566" s="49">
        <f>fichier!I558</f>
        <v>5</v>
      </c>
      <c r="C566" s="67" t="str">
        <f>fichier!R558</f>
        <v>RENA</v>
      </c>
      <c r="D566" s="9">
        <f>fichier!N558</f>
        <v>45</v>
      </c>
      <c r="E566" s="4">
        <f>fichier!H558</f>
        <v>153899</v>
      </c>
      <c r="F566" s="4" t="str">
        <f>fichier!K558</f>
        <v>VTP PV 18146956 - CB-333-LX - DIRNO DISTRICT NORD OUEST SIR CAEN - RENAULT CLIO</v>
      </c>
      <c r="G566" s="9">
        <f>fichier!L558</f>
        <v>37.22</v>
      </c>
      <c r="H566" s="9"/>
      <c r="I566" s="9"/>
      <c r="J566" s="9"/>
      <c r="K566" s="9"/>
      <c r="L566" s="9"/>
      <c r="M566" s="9"/>
      <c r="N566" s="9"/>
      <c r="O566" s="9"/>
      <c r="P566" s="9"/>
      <c r="Q566" s="9">
        <f>fichier!M558</f>
        <v>7.5</v>
      </c>
      <c r="R566" s="8"/>
      <c r="S566" s="8"/>
      <c r="T566" s="8"/>
      <c r="U566" s="4"/>
      <c r="V566" s="3"/>
      <c r="W566" s="8"/>
      <c r="X566" s="8"/>
      <c r="Y566" s="22"/>
      <c r="Z566" s="25">
        <f t="shared" si="60"/>
        <v>0.2015045674368619</v>
      </c>
      <c r="AA566" s="25" t="str">
        <f t="shared" si="61"/>
        <v/>
      </c>
      <c r="AB566" s="25" t="str">
        <f t="shared" si="62"/>
        <v/>
      </c>
      <c r="AC566" s="64" t="str">
        <f t="shared" si="56"/>
        <v/>
      </c>
      <c r="AD566" s="65" t="b">
        <f t="shared" si="57"/>
        <v>0</v>
      </c>
      <c r="AE566" s="26" t="str">
        <f t="shared" si="58"/>
        <v/>
      </c>
      <c r="AF566" s="26" t="str">
        <f t="shared" si="59"/>
        <v/>
      </c>
    </row>
    <row r="567" spans="2:32" x14ac:dyDescent="0.25">
      <c r="B567" s="49">
        <f>fichier!I559</f>
        <v>6</v>
      </c>
      <c r="C567" s="67" t="str">
        <f>fichier!R559</f>
        <v>RENA</v>
      </c>
      <c r="D567" s="9">
        <f>fichier!N559</f>
        <v>45</v>
      </c>
      <c r="E567" s="4">
        <f>fichier!H559</f>
        <v>153904</v>
      </c>
      <c r="F567" s="4" t="str">
        <f>fichier!K559</f>
        <v>VTP PV 18146961 - DE-178-FA - RENAULT RETAIL GROUP - RENAULT MEGANE</v>
      </c>
      <c r="G567" s="9">
        <f>fichier!L559</f>
        <v>37.22</v>
      </c>
      <c r="H567" s="9"/>
      <c r="I567" s="9"/>
      <c r="J567" s="9"/>
      <c r="K567" s="9"/>
      <c r="L567" s="9"/>
      <c r="M567" s="9"/>
      <c r="N567" s="9"/>
      <c r="O567" s="9"/>
      <c r="P567" s="9"/>
      <c r="Q567" s="9">
        <f>fichier!M559</f>
        <v>7.5</v>
      </c>
      <c r="R567" s="8"/>
      <c r="S567" s="8"/>
      <c r="T567" s="8"/>
      <c r="U567" s="4"/>
      <c r="V567" s="3"/>
      <c r="W567" s="8"/>
      <c r="X567" s="8"/>
      <c r="Y567" s="22"/>
      <c r="Z567" s="25">
        <f t="shared" si="60"/>
        <v>0.2015045674368619</v>
      </c>
      <c r="AA567" s="25" t="str">
        <f t="shared" si="61"/>
        <v/>
      </c>
      <c r="AB567" s="25" t="str">
        <f t="shared" si="62"/>
        <v/>
      </c>
      <c r="AC567" s="64" t="str">
        <f t="shared" si="56"/>
        <v/>
      </c>
      <c r="AD567" s="65" t="b">
        <f t="shared" si="57"/>
        <v>0</v>
      </c>
      <c r="AE567" s="26" t="str">
        <f t="shared" si="58"/>
        <v/>
      </c>
      <c r="AF567" s="26" t="str">
        <f t="shared" si="59"/>
        <v/>
      </c>
    </row>
    <row r="568" spans="2:32" x14ac:dyDescent="0.25">
      <c r="B568" s="49">
        <f>fichier!I560</f>
        <v>6</v>
      </c>
      <c r="C568" s="67" t="str">
        <f>fichier!R560</f>
        <v>RENA</v>
      </c>
      <c r="D568" s="9">
        <f>fichier!N560</f>
        <v>45</v>
      </c>
      <c r="E568" s="4">
        <f>fichier!H560</f>
        <v>153914</v>
      </c>
      <c r="F568" s="4" t="str">
        <f>fichier!K560</f>
        <v>VTP PV 18146971 - DB-912-KA - RENAULT RETAIL GROUP - RENAULT KANGOO</v>
      </c>
      <c r="G568" s="9">
        <f>fichier!L560</f>
        <v>37.22</v>
      </c>
      <c r="H568" s="9"/>
      <c r="I568" s="9"/>
      <c r="J568" s="9"/>
      <c r="K568" s="9"/>
      <c r="L568" s="9"/>
      <c r="M568" s="9"/>
      <c r="N568" s="9"/>
      <c r="O568" s="9"/>
      <c r="P568" s="9"/>
      <c r="Q568" s="9">
        <f>fichier!M560</f>
        <v>7.5</v>
      </c>
      <c r="R568" s="8"/>
      <c r="S568" s="8"/>
      <c r="T568" s="8"/>
      <c r="U568" s="4"/>
      <c r="V568" s="3"/>
      <c r="W568" s="8"/>
      <c r="X568" s="8"/>
      <c r="Y568" s="22"/>
      <c r="Z568" s="25">
        <f t="shared" si="60"/>
        <v>0.2015045674368619</v>
      </c>
      <c r="AA568" s="25" t="str">
        <f t="shared" si="61"/>
        <v/>
      </c>
      <c r="AB568" s="25" t="str">
        <f t="shared" si="62"/>
        <v/>
      </c>
      <c r="AC568" s="64" t="str">
        <f t="shared" si="56"/>
        <v/>
      </c>
      <c r="AD568" s="65" t="b">
        <f t="shared" si="57"/>
        <v>0</v>
      </c>
      <c r="AE568" s="26" t="str">
        <f t="shared" si="58"/>
        <v/>
      </c>
      <c r="AF568" s="26" t="str">
        <f t="shared" si="59"/>
        <v/>
      </c>
    </row>
    <row r="569" spans="2:32" x14ac:dyDescent="0.25">
      <c r="B569" s="49">
        <f>fichier!I561</f>
        <v>6</v>
      </c>
      <c r="C569" s="67" t="str">
        <f>fichier!R561</f>
        <v>RENA</v>
      </c>
      <c r="D569" s="9">
        <f>fichier!N561</f>
        <v>45</v>
      </c>
      <c r="E569" s="4">
        <f>fichier!H561</f>
        <v>153915</v>
      </c>
      <c r="F569" s="4" t="str">
        <f>fichier!K561</f>
        <v>VTP PV 18146972 - DH-013-EZ - RENAULT RETAIL GROUP - RENAULT TWINGO</v>
      </c>
      <c r="G569" s="9">
        <f>fichier!L561</f>
        <v>37.22</v>
      </c>
      <c r="H569" s="9"/>
      <c r="I569" s="9"/>
      <c r="J569" s="9"/>
      <c r="K569" s="9"/>
      <c r="L569" s="9"/>
      <c r="M569" s="9"/>
      <c r="N569" s="9"/>
      <c r="O569" s="9"/>
      <c r="P569" s="9"/>
      <c r="Q569" s="9">
        <f>fichier!M561</f>
        <v>7.5</v>
      </c>
      <c r="R569" s="8"/>
      <c r="S569" s="8"/>
      <c r="T569" s="8"/>
      <c r="U569" s="4"/>
      <c r="V569" s="3"/>
      <c r="W569" s="8"/>
      <c r="X569" s="8"/>
      <c r="Y569" s="22"/>
      <c r="Z569" s="25">
        <f t="shared" si="60"/>
        <v>0.2015045674368619</v>
      </c>
      <c r="AA569" s="25" t="str">
        <f t="shared" si="61"/>
        <v/>
      </c>
      <c r="AB569" s="25" t="str">
        <f t="shared" si="62"/>
        <v/>
      </c>
      <c r="AC569" s="64" t="str">
        <f t="shared" si="56"/>
        <v/>
      </c>
      <c r="AD569" s="65" t="b">
        <f t="shared" si="57"/>
        <v>0</v>
      </c>
      <c r="AE569" s="26" t="str">
        <f t="shared" si="58"/>
        <v/>
      </c>
      <c r="AF569" s="26" t="str">
        <f t="shared" si="59"/>
        <v/>
      </c>
    </row>
    <row r="570" spans="2:32" x14ac:dyDescent="0.25">
      <c r="B570" s="49">
        <f>fichier!I562</f>
        <v>6</v>
      </c>
      <c r="C570" s="67" t="str">
        <f>fichier!R562</f>
        <v>RENA</v>
      </c>
      <c r="D570" s="9">
        <f>fichier!N562</f>
        <v>45</v>
      </c>
      <c r="E570" s="4">
        <f>fichier!H562</f>
        <v>153918</v>
      </c>
      <c r="F570" s="4" t="str">
        <f>fichier!K562</f>
        <v>VTP PV 18146975 - DB-146-PY - RENAULT RETAIL GROUP - RENAULT CAPTUR</v>
      </c>
      <c r="G570" s="9">
        <f>fichier!L562</f>
        <v>37.22</v>
      </c>
      <c r="H570" s="9"/>
      <c r="I570" s="9"/>
      <c r="J570" s="9"/>
      <c r="K570" s="9"/>
      <c r="L570" s="9"/>
      <c r="M570" s="9"/>
      <c r="N570" s="9"/>
      <c r="O570" s="9"/>
      <c r="P570" s="9"/>
      <c r="Q570" s="9">
        <f>fichier!M562</f>
        <v>7.5</v>
      </c>
      <c r="R570" s="8"/>
      <c r="S570" s="8"/>
      <c r="T570" s="8"/>
      <c r="U570" s="4"/>
      <c r="V570" s="3"/>
      <c r="W570" s="8"/>
      <c r="X570" s="8"/>
      <c r="Y570" s="22"/>
      <c r="Z570" s="25">
        <f t="shared" si="60"/>
        <v>0.2015045674368619</v>
      </c>
      <c r="AA570" s="25" t="str">
        <f t="shared" si="61"/>
        <v/>
      </c>
      <c r="AB570" s="25" t="str">
        <f t="shared" si="62"/>
        <v/>
      </c>
      <c r="AC570" s="64" t="str">
        <f t="shared" si="56"/>
        <v/>
      </c>
      <c r="AD570" s="65" t="b">
        <f t="shared" si="57"/>
        <v>0</v>
      </c>
      <c r="AE570" s="26" t="str">
        <f t="shared" si="58"/>
        <v/>
      </c>
      <c r="AF570" s="26" t="str">
        <f t="shared" si="59"/>
        <v/>
      </c>
    </row>
    <row r="571" spans="2:32" x14ac:dyDescent="0.25">
      <c r="B571" s="49">
        <f>fichier!I563</f>
        <v>6</v>
      </c>
      <c r="C571" s="67" t="str">
        <f>fichier!R563</f>
        <v>RENA</v>
      </c>
      <c r="D571" s="9">
        <f>fichier!N563</f>
        <v>45</v>
      </c>
      <c r="E571" s="4">
        <f>fichier!H563</f>
        <v>153919</v>
      </c>
      <c r="F571" s="4" t="str">
        <f>fichier!K563</f>
        <v>VTP PV 18146976 - CY-779-WD - RENAULT RETAIL GROUP - RENAULT TWINGO</v>
      </c>
      <c r="G571" s="9">
        <f>fichier!L563</f>
        <v>37.22</v>
      </c>
      <c r="H571" s="9"/>
      <c r="I571" s="9"/>
      <c r="J571" s="9"/>
      <c r="K571" s="9"/>
      <c r="L571" s="9"/>
      <c r="M571" s="9"/>
      <c r="N571" s="9"/>
      <c r="O571" s="9"/>
      <c r="P571" s="9"/>
      <c r="Q571" s="9">
        <f>fichier!M563</f>
        <v>7.5</v>
      </c>
      <c r="R571" s="8"/>
      <c r="S571" s="8"/>
      <c r="T571" s="8"/>
      <c r="U571" s="4"/>
      <c r="V571" s="3"/>
      <c r="W571" s="8"/>
      <c r="X571" s="8"/>
      <c r="Y571" s="22"/>
      <c r="Z571" s="25">
        <f t="shared" si="60"/>
        <v>0.2015045674368619</v>
      </c>
      <c r="AA571" s="25" t="str">
        <f t="shared" si="61"/>
        <v/>
      </c>
      <c r="AB571" s="25" t="str">
        <f t="shared" si="62"/>
        <v/>
      </c>
      <c r="AC571" s="64" t="str">
        <f t="shared" si="56"/>
        <v/>
      </c>
      <c r="AD571" s="65" t="b">
        <f t="shared" si="57"/>
        <v>0</v>
      </c>
      <c r="AE571" s="26" t="str">
        <f t="shared" si="58"/>
        <v/>
      </c>
      <c r="AF571" s="26" t="str">
        <f t="shared" si="59"/>
        <v/>
      </c>
    </row>
    <row r="572" spans="2:32" x14ac:dyDescent="0.25">
      <c r="B572" s="49">
        <f>fichier!I564</f>
        <v>6</v>
      </c>
      <c r="C572" s="67" t="str">
        <f>fichier!R564</f>
        <v>RENA</v>
      </c>
      <c r="D572" s="9">
        <f>fichier!N564</f>
        <v>20</v>
      </c>
      <c r="E572" s="4">
        <f>fichier!H564</f>
        <v>153924</v>
      </c>
      <c r="F572" s="4" t="str">
        <f>fichier!K564</f>
        <v>CV PV 18146981 - AC-604-BA - SENEL FREDERIC - DACIA SANDERO</v>
      </c>
      <c r="G572" s="9">
        <f>fichier!L564</f>
        <v>16.670000000000002</v>
      </c>
      <c r="H572" s="9"/>
      <c r="I572" s="9"/>
      <c r="J572" s="9"/>
      <c r="K572" s="9"/>
      <c r="L572" s="9"/>
      <c r="M572" s="9"/>
      <c r="N572" s="9"/>
      <c r="O572" s="9"/>
      <c r="P572" s="9"/>
      <c r="Q572" s="9">
        <f>fichier!M564</f>
        <v>3.33</v>
      </c>
      <c r="R572" s="8"/>
      <c r="S572" s="8"/>
      <c r="T572" s="8"/>
      <c r="U572" s="4"/>
      <c r="V572" s="3"/>
      <c r="W572" s="8"/>
      <c r="X572" s="8"/>
      <c r="Y572" s="22"/>
      <c r="Z572" s="25">
        <f t="shared" si="60"/>
        <v>0.1997600479904019</v>
      </c>
      <c r="AA572" s="25" t="str">
        <f t="shared" si="61"/>
        <v/>
      </c>
      <c r="AB572" s="25" t="str">
        <f t="shared" si="62"/>
        <v/>
      </c>
      <c r="AC572" s="64" t="str">
        <f t="shared" si="56"/>
        <v/>
      </c>
      <c r="AD572" s="65" t="str">
        <f t="shared" si="57"/>
        <v/>
      </c>
      <c r="AE572" s="26" t="str">
        <f t="shared" si="58"/>
        <v/>
      </c>
      <c r="AF572" s="26" t="str">
        <f t="shared" si="59"/>
        <v/>
      </c>
    </row>
    <row r="573" spans="2:32" x14ac:dyDescent="0.25">
      <c r="B573" s="49">
        <f>fichier!I565</f>
        <v>6</v>
      </c>
      <c r="C573" s="67" t="str">
        <f>fichier!R565</f>
        <v>RENA</v>
      </c>
      <c r="D573" s="9">
        <f>fichier!N565</f>
        <v>45</v>
      </c>
      <c r="E573" s="4">
        <f>fichier!H565</f>
        <v>153926</v>
      </c>
      <c r="F573" s="4" t="str">
        <f>fichier!K565</f>
        <v>VTP PV 18146983 - 4120 ZP 14 - LY VAN HOA - RENAULT MODUS</v>
      </c>
      <c r="G573" s="9">
        <f>fichier!L565</f>
        <v>37.22</v>
      </c>
      <c r="H573" s="9"/>
      <c r="I573" s="9"/>
      <c r="J573" s="9"/>
      <c r="K573" s="9"/>
      <c r="L573" s="9"/>
      <c r="M573" s="9"/>
      <c r="N573" s="9"/>
      <c r="O573" s="9"/>
      <c r="P573" s="9"/>
      <c r="Q573" s="9">
        <f>fichier!M565</f>
        <v>7.5</v>
      </c>
      <c r="R573" s="8"/>
      <c r="S573" s="8"/>
      <c r="T573" s="8"/>
      <c r="U573" s="4"/>
      <c r="V573" s="3"/>
      <c r="W573" s="8"/>
      <c r="X573" s="8"/>
      <c r="Y573" s="22"/>
      <c r="Z573" s="25">
        <f t="shared" si="60"/>
        <v>0.2015045674368619</v>
      </c>
      <c r="AA573" s="25" t="str">
        <f t="shared" si="61"/>
        <v/>
      </c>
      <c r="AB573" s="25" t="str">
        <f t="shared" si="62"/>
        <v/>
      </c>
      <c r="AC573" s="64" t="str">
        <f t="shared" si="56"/>
        <v/>
      </c>
      <c r="AD573" s="65" t="b">
        <f t="shared" si="57"/>
        <v>0</v>
      </c>
      <c r="AE573" s="26" t="str">
        <f t="shared" si="58"/>
        <v/>
      </c>
      <c r="AF573" s="26" t="str">
        <f t="shared" si="59"/>
        <v/>
      </c>
    </row>
    <row r="574" spans="2:32" x14ac:dyDescent="0.25">
      <c r="B574" s="49">
        <f>fichier!I566</f>
        <v>6</v>
      </c>
      <c r="C574" s="67" t="str">
        <f>fichier!R566</f>
        <v>RENA</v>
      </c>
      <c r="D574" s="9">
        <f>fichier!N566</f>
        <v>45</v>
      </c>
      <c r="E574" s="4">
        <f>fichier!H566</f>
        <v>153928</v>
      </c>
      <c r="F574" s="4" t="str">
        <f>fichier!K566</f>
        <v>VTP PV 18146985 - DD-184-CJ - RENAULT RETAIL GROUP - RENAULT CAPTUR</v>
      </c>
      <c r="G574" s="9">
        <f>fichier!L566</f>
        <v>37.22</v>
      </c>
      <c r="H574" s="9"/>
      <c r="I574" s="9"/>
      <c r="J574" s="9"/>
      <c r="K574" s="9"/>
      <c r="L574" s="9"/>
      <c r="M574" s="9"/>
      <c r="N574" s="9"/>
      <c r="O574" s="9"/>
      <c r="P574" s="9"/>
      <c r="Q574" s="9">
        <f>fichier!M566</f>
        <v>7.5</v>
      </c>
      <c r="R574" s="8"/>
      <c r="S574" s="8"/>
      <c r="T574" s="8"/>
      <c r="U574" s="4"/>
      <c r="V574" s="3"/>
      <c r="W574" s="8"/>
      <c r="X574" s="8"/>
      <c r="Y574" s="22"/>
      <c r="Z574" s="25">
        <f t="shared" si="60"/>
        <v>0.2015045674368619</v>
      </c>
      <c r="AA574" s="25" t="str">
        <f t="shared" si="61"/>
        <v/>
      </c>
      <c r="AB574" s="25" t="str">
        <f t="shared" si="62"/>
        <v/>
      </c>
      <c r="AC574" s="64" t="str">
        <f t="shared" si="56"/>
        <v/>
      </c>
      <c r="AD574" s="65" t="b">
        <f t="shared" si="57"/>
        <v>0</v>
      </c>
      <c r="AE574" s="26" t="str">
        <f t="shared" si="58"/>
        <v/>
      </c>
      <c r="AF574" s="26" t="str">
        <f t="shared" si="59"/>
        <v/>
      </c>
    </row>
    <row r="575" spans="2:32" x14ac:dyDescent="0.25">
      <c r="B575" s="49">
        <f>fichier!I567</f>
        <v>6</v>
      </c>
      <c r="C575" s="67" t="str">
        <f>fichier!R567</f>
        <v>RENA</v>
      </c>
      <c r="D575" s="9">
        <f>fichier!N567</f>
        <v>15</v>
      </c>
      <c r="E575" s="4">
        <f>fichier!H567</f>
        <v>153930</v>
      </c>
      <c r="F575" s="4" t="str">
        <f>fichier!K567</f>
        <v>CV PV 18146987 - CA-441-SB - VEHIPOSTE - CITROEN NEMO</v>
      </c>
      <c r="G575" s="9">
        <f>fichier!L567</f>
        <v>12.5</v>
      </c>
      <c r="H575" s="9"/>
      <c r="I575" s="9"/>
      <c r="J575" s="9"/>
      <c r="K575" s="9"/>
      <c r="L575" s="9"/>
      <c r="M575" s="9"/>
      <c r="N575" s="9"/>
      <c r="O575" s="9"/>
      <c r="P575" s="9"/>
      <c r="Q575" s="9">
        <f>fichier!M567</f>
        <v>2.5</v>
      </c>
      <c r="R575" s="8"/>
      <c r="S575" s="8"/>
      <c r="T575" s="8"/>
      <c r="U575" s="4"/>
      <c r="V575" s="3"/>
      <c r="W575" s="8"/>
      <c r="X575" s="8"/>
      <c r="Y575" s="22"/>
      <c r="Z575" s="25">
        <f t="shared" si="60"/>
        <v>0.2</v>
      </c>
      <c r="AA575" s="25" t="str">
        <f t="shared" si="61"/>
        <v/>
      </c>
      <c r="AB575" s="25" t="str">
        <f t="shared" si="62"/>
        <v/>
      </c>
      <c r="AC575" s="64" t="str">
        <f t="shared" si="56"/>
        <v/>
      </c>
      <c r="AD575" s="65" t="str">
        <f t="shared" si="57"/>
        <v/>
      </c>
      <c r="AE575" s="26" t="str">
        <f t="shared" si="58"/>
        <v/>
      </c>
      <c r="AF575" s="26" t="str">
        <f t="shared" si="59"/>
        <v/>
      </c>
    </row>
    <row r="576" spans="2:32" x14ac:dyDescent="0.25">
      <c r="B576" s="49">
        <f>fichier!I568</f>
        <v>7</v>
      </c>
      <c r="C576" s="67" t="str">
        <f>fichier!R568</f>
        <v>RENA</v>
      </c>
      <c r="D576" s="9">
        <f>fichier!N568</f>
        <v>45</v>
      </c>
      <c r="E576" s="4">
        <f>fichier!H568</f>
        <v>153961</v>
      </c>
      <c r="F576" s="4" t="str">
        <f>fichier!K568</f>
        <v>VTP PV 18147013 - DZ-868-TY - GILLES MICHEL - RENAULT MEGANE SCENIC</v>
      </c>
      <c r="G576" s="9">
        <f>fichier!L568</f>
        <v>37.22</v>
      </c>
      <c r="H576" s="9"/>
      <c r="I576" s="9"/>
      <c r="J576" s="9"/>
      <c r="K576" s="9"/>
      <c r="L576" s="9"/>
      <c r="M576" s="9"/>
      <c r="N576" s="9"/>
      <c r="O576" s="9"/>
      <c r="P576" s="9"/>
      <c r="Q576" s="9">
        <f>fichier!M568</f>
        <v>7.5</v>
      </c>
      <c r="R576" s="8"/>
      <c r="S576" s="8"/>
      <c r="T576" s="8"/>
      <c r="U576" s="4"/>
      <c r="V576" s="3"/>
      <c r="W576" s="8"/>
      <c r="X576" s="8"/>
      <c r="Y576" s="22"/>
      <c r="Z576" s="25">
        <f t="shared" si="60"/>
        <v>0.2015045674368619</v>
      </c>
      <c r="AA576" s="25" t="str">
        <f t="shared" si="61"/>
        <v/>
      </c>
      <c r="AB576" s="25" t="str">
        <f t="shared" si="62"/>
        <v/>
      </c>
      <c r="AC576" s="64" t="str">
        <f t="shared" si="56"/>
        <v/>
      </c>
      <c r="AD576" s="65" t="b">
        <f t="shared" si="57"/>
        <v>0</v>
      </c>
      <c r="AE576" s="26" t="str">
        <f t="shared" si="58"/>
        <v/>
      </c>
      <c r="AF576" s="26" t="str">
        <f t="shared" si="59"/>
        <v/>
      </c>
    </row>
    <row r="577" spans="2:32" x14ac:dyDescent="0.25">
      <c r="B577" s="49">
        <f>fichier!I569</f>
        <v>7</v>
      </c>
      <c r="C577" s="67" t="str">
        <f>fichier!R569</f>
        <v>RENA</v>
      </c>
      <c r="D577" s="9">
        <f>fichier!N569</f>
        <v>45</v>
      </c>
      <c r="E577" s="4">
        <f>fichier!H569</f>
        <v>153963</v>
      </c>
      <c r="F577" s="4" t="str">
        <f>fichier!K569</f>
        <v>VTP PV 18147015 - DC-380-RC - VANNIER MICHAEL - RENAULT ZOE</v>
      </c>
      <c r="G577" s="9">
        <f>fichier!L569</f>
        <v>37.22</v>
      </c>
      <c r="H577" s="9"/>
      <c r="I577" s="9"/>
      <c r="J577" s="9"/>
      <c r="K577" s="9"/>
      <c r="L577" s="9"/>
      <c r="M577" s="9"/>
      <c r="N577" s="9"/>
      <c r="O577" s="9"/>
      <c r="P577" s="9"/>
      <c r="Q577" s="9">
        <f>fichier!M569</f>
        <v>7.5</v>
      </c>
      <c r="R577" s="8"/>
      <c r="S577" s="8"/>
      <c r="T577" s="8"/>
      <c r="U577" s="4"/>
      <c r="V577" s="3"/>
      <c r="W577" s="8"/>
      <c r="X577" s="8"/>
      <c r="Y577" s="22"/>
      <c r="Z577" s="25">
        <f t="shared" si="60"/>
        <v>0.2015045674368619</v>
      </c>
      <c r="AA577" s="25" t="str">
        <f t="shared" si="61"/>
        <v/>
      </c>
      <c r="AB577" s="25" t="str">
        <f t="shared" si="62"/>
        <v/>
      </c>
      <c r="AC577" s="64" t="str">
        <f t="shared" si="56"/>
        <v/>
      </c>
      <c r="AD577" s="65" t="b">
        <f t="shared" si="57"/>
        <v>0</v>
      </c>
      <c r="AE577" s="26" t="str">
        <f t="shared" si="58"/>
        <v/>
      </c>
      <c r="AF577" s="26" t="str">
        <f t="shared" si="59"/>
        <v/>
      </c>
    </row>
    <row r="578" spans="2:32" x14ac:dyDescent="0.25">
      <c r="B578" s="49">
        <f>fichier!I570</f>
        <v>7</v>
      </c>
      <c r="C578" s="67" t="str">
        <f>fichier!R570</f>
        <v>RENA</v>
      </c>
      <c r="D578" s="9">
        <f>fichier!N570</f>
        <v>15</v>
      </c>
      <c r="E578" s="4">
        <f>fichier!H570</f>
        <v>153968</v>
      </c>
      <c r="F578" s="4" t="str">
        <f>fichier!K570</f>
        <v>CV PV 18147020 - 3559 YM 14 - LAISNE DENIS - RENAULT CLIO</v>
      </c>
      <c r="G578" s="9">
        <f>fichier!L570</f>
        <v>12.5</v>
      </c>
      <c r="H578" s="9"/>
      <c r="I578" s="9"/>
      <c r="J578" s="9"/>
      <c r="K578" s="9"/>
      <c r="L578" s="9"/>
      <c r="M578" s="9"/>
      <c r="N578" s="9"/>
      <c r="O578" s="9"/>
      <c r="P578" s="9"/>
      <c r="Q578" s="9">
        <f>fichier!M570</f>
        <v>2.5</v>
      </c>
      <c r="R578" s="8"/>
      <c r="S578" s="8"/>
      <c r="T578" s="8"/>
      <c r="U578" s="4"/>
      <c r="V578" s="3"/>
      <c r="W578" s="8"/>
      <c r="X578" s="8"/>
      <c r="Y578" s="22"/>
      <c r="Z578" s="25">
        <f t="shared" si="60"/>
        <v>0.2</v>
      </c>
      <c r="AA578" s="25" t="str">
        <f t="shared" si="61"/>
        <v/>
      </c>
      <c r="AB578" s="25" t="str">
        <f t="shared" si="62"/>
        <v/>
      </c>
      <c r="AC578" s="64" t="str">
        <f t="shared" si="56"/>
        <v/>
      </c>
      <c r="AD578" s="65" t="str">
        <f t="shared" si="57"/>
        <v/>
      </c>
      <c r="AE578" s="26" t="str">
        <f t="shared" si="58"/>
        <v/>
      </c>
      <c r="AF578" s="26" t="str">
        <f t="shared" si="59"/>
        <v/>
      </c>
    </row>
    <row r="579" spans="2:32" x14ac:dyDescent="0.25">
      <c r="B579" s="49">
        <f>fichier!I571</f>
        <v>7</v>
      </c>
      <c r="C579" s="67" t="str">
        <f>fichier!R571</f>
        <v>RENA</v>
      </c>
      <c r="D579" s="9">
        <f>fichier!N571</f>
        <v>45</v>
      </c>
      <c r="E579" s="4">
        <f>fichier!H571</f>
        <v>153974</v>
      </c>
      <c r="F579" s="4" t="str">
        <f>fichier!K571</f>
        <v>VTP PV 18147026 - DB-138-RS - RENAULT RETAIL GROUP - RENAULT MEGANE SCENIC</v>
      </c>
      <c r="G579" s="9">
        <f>fichier!L571</f>
        <v>37.22</v>
      </c>
      <c r="H579" s="9"/>
      <c r="I579" s="9"/>
      <c r="J579" s="9"/>
      <c r="K579" s="9"/>
      <c r="L579" s="9"/>
      <c r="M579" s="9"/>
      <c r="N579" s="9"/>
      <c r="O579" s="9"/>
      <c r="P579" s="9"/>
      <c r="Q579" s="9">
        <f>fichier!M571</f>
        <v>7.5</v>
      </c>
      <c r="R579" s="8"/>
      <c r="S579" s="8"/>
      <c r="T579" s="8"/>
      <c r="U579" s="4"/>
      <c r="V579" s="3"/>
      <c r="W579" s="8"/>
      <c r="X579" s="8"/>
      <c r="Y579" s="22"/>
      <c r="Z579" s="25">
        <f t="shared" si="60"/>
        <v>0.2015045674368619</v>
      </c>
      <c r="AA579" s="25" t="str">
        <f t="shared" si="61"/>
        <v/>
      </c>
      <c r="AB579" s="25" t="str">
        <f t="shared" si="62"/>
        <v/>
      </c>
      <c r="AC579" s="64" t="str">
        <f t="shared" si="56"/>
        <v/>
      </c>
      <c r="AD579" s="65" t="b">
        <f t="shared" si="57"/>
        <v>0</v>
      </c>
      <c r="AE579" s="26" t="str">
        <f t="shared" si="58"/>
        <v/>
      </c>
      <c r="AF579" s="26" t="str">
        <f t="shared" si="59"/>
        <v/>
      </c>
    </row>
    <row r="580" spans="2:32" x14ac:dyDescent="0.25">
      <c r="B580" s="49">
        <f>fichier!I572</f>
        <v>7</v>
      </c>
      <c r="C580" s="67" t="str">
        <f>fichier!R572</f>
        <v>RENA</v>
      </c>
      <c r="D580" s="9">
        <f>fichier!N572</f>
        <v>45</v>
      </c>
      <c r="E580" s="4">
        <f>fichier!H572</f>
        <v>153978</v>
      </c>
      <c r="F580" s="4" t="str">
        <f>fichier!K572</f>
        <v>VTP PV 18147030 - DB-509-HJ - RENAULT RETAIL GROUP - PEUGEOT 208</v>
      </c>
      <c r="G580" s="9">
        <f>fichier!L572</f>
        <v>37.22</v>
      </c>
      <c r="H580" s="9"/>
      <c r="I580" s="9"/>
      <c r="J580" s="9"/>
      <c r="K580" s="9"/>
      <c r="L580" s="9"/>
      <c r="M580" s="9"/>
      <c r="N580" s="9"/>
      <c r="O580" s="9"/>
      <c r="P580" s="9"/>
      <c r="Q580" s="9">
        <f>fichier!M572</f>
        <v>7.5</v>
      </c>
      <c r="R580" s="8"/>
      <c r="S580" s="8"/>
      <c r="T580" s="8"/>
      <c r="U580" s="4"/>
      <c r="V580" s="3"/>
      <c r="W580" s="8"/>
      <c r="X580" s="8"/>
      <c r="Y580" s="22"/>
      <c r="Z580" s="25">
        <f t="shared" si="60"/>
        <v>0.2015045674368619</v>
      </c>
      <c r="AA580" s="25" t="str">
        <f t="shared" si="61"/>
        <v/>
      </c>
      <c r="AB580" s="25" t="str">
        <f t="shared" si="62"/>
        <v/>
      </c>
      <c r="AC580" s="64" t="str">
        <f t="shared" si="56"/>
        <v/>
      </c>
      <c r="AD580" s="65" t="b">
        <f t="shared" si="57"/>
        <v>0</v>
      </c>
      <c r="AE580" s="26" t="str">
        <f t="shared" si="58"/>
        <v/>
      </c>
      <c r="AF580" s="26" t="str">
        <f t="shared" si="59"/>
        <v/>
      </c>
    </row>
    <row r="581" spans="2:32" x14ac:dyDescent="0.25">
      <c r="B581" s="49">
        <f>fichier!I573</f>
        <v>8</v>
      </c>
      <c r="C581" s="67" t="str">
        <f>fichier!R573</f>
        <v>RENA</v>
      </c>
      <c r="D581" s="9">
        <f>fichier!N573</f>
        <v>45</v>
      </c>
      <c r="E581" s="4">
        <f>fichier!H573</f>
        <v>153986</v>
      </c>
      <c r="F581" s="4" t="str">
        <f>fichier!K573</f>
        <v>VTP PV 18147036 - CD-222-EH - RENAULT RETAIL GROUP - NISSAN JUKE</v>
      </c>
      <c r="G581" s="9">
        <f>fichier!L573</f>
        <v>37.22</v>
      </c>
      <c r="H581" s="9"/>
      <c r="I581" s="9"/>
      <c r="J581" s="9"/>
      <c r="K581" s="9"/>
      <c r="L581" s="9"/>
      <c r="M581" s="9"/>
      <c r="N581" s="9"/>
      <c r="O581" s="9"/>
      <c r="P581" s="9"/>
      <c r="Q581" s="9">
        <f>fichier!M573</f>
        <v>7.5</v>
      </c>
      <c r="R581" s="8"/>
      <c r="S581" s="8"/>
      <c r="T581" s="8"/>
      <c r="U581" s="4"/>
      <c r="V581" s="3"/>
      <c r="W581" s="8"/>
      <c r="X581" s="8"/>
      <c r="Y581" s="22"/>
      <c r="Z581" s="25">
        <f t="shared" si="60"/>
        <v>0.2015045674368619</v>
      </c>
      <c r="AA581" s="25" t="str">
        <f t="shared" si="61"/>
        <v/>
      </c>
      <c r="AB581" s="25" t="str">
        <f t="shared" si="62"/>
        <v/>
      </c>
      <c r="AC581" s="64" t="str">
        <f t="shared" si="56"/>
        <v/>
      </c>
      <c r="AD581" s="65" t="b">
        <f t="shared" si="57"/>
        <v>0</v>
      </c>
      <c r="AE581" s="26" t="str">
        <f t="shared" si="58"/>
        <v/>
      </c>
      <c r="AF581" s="26" t="str">
        <f t="shared" si="59"/>
        <v/>
      </c>
    </row>
    <row r="582" spans="2:32" x14ac:dyDescent="0.25">
      <c r="B582" s="49">
        <f>fichier!I574</f>
        <v>8</v>
      </c>
      <c r="C582" s="67" t="str">
        <f>fichier!R574</f>
        <v>RENA</v>
      </c>
      <c r="D582" s="9">
        <f>fichier!N574</f>
        <v>15</v>
      </c>
      <c r="E582" s="4">
        <f>fichier!H574</f>
        <v>153992</v>
      </c>
      <c r="F582" s="4" t="str">
        <f>fichier!K574</f>
        <v>CV PV 18147042 - DC-380-RC - VANNIER MICHAEL - RENAULT ZOE</v>
      </c>
      <c r="G582" s="9">
        <f>fichier!L574</f>
        <v>12.5</v>
      </c>
      <c r="H582" s="9"/>
      <c r="I582" s="9"/>
      <c r="J582" s="9"/>
      <c r="K582" s="9"/>
      <c r="L582" s="9"/>
      <c r="M582" s="9"/>
      <c r="N582" s="9"/>
      <c r="O582" s="9"/>
      <c r="P582" s="9"/>
      <c r="Q582" s="9">
        <f>fichier!M574</f>
        <v>2.5</v>
      </c>
      <c r="R582" s="8"/>
      <c r="S582" s="8"/>
      <c r="T582" s="8"/>
      <c r="U582" s="4"/>
      <c r="V582" s="3"/>
      <c r="W582" s="8"/>
      <c r="X582" s="8"/>
      <c r="Y582" s="22"/>
      <c r="Z582" s="25">
        <f t="shared" si="60"/>
        <v>0.2</v>
      </c>
      <c r="AA582" s="25" t="str">
        <f t="shared" si="61"/>
        <v/>
      </c>
      <c r="AB582" s="25" t="str">
        <f t="shared" si="62"/>
        <v/>
      </c>
      <c r="AC582" s="64" t="str">
        <f t="shared" si="56"/>
        <v/>
      </c>
      <c r="AD582" s="65" t="str">
        <f t="shared" si="57"/>
        <v/>
      </c>
      <c r="AE582" s="26" t="str">
        <f t="shared" si="58"/>
        <v/>
      </c>
      <c r="AF582" s="26" t="str">
        <f t="shared" si="59"/>
        <v/>
      </c>
    </row>
    <row r="583" spans="2:32" x14ac:dyDescent="0.25">
      <c r="B583" s="49">
        <f>fichier!I575</f>
        <v>8</v>
      </c>
      <c r="C583" s="67" t="str">
        <f>fichier!R575</f>
        <v>RENA</v>
      </c>
      <c r="D583" s="9">
        <f>fichier!N575</f>
        <v>45</v>
      </c>
      <c r="E583" s="4">
        <f>fichier!H575</f>
        <v>154001</v>
      </c>
      <c r="F583" s="4" t="str">
        <f>fichier!K575</f>
        <v>VTP PV 18147050 - DL-398-WJ - RENAULT RETAIL GROUP - RENAULT MEGANE</v>
      </c>
      <c r="G583" s="9">
        <f>fichier!L575</f>
        <v>37.22</v>
      </c>
      <c r="H583" s="9"/>
      <c r="I583" s="9"/>
      <c r="J583" s="9"/>
      <c r="K583" s="9"/>
      <c r="L583" s="9"/>
      <c r="M583" s="9"/>
      <c r="N583" s="9"/>
      <c r="O583" s="9"/>
      <c r="P583" s="9"/>
      <c r="Q583" s="9">
        <f>fichier!M575</f>
        <v>7.5</v>
      </c>
      <c r="R583" s="8"/>
      <c r="S583" s="8"/>
      <c r="T583" s="8"/>
      <c r="U583" s="4"/>
      <c r="V583" s="3"/>
      <c r="W583" s="8"/>
      <c r="X583" s="8"/>
      <c r="Y583" s="22"/>
      <c r="Z583" s="25">
        <f t="shared" si="60"/>
        <v>0.2015045674368619</v>
      </c>
      <c r="AA583" s="25" t="str">
        <f t="shared" si="61"/>
        <v/>
      </c>
      <c r="AB583" s="25" t="str">
        <f t="shared" si="62"/>
        <v/>
      </c>
      <c r="AC583" s="64" t="str">
        <f t="shared" si="56"/>
        <v/>
      </c>
      <c r="AD583" s="65" t="b">
        <f t="shared" si="57"/>
        <v>0</v>
      </c>
      <c r="AE583" s="26" t="str">
        <f t="shared" si="58"/>
        <v/>
      </c>
      <c r="AF583" s="26" t="str">
        <f t="shared" si="59"/>
        <v/>
      </c>
    </row>
    <row r="584" spans="2:32" x14ac:dyDescent="0.25">
      <c r="B584" s="49">
        <f>fichier!I576</f>
        <v>8</v>
      </c>
      <c r="C584" s="67" t="str">
        <f>fichier!R576</f>
        <v>RENA</v>
      </c>
      <c r="D584" s="9">
        <f>fichier!N576</f>
        <v>45</v>
      </c>
      <c r="E584" s="4">
        <f>fichier!H576</f>
        <v>154003</v>
      </c>
      <c r="F584" s="4" t="str">
        <f>fichier!K576</f>
        <v>VTP PV 18147052 - AL-583-HH - ELECTRICITE RESEAU DISTRIBUTION FRANCE - RENAULT MASTER</v>
      </c>
      <c r="G584" s="9">
        <f>fichier!L576</f>
        <v>37.22</v>
      </c>
      <c r="H584" s="9"/>
      <c r="I584" s="9"/>
      <c r="J584" s="9"/>
      <c r="K584" s="9"/>
      <c r="L584" s="9"/>
      <c r="M584" s="9"/>
      <c r="N584" s="9"/>
      <c r="O584" s="9"/>
      <c r="P584" s="9"/>
      <c r="Q584" s="9">
        <f>fichier!M576</f>
        <v>7.5</v>
      </c>
      <c r="R584" s="8"/>
      <c r="S584" s="8"/>
      <c r="T584" s="8"/>
      <c r="U584" s="4"/>
      <c r="V584" s="3"/>
      <c r="W584" s="8"/>
      <c r="X584" s="8"/>
      <c r="Y584" s="22"/>
      <c r="Z584" s="25">
        <f t="shared" si="60"/>
        <v>0.2015045674368619</v>
      </c>
      <c r="AA584" s="25" t="str">
        <f t="shared" si="61"/>
        <v/>
      </c>
      <c r="AB584" s="25" t="str">
        <f t="shared" si="62"/>
        <v/>
      </c>
      <c r="AC584" s="64" t="str">
        <f t="shared" si="56"/>
        <v/>
      </c>
      <c r="AD584" s="65" t="b">
        <f t="shared" si="57"/>
        <v>0</v>
      </c>
      <c r="AE584" s="26" t="str">
        <f t="shared" si="58"/>
        <v/>
      </c>
      <c r="AF584" s="26" t="str">
        <f t="shared" si="59"/>
        <v/>
      </c>
    </row>
    <row r="585" spans="2:32" x14ac:dyDescent="0.25">
      <c r="B585" s="49">
        <f>fichier!I577</f>
        <v>8</v>
      </c>
      <c r="C585" s="67" t="str">
        <f>fichier!R577</f>
        <v>RENA</v>
      </c>
      <c r="D585" s="9">
        <f>fichier!N577</f>
        <v>45</v>
      </c>
      <c r="E585" s="4">
        <f>fichier!H577</f>
        <v>154004</v>
      </c>
      <c r="F585" s="4" t="str">
        <f>fichier!K577</f>
        <v>VTP PV 18147053 - CA-877-YH - NICOLLE FABIEN - DACIA DUSTER</v>
      </c>
      <c r="G585" s="9">
        <f>fichier!L577</f>
        <v>37.22</v>
      </c>
      <c r="H585" s="9"/>
      <c r="I585" s="9"/>
      <c r="J585" s="9"/>
      <c r="K585" s="9"/>
      <c r="L585" s="9"/>
      <c r="M585" s="9"/>
      <c r="N585" s="9"/>
      <c r="O585" s="9"/>
      <c r="P585" s="9"/>
      <c r="Q585" s="9">
        <f>fichier!M577</f>
        <v>7.5</v>
      </c>
      <c r="R585" s="8"/>
      <c r="S585" s="8"/>
      <c r="T585" s="8"/>
      <c r="U585" s="4"/>
      <c r="V585" s="3"/>
      <c r="W585" s="8"/>
      <c r="X585" s="8"/>
      <c r="Y585" s="22"/>
      <c r="Z585" s="25">
        <f t="shared" si="60"/>
        <v>0.2015045674368619</v>
      </c>
      <c r="AA585" s="25" t="str">
        <f t="shared" si="61"/>
        <v/>
      </c>
      <c r="AB585" s="25" t="str">
        <f t="shared" si="62"/>
        <v/>
      </c>
      <c r="AC585" s="64" t="str">
        <f t="shared" si="56"/>
        <v/>
      </c>
      <c r="AD585" s="65" t="b">
        <f t="shared" si="57"/>
        <v>0</v>
      </c>
      <c r="AE585" s="26" t="str">
        <f t="shared" si="58"/>
        <v/>
      </c>
      <c r="AF585" s="26" t="str">
        <f t="shared" si="59"/>
        <v/>
      </c>
    </row>
    <row r="586" spans="2:32" x14ac:dyDescent="0.25">
      <c r="B586" s="49">
        <f>fichier!I578</f>
        <v>8</v>
      </c>
      <c r="C586" s="67" t="str">
        <f>fichier!R578</f>
        <v>RENA</v>
      </c>
      <c r="D586" s="9">
        <f>fichier!N578</f>
        <v>45</v>
      </c>
      <c r="E586" s="4">
        <f>fichier!H578</f>
        <v>154014</v>
      </c>
      <c r="F586" s="4" t="str">
        <f>fichier!K578</f>
        <v>VTP PV 18147063 - CY-883-ZN - BRAULT MICKAEL - RENAULT CLIO</v>
      </c>
      <c r="G586" s="9">
        <f>fichier!L578</f>
        <v>37.22</v>
      </c>
      <c r="H586" s="9"/>
      <c r="I586" s="9"/>
      <c r="J586" s="9"/>
      <c r="K586" s="9"/>
      <c r="L586" s="9"/>
      <c r="M586" s="9"/>
      <c r="N586" s="9"/>
      <c r="O586" s="9"/>
      <c r="P586" s="9"/>
      <c r="Q586" s="9">
        <f>fichier!M578</f>
        <v>7.5</v>
      </c>
      <c r="R586" s="8"/>
      <c r="S586" s="8"/>
      <c r="T586" s="8"/>
      <c r="U586" s="4"/>
      <c r="V586" s="3"/>
      <c r="W586" s="8"/>
      <c r="X586" s="8"/>
      <c r="Y586" s="22"/>
      <c r="Z586" s="25">
        <f t="shared" si="60"/>
        <v>0.2015045674368619</v>
      </c>
      <c r="AA586" s="25" t="str">
        <f t="shared" si="61"/>
        <v/>
      </c>
      <c r="AB586" s="25" t="str">
        <f t="shared" si="62"/>
        <v/>
      </c>
      <c r="AC586" s="64" t="str">
        <f t="shared" ref="AC586:AC649" si="63">IF(T586="","",T586/(W586+G586+H586+I586+J586+K586+L586+M586+N586+O586+P586))</f>
        <v/>
      </c>
      <c r="AD586" s="65" t="b">
        <f t="shared" ref="AD586:AD649" si="64">IF(SUM(W586+G586+H586+I586+J586+K586+L586+M586+N586+O586+P586+Q586+R586+S586+T586)=D586,"",FALSE)</f>
        <v>0</v>
      </c>
      <c r="AE586" s="26" t="str">
        <f t="shared" ref="AE586:AE649" si="65">IF(OR(AND(C586="",D586&lt;&gt;""),AND(V586="",W586&lt;&gt;""),AND($G$8="",G586&lt;&gt;""),AND($H$8="",H586&lt;&gt;""),AND($I$8="",I586&lt;&gt;""),AND($J$8="",J586&lt;&gt;""),AND($K$8="",K586&lt;&gt;""),AND($L$8="",L586&lt;&gt;""),AND($M$8="",M586&lt;&gt;""),AND($N$8="",N586&lt;&gt;""),AND($O$8="",O586&lt;&gt;""),AND($P$8="",P586&lt;&gt;""),AND($Q$8="",Q586&lt;&gt;""),AND($R$8="",R586&lt;&gt;""),AND($S$8="",S586&lt;&gt;""),AND($T$8="",T586&lt;&gt;"")),FALSE,"")</f>
        <v/>
      </c>
      <c r="AF586" s="26" t="str">
        <f t="shared" ref="AF586:AF649" si="66">IF(AND(B586="",OR(C586&lt;&gt;"",D586&lt;&gt;"",E586&lt;&gt;"",F586&lt;&gt;"",U586&lt;&gt;"",V586&lt;&gt;"",W586&lt;&gt;"",G586&lt;&gt;"",H586&lt;&gt;"",I586&lt;&gt;"",J586&lt;&gt;"",K586&lt;&gt;"",L586&lt;&gt;"",M586&lt;&gt;"",N586&lt;&gt;"",O586&lt;&gt;"",P586&lt;&gt;"",Q586&lt;&gt;"",R586&lt;&gt;"",S586&lt;&gt;"",T586&lt;&gt;"")),FALSE,"")</f>
        <v/>
      </c>
    </row>
    <row r="587" spans="2:32" x14ac:dyDescent="0.25">
      <c r="B587" s="49">
        <f>fichier!I579</f>
        <v>8</v>
      </c>
      <c r="C587" s="67" t="str">
        <f>fichier!R579</f>
        <v>RENA</v>
      </c>
      <c r="D587" s="9">
        <f>fichier!N579</f>
        <v>45</v>
      </c>
      <c r="E587" s="4">
        <f>fichier!H579</f>
        <v>154016</v>
      </c>
      <c r="F587" s="4" t="str">
        <f>fichier!K579</f>
        <v>VTP PV 18147065 - BM-301-MX - RENAULT RETAIL GROUP - VOLKSWAGEN GOLF</v>
      </c>
      <c r="G587" s="9">
        <f>fichier!L579</f>
        <v>37.22</v>
      </c>
      <c r="H587" s="9"/>
      <c r="I587" s="9"/>
      <c r="J587" s="9"/>
      <c r="K587" s="9"/>
      <c r="L587" s="9"/>
      <c r="M587" s="9"/>
      <c r="N587" s="9"/>
      <c r="O587" s="9"/>
      <c r="P587" s="9"/>
      <c r="Q587" s="9">
        <f>fichier!M579</f>
        <v>7.5</v>
      </c>
      <c r="R587" s="8"/>
      <c r="S587" s="8"/>
      <c r="T587" s="8"/>
      <c r="U587" s="4"/>
      <c r="V587" s="3"/>
      <c r="W587" s="8"/>
      <c r="X587" s="8"/>
      <c r="Y587" s="22"/>
      <c r="Z587" s="25">
        <f t="shared" ref="Z587:Z650" si="67">IF(Q587="","",Q587/SUM(G587:P587))</f>
        <v>0.2015045674368619</v>
      </c>
      <c r="AA587" s="25" t="str">
        <f t="shared" ref="AA587:AA650" si="68">IF(R587="","",R587/SUM(G587:P587))</f>
        <v/>
      </c>
      <c r="AB587" s="25" t="str">
        <f t="shared" ref="AB587:AB650" si="69">IF(S587="","",S587/SUM(G587:P587))</f>
        <v/>
      </c>
      <c r="AC587" s="64" t="str">
        <f t="shared" si="63"/>
        <v/>
      </c>
      <c r="AD587" s="65" t="b">
        <f t="shared" si="64"/>
        <v>0</v>
      </c>
      <c r="AE587" s="26" t="str">
        <f t="shared" si="65"/>
        <v/>
      </c>
      <c r="AF587" s="26" t="str">
        <f t="shared" si="66"/>
        <v/>
      </c>
    </row>
    <row r="588" spans="2:32" x14ac:dyDescent="0.25">
      <c r="B588" s="49">
        <f>fichier!I580</f>
        <v>8</v>
      </c>
      <c r="C588" s="67" t="str">
        <f>fichier!R580</f>
        <v>RENA</v>
      </c>
      <c r="D588" s="9">
        <f>fichier!N580</f>
        <v>45</v>
      </c>
      <c r="E588" s="4">
        <f>fichier!H580</f>
        <v>154019</v>
      </c>
      <c r="F588" s="4" t="str">
        <f>fichier!K580</f>
        <v>VTP PV 18147068 - DJ-195-BS - RENAULT RETAIL GROUP - PEUGEOT 308</v>
      </c>
      <c r="G588" s="9">
        <f>fichier!L580</f>
        <v>37.22</v>
      </c>
      <c r="H588" s="9"/>
      <c r="I588" s="9"/>
      <c r="J588" s="9"/>
      <c r="K588" s="9"/>
      <c r="L588" s="9"/>
      <c r="M588" s="9"/>
      <c r="N588" s="9"/>
      <c r="O588" s="9"/>
      <c r="P588" s="9"/>
      <c r="Q588" s="9">
        <f>fichier!M580</f>
        <v>7.5</v>
      </c>
      <c r="R588" s="8"/>
      <c r="S588" s="8"/>
      <c r="T588" s="8"/>
      <c r="U588" s="4"/>
      <c r="V588" s="3"/>
      <c r="W588" s="8"/>
      <c r="X588" s="8"/>
      <c r="Y588" s="22"/>
      <c r="Z588" s="25">
        <f t="shared" si="67"/>
        <v>0.2015045674368619</v>
      </c>
      <c r="AA588" s="25" t="str">
        <f t="shared" si="68"/>
        <v/>
      </c>
      <c r="AB588" s="25" t="str">
        <f t="shared" si="69"/>
        <v/>
      </c>
      <c r="AC588" s="64" t="str">
        <f t="shared" si="63"/>
        <v/>
      </c>
      <c r="AD588" s="65" t="b">
        <f t="shared" si="64"/>
        <v>0</v>
      </c>
      <c r="AE588" s="26" t="str">
        <f t="shared" si="65"/>
        <v/>
      </c>
      <c r="AF588" s="26" t="str">
        <f t="shared" si="66"/>
        <v/>
      </c>
    </row>
    <row r="589" spans="2:32" x14ac:dyDescent="0.25">
      <c r="B589" s="49">
        <f>fichier!I581</f>
        <v>9</v>
      </c>
      <c r="C589" s="67" t="str">
        <f>fichier!R581</f>
        <v>RENA</v>
      </c>
      <c r="D589" s="9">
        <f>fichier!N581</f>
        <v>45</v>
      </c>
      <c r="E589" s="4">
        <f>fichier!H581</f>
        <v>154024</v>
      </c>
      <c r="F589" s="4" t="str">
        <f>fichier!K581</f>
        <v>VTP PV 18147073 - CF-495-VV - RENAULT RETAIL GROUP - RENAULT TWINGO</v>
      </c>
      <c r="G589" s="9">
        <f>fichier!L581</f>
        <v>37.22</v>
      </c>
      <c r="H589" s="9"/>
      <c r="I589" s="9"/>
      <c r="J589" s="9"/>
      <c r="K589" s="9"/>
      <c r="L589" s="9"/>
      <c r="M589" s="9"/>
      <c r="N589" s="9"/>
      <c r="O589" s="9"/>
      <c r="P589" s="9"/>
      <c r="Q589" s="9">
        <f>fichier!M581</f>
        <v>7.5</v>
      </c>
      <c r="R589" s="8"/>
      <c r="S589" s="8"/>
      <c r="T589" s="8"/>
      <c r="U589" s="4"/>
      <c r="V589" s="3"/>
      <c r="W589" s="8"/>
      <c r="X589" s="8"/>
      <c r="Y589" s="22"/>
      <c r="Z589" s="25">
        <f t="shared" si="67"/>
        <v>0.2015045674368619</v>
      </c>
      <c r="AA589" s="25" t="str">
        <f t="shared" si="68"/>
        <v/>
      </c>
      <c r="AB589" s="25" t="str">
        <f t="shared" si="69"/>
        <v/>
      </c>
      <c r="AC589" s="64" t="str">
        <f t="shared" si="63"/>
        <v/>
      </c>
      <c r="AD589" s="65" t="b">
        <f t="shared" si="64"/>
        <v>0</v>
      </c>
      <c r="AE589" s="26" t="str">
        <f t="shared" si="65"/>
        <v/>
      </c>
      <c r="AF589" s="26" t="str">
        <f t="shared" si="66"/>
        <v/>
      </c>
    </row>
    <row r="590" spans="2:32" x14ac:dyDescent="0.25">
      <c r="B590" s="49">
        <f>fichier!I582</f>
        <v>9</v>
      </c>
      <c r="C590" s="67" t="str">
        <f>fichier!R582</f>
        <v>RENA</v>
      </c>
      <c r="D590" s="9">
        <f>fichier!N582</f>
        <v>45</v>
      </c>
      <c r="E590" s="4">
        <f>fichier!H582</f>
        <v>154027</v>
      </c>
      <c r="F590" s="4" t="str">
        <f>fichier!K582</f>
        <v>VTP PV 18147076 - DC-747-CC - DIAC LOCATION - RENAULT KANGOO</v>
      </c>
      <c r="G590" s="9">
        <f>fichier!L582</f>
        <v>37.22</v>
      </c>
      <c r="H590" s="9"/>
      <c r="I590" s="9"/>
      <c r="J590" s="9"/>
      <c r="K590" s="9"/>
      <c r="L590" s="9"/>
      <c r="M590" s="9"/>
      <c r="N590" s="9"/>
      <c r="O590" s="9"/>
      <c r="P590" s="9"/>
      <c r="Q590" s="9">
        <f>fichier!M582</f>
        <v>7.5</v>
      </c>
      <c r="R590" s="8"/>
      <c r="S590" s="8"/>
      <c r="T590" s="8"/>
      <c r="U590" s="4"/>
      <c r="V590" s="3"/>
      <c r="W590" s="8"/>
      <c r="X590" s="8"/>
      <c r="Y590" s="22"/>
      <c r="Z590" s="25">
        <f t="shared" si="67"/>
        <v>0.2015045674368619</v>
      </c>
      <c r="AA590" s="25" t="str">
        <f t="shared" si="68"/>
        <v/>
      </c>
      <c r="AB590" s="25" t="str">
        <f t="shared" si="69"/>
        <v/>
      </c>
      <c r="AC590" s="64" t="str">
        <f t="shared" si="63"/>
        <v/>
      </c>
      <c r="AD590" s="65" t="b">
        <f t="shared" si="64"/>
        <v>0</v>
      </c>
      <c r="AE590" s="26" t="str">
        <f t="shared" si="65"/>
        <v/>
      </c>
      <c r="AF590" s="26" t="str">
        <f t="shared" si="66"/>
        <v/>
      </c>
    </row>
    <row r="591" spans="2:32" x14ac:dyDescent="0.25">
      <c r="B591" s="49">
        <f>fichier!I583</f>
        <v>9</v>
      </c>
      <c r="C591" s="67" t="str">
        <f>fichier!R583</f>
        <v>RENA</v>
      </c>
      <c r="D591" s="9">
        <f>fichier!N583</f>
        <v>45</v>
      </c>
      <c r="E591" s="4">
        <f>fichier!H583</f>
        <v>154035</v>
      </c>
      <c r="F591" s="4" t="str">
        <f>fichier!K583</f>
        <v>VTP PV 18147084 - 7940 ZK 14 - CHARDON ALAIN - RENAULT LAGUNA</v>
      </c>
      <c r="G591" s="9">
        <f>fichier!L583</f>
        <v>37.22</v>
      </c>
      <c r="H591" s="9"/>
      <c r="I591" s="9"/>
      <c r="J591" s="9"/>
      <c r="K591" s="9"/>
      <c r="L591" s="9"/>
      <c r="M591" s="9"/>
      <c r="N591" s="9"/>
      <c r="O591" s="9"/>
      <c r="P591" s="9"/>
      <c r="Q591" s="9">
        <f>fichier!M583</f>
        <v>7.5</v>
      </c>
      <c r="R591" s="8"/>
      <c r="S591" s="8"/>
      <c r="T591" s="8"/>
      <c r="U591" s="4"/>
      <c r="V591" s="3"/>
      <c r="W591" s="8"/>
      <c r="X591" s="8"/>
      <c r="Y591" s="22"/>
      <c r="Z591" s="25">
        <f t="shared" si="67"/>
        <v>0.2015045674368619</v>
      </c>
      <c r="AA591" s="25" t="str">
        <f t="shared" si="68"/>
        <v/>
      </c>
      <c r="AB591" s="25" t="str">
        <f t="shared" si="69"/>
        <v/>
      </c>
      <c r="AC591" s="64" t="str">
        <f t="shared" si="63"/>
        <v/>
      </c>
      <c r="AD591" s="65" t="b">
        <f t="shared" si="64"/>
        <v>0</v>
      </c>
      <c r="AE591" s="26" t="str">
        <f t="shared" si="65"/>
        <v/>
      </c>
      <c r="AF591" s="26" t="str">
        <f t="shared" si="66"/>
        <v/>
      </c>
    </row>
    <row r="592" spans="2:32" x14ac:dyDescent="0.25">
      <c r="B592" s="49">
        <f>fichier!I584</f>
        <v>9</v>
      </c>
      <c r="C592" s="67" t="str">
        <f>fichier!R584</f>
        <v>RENA</v>
      </c>
      <c r="D592" s="9">
        <f>fichier!N584</f>
        <v>45</v>
      </c>
      <c r="E592" s="4">
        <f>fichier!H584</f>
        <v>154040</v>
      </c>
      <c r="F592" s="4" t="str">
        <f>fichier!K584</f>
        <v>VTP PV 18147089 - DC-079-WA - LE PRIELEC JULIEN &amp; PIRIOU SERVANE - RENAULT MEGANE SCENIC</v>
      </c>
      <c r="G592" s="9">
        <f>fichier!L584</f>
        <v>37.22</v>
      </c>
      <c r="H592" s="9"/>
      <c r="I592" s="9"/>
      <c r="J592" s="9"/>
      <c r="K592" s="9"/>
      <c r="L592" s="9"/>
      <c r="M592" s="9"/>
      <c r="N592" s="9"/>
      <c r="O592" s="9"/>
      <c r="P592" s="9"/>
      <c r="Q592" s="9">
        <f>fichier!M584</f>
        <v>7.5</v>
      </c>
      <c r="R592" s="8"/>
      <c r="S592" s="8"/>
      <c r="T592" s="8"/>
      <c r="U592" s="4"/>
      <c r="V592" s="3"/>
      <c r="W592" s="8"/>
      <c r="X592" s="8"/>
      <c r="Y592" s="22"/>
      <c r="Z592" s="25">
        <f t="shared" si="67"/>
        <v>0.2015045674368619</v>
      </c>
      <c r="AA592" s="25" t="str">
        <f t="shared" si="68"/>
        <v/>
      </c>
      <c r="AB592" s="25" t="str">
        <f t="shared" si="69"/>
        <v/>
      </c>
      <c r="AC592" s="64" t="str">
        <f t="shared" si="63"/>
        <v/>
      </c>
      <c r="AD592" s="65" t="b">
        <f t="shared" si="64"/>
        <v>0</v>
      </c>
      <c r="AE592" s="26" t="str">
        <f t="shared" si="65"/>
        <v/>
      </c>
      <c r="AF592" s="26" t="str">
        <f t="shared" si="66"/>
        <v/>
      </c>
    </row>
    <row r="593" spans="2:32" x14ac:dyDescent="0.25">
      <c r="B593" s="49">
        <f>fichier!I585</f>
        <v>9</v>
      </c>
      <c r="C593" s="67" t="str">
        <f>fichier!R585</f>
        <v>RENA</v>
      </c>
      <c r="D593" s="9">
        <f>fichier!N585</f>
        <v>15</v>
      </c>
      <c r="E593" s="4">
        <f>fichier!H585</f>
        <v>154043</v>
      </c>
      <c r="F593" s="4" t="str">
        <f>fichier!K585</f>
        <v>CV PV 18147092 - DC-457-TF - GIRET JACKY - RENAULT KANGOO</v>
      </c>
      <c r="G593" s="9">
        <f>fichier!L585</f>
        <v>12.5</v>
      </c>
      <c r="H593" s="9"/>
      <c r="I593" s="9"/>
      <c r="J593" s="9"/>
      <c r="K593" s="9"/>
      <c r="L593" s="9"/>
      <c r="M593" s="9"/>
      <c r="N593" s="9"/>
      <c r="O593" s="9"/>
      <c r="P593" s="9"/>
      <c r="Q593" s="9">
        <f>fichier!M585</f>
        <v>2.5</v>
      </c>
      <c r="R593" s="8"/>
      <c r="S593" s="8"/>
      <c r="T593" s="8"/>
      <c r="U593" s="4"/>
      <c r="V593" s="3"/>
      <c r="W593" s="8"/>
      <c r="X593" s="8"/>
      <c r="Y593" s="22"/>
      <c r="Z593" s="25">
        <f t="shared" si="67"/>
        <v>0.2</v>
      </c>
      <c r="AA593" s="25" t="str">
        <f t="shared" si="68"/>
        <v/>
      </c>
      <c r="AB593" s="25" t="str">
        <f t="shared" si="69"/>
        <v/>
      </c>
      <c r="AC593" s="64" t="str">
        <f t="shared" si="63"/>
        <v/>
      </c>
      <c r="AD593" s="65" t="str">
        <f t="shared" si="64"/>
        <v/>
      </c>
      <c r="AE593" s="26" t="str">
        <f t="shared" si="65"/>
        <v/>
      </c>
      <c r="AF593" s="26" t="str">
        <f t="shared" si="66"/>
        <v/>
      </c>
    </row>
    <row r="594" spans="2:32" x14ac:dyDescent="0.25">
      <c r="B594" s="49">
        <f>fichier!I586</f>
        <v>9</v>
      </c>
      <c r="C594" s="67" t="str">
        <f>fichier!R586</f>
        <v>RENA</v>
      </c>
      <c r="D594" s="9">
        <f>fichier!N586</f>
        <v>45</v>
      </c>
      <c r="E594" s="4">
        <f>fichier!H586</f>
        <v>154049</v>
      </c>
      <c r="F594" s="4" t="str">
        <f>fichier!K586</f>
        <v>VTP PV 18147098 - DD-518-KV - CALVADOS HABITAT - RENAULT KANGOO</v>
      </c>
      <c r="G594" s="9">
        <f>fichier!L586</f>
        <v>37.22</v>
      </c>
      <c r="H594" s="9"/>
      <c r="I594" s="9"/>
      <c r="J594" s="9"/>
      <c r="K594" s="9"/>
      <c r="L594" s="9"/>
      <c r="M594" s="9"/>
      <c r="N594" s="9"/>
      <c r="O594" s="9"/>
      <c r="P594" s="9"/>
      <c r="Q594" s="9">
        <f>fichier!M586</f>
        <v>7.5</v>
      </c>
      <c r="R594" s="8"/>
      <c r="S594" s="8"/>
      <c r="T594" s="8"/>
      <c r="U594" s="4"/>
      <c r="V594" s="3"/>
      <c r="W594" s="8"/>
      <c r="X594" s="8"/>
      <c r="Y594" s="22"/>
      <c r="Z594" s="25">
        <f t="shared" si="67"/>
        <v>0.2015045674368619</v>
      </c>
      <c r="AA594" s="25" t="str">
        <f t="shared" si="68"/>
        <v/>
      </c>
      <c r="AB594" s="25" t="str">
        <f t="shared" si="69"/>
        <v/>
      </c>
      <c r="AC594" s="64" t="str">
        <f t="shared" si="63"/>
        <v/>
      </c>
      <c r="AD594" s="65" t="b">
        <f t="shared" si="64"/>
        <v>0</v>
      </c>
      <c r="AE594" s="26" t="str">
        <f t="shared" si="65"/>
        <v/>
      </c>
      <c r="AF594" s="26" t="str">
        <f t="shared" si="66"/>
        <v/>
      </c>
    </row>
    <row r="595" spans="2:32" x14ac:dyDescent="0.25">
      <c r="B595" s="49">
        <f>fichier!I587</f>
        <v>12</v>
      </c>
      <c r="C595" s="67" t="str">
        <f>fichier!R587</f>
        <v>RENA</v>
      </c>
      <c r="D595" s="9">
        <f>fichier!N587</f>
        <v>45</v>
      </c>
      <c r="E595" s="4">
        <f>fichier!H587</f>
        <v>154072</v>
      </c>
      <c r="F595" s="4" t="str">
        <f>fichier!K587</f>
        <v>VTP PV 18147118 - CE-856-CV - BOUGEARD MIGAELLE - RENAULT SUPER 5</v>
      </c>
      <c r="G595" s="9">
        <f>fichier!L587</f>
        <v>37.22</v>
      </c>
      <c r="H595" s="9"/>
      <c r="I595" s="9"/>
      <c r="J595" s="9"/>
      <c r="K595" s="9"/>
      <c r="L595" s="9"/>
      <c r="M595" s="9"/>
      <c r="N595" s="9"/>
      <c r="O595" s="9"/>
      <c r="P595" s="9"/>
      <c r="Q595" s="9">
        <f>fichier!M587</f>
        <v>7.5</v>
      </c>
      <c r="R595" s="8"/>
      <c r="S595" s="8"/>
      <c r="T595" s="8"/>
      <c r="U595" s="4"/>
      <c r="V595" s="3"/>
      <c r="W595" s="8"/>
      <c r="X595" s="8"/>
      <c r="Y595" s="22"/>
      <c r="Z595" s="25">
        <f t="shared" si="67"/>
        <v>0.2015045674368619</v>
      </c>
      <c r="AA595" s="25" t="str">
        <f t="shared" si="68"/>
        <v/>
      </c>
      <c r="AB595" s="25" t="str">
        <f t="shared" si="69"/>
        <v/>
      </c>
      <c r="AC595" s="64" t="str">
        <f t="shared" si="63"/>
        <v/>
      </c>
      <c r="AD595" s="65" t="b">
        <f t="shared" si="64"/>
        <v>0</v>
      </c>
      <c r="AE595" s="26" t="str">
        <f t="shared" si="65"/>
        <v/>
      </c>
      <c r="AF595" s="26" t="str">
        <f t="shared" si="66"/>
        <v/>
      </c>
    </row>
    <row r="596" spans="2:32" x14ac:dyDescent="0.25">
      <c r="B596" s="49">
        <f>fichier!I588</f>
        <v>12</v>
      </c>
      <c r="C596" s="67" t="str">
        <f>fichier!R588</f>
        <v>RENA</v>
      </c>
      <c r="D596" s="9">
        <f>fichier!N588</f>
        <v>45</v>
      </c>
      <c r="E596" s="4">
        <f>fichier!H588</f>
        <v>154087</v>
      </c>
      <c r="F596" s="4" t="str">
        <f>fichier!K588</f>
        <v>VTP PV 18147132 - CD-671-JS - CATTIE JACQUES - RENAULT CLIO</v>
      </c>
      <c r="G596" s="9">
        <f>fichier!L588</f>
        <v>37.22</v>
      </c>
      <c r="H596" s="9"/>
      <c r="I596" s="9"/>
      <c r="J596" s="9"/>
      <c r="K596" s="9"/>
      <c r="L596" s="9"/>
      <c r="M596" s="9"/>
      <c r="N596" s="9"/>
      <c r="O596" s="9"/>
      <c r="P596" s="9"/>
      <c r="Q596" s="9">
        <f>fichier!M588</f>
        <v>7.5</v>
      </c>
      <c r="R596" s="8"/>
      <c r="S596" s="8"/>
      <c r="T596" s="8"/>
      <c r="U596" s="4"/>
      <c r="V596" s="3"/>
      <c r="W596" s="8"/>
      <c r="X596" s="8"/>
      <c r="Y596" s="22"/>
      <c r="Z596" s="25">
        <f t="shared" si="67"/>
        <v>0.2015045674368619</v>
      </c>
      <c r="AA596" s="25" t="str">
        <f t="shared" si="68"/>
        <v/>
      </c>
      <c r="AB596" s="25" t="str">
        <f t="shared" si="69"/>
        <v/>
      </c>
      <c r="AC596" s="64" t="str">
        <f t="shared" si="63"/>
        <v/>
      </c>
      <c r="AD596" s="65" t="b">
        <f t="shared" si="64"/>
        <v>0</v>
      </c>
      <c r="AE596" s="26" t="str">
        <f t="shared" si="65"/>
        <v/>
      </c>
      <c r="AF596" s="26" t="str">
        <f t="shared" si="66"/>
        <v/>
      </c>
    </row>
    <row r="597" spans="2:32" x14ac:dyDescent="0.25">
      <c r="B597" s="49">
        <f>fichier!I589</f>
        <v>12</v>
      </c>
      <c r="C597" s="67" t="str">
        <f>fichier!R589</f>
        <v>RENA</v>
      </c>
      <c r="D597" s="9">
        <f>fichier!N589</f>
        <v>45</v>
      </c>
      <c r="E597" s="4">
        <f>fichier!H589</f>
        <v>154093</v>
      </c>
      <c r="F597" s="4" t="str">
        <f>fichier!K589</f>
        <v>VTP PV 18147138 - CB-939-NA - CONSERVATOIRE DU LITTORAL DELEGATION - RENAULT CLIO</v>
      </c>
      <c r="G597" s="9">
        <f>fichier!L589</f>
        <v>37.22</v>
      </c>
      <c r="H597" s="9"/>
      <c r="I597" s="9"/>
      <c r="J597" s="9"/>
      <c r="K597" s="9"/>
      <c r="L597" s="9"/>
      <c r="M597" s="9"/>
      <c r="N597" s="9"/>
      <c r="O597" s="9"/>
      <c r="P597" s="9"/>
      <c r="Q597" s="9">
        <f>fichier!M589</f>
        <v>7.5</v>
      </c>
      <c r="R597" s="8"/>
      <c r="S597" s="8"/>
      <c r="T597" s="8"/>
      <c r="U597" s="4"/>
      <c r="V597" s="3"/>
      <c r="W597" s="8"/>
      <c r="X597" s="8"/>
      <c r="Y597" s="22"/>
      <c r="Z597" s="25">
        <f t="shared" si="67"/>
        <v>0.2015045674368619</v>
      </c>
      <c r="AA597" s="25" t="str">
        <f t="shared" si="68"/>
        <v/>
      </c>
      <c r="AB597" s="25" t="str">
        <f t="shared" si="69"/>
        <v/>
      </c>
      <c r="AC597" s="64" t="str">
        <f t="shared" si="63"/>
        <v/>
      </c>
      <c r="AD597" s="65" t="b">
        <f t="shared" si="64"/>
        <v>0</v>
      </c>
      <c r="AE597" s="26" t="str">
        <f t="shared" si="65"/>
        <v/>
      </c>
      <c r="AF597" s="26" t="str">
        <f t="shared" si="66"/>
        <v/>
      </c>
    </row>
    <row r="598" spans="2:32" x14ac:dyDescent="0.25">
      <c r="B598" s="49">
        <f>fichier!I590</f>
        <v>12</v>
      </c>
      <c r="C598" s="67" t="str">
        <f>fichier!R590</f>
        <v>RENA</v>
      </c>
      <c r="D598" s="9">
        <f>fichier!N590</f>
        <v>20</v>
      </c>
      <c r="E598" s="4">
        <f>fichier!H590</f>
        <v>154098</v>
      </c>
      <c r="F598" s="4" t="str">
        <f>fichier!K590</f>
        <v>VTC PV 18147143 - BD-621-KK - EQUIPMEDICAL - RENAULT MASTER</v>
      </c>
      <c r="G598" s="9">
        <f>fichier!L590</f>
        <v>16.670000000000002</v>
      </c>
      <c r="H598" s="9"/>
      <c r="I598" s="9"/>
      <c r="J598" s="9"/>
      <c r="K598" s="9"/>
      <c r="L598" s="9"/>
      <c r="M598" s="9"/>
      <c r="N598" s="9"/>
      <c r="O598" s="9"/>
      <c r="P598" s="9"/>
      <c r="Q598" s="9">
        <f>fichier!M590</f>
        <v>3.33</v>
      </c>
      <c r="R598" s="8"/>
      <c r="S598" s="8"/>
      <c r="T598" s="8"/>
      <c r="U598" s="4"/>
      <c r="V598" s="3"/>
      <c r="W598" s="8"/>
      <c r="X598" s="8"/>
      <c r="Y598" s="22"/>
      <c r="Z598" s="25">
        <f t="shared" si="67"/>
        <v>0.1997600479904019</v>
      </c>
      <c r="AA598" s="25" t="str">
        <f t="shared" si="68"/>
        <v/>
      </c>
      <c r="AB598" s="25" t="str">
        <f t="shared" si="69"/>
        <v/>
      </c>
      <c r="AC598" s="64" t="str">
        <f t="shared" si="63"/>
        <v/>
      </c>
      <c r="AD598" s="65" t="str">
        <f t="shared" si="64"/>
        <v/>
      </c>
      <c r="AE598" s="26" t="str">
        <f t="shared" si="65"/>
        <v/>
      </c>
      <c r="AF598" s="26" t="str">
        <f t="shared" si="66"/>
        <v/>
      </c>
    </row>
    <row r="599" spans="2:32" x14ac:dyDescent="0.25">
      <c r="B599" s="49">
        <f>fichier!I591</f>
        <v>13</v>
      </c>
      <c r="C599" s="67" t="str">
        <f>fichier!R591</f>
        <v>RENA</v>
      </c>
      <c r="D599" s="9">
        <f>fichier!N591</f>
        <v>25</v>
      </c>
      <c r="E599" s="4">
        <f>fichier!H591</f>
        <v>154105</v>
      </c>
      <c r="F599" s="4" t="str">
        <f>fichier!K591</f>
        <v>VP PV 18002100 - CV-497-DP - RIBAULT CHRISTOPHER - AUDI A3</v>
      </c>
      <c r="G599" s="9">
        <f>fichier!L591</f>
        <v>20.83</v>
      </c>
      <c r="H599" s="9"/>
      <c r="I599" s="9"/>
      <c r="J599" s="9"/>
      <c r="K599" s="9"/>
      <c r="L599" s="9"/>
      <c r="M599" s="9"/>
      <c r="N599" s="9"/>
      <c r="O599" s="9"/>
      <c r="P599" s="9"/>
      <c r="Q599" s="9">
        <f>fichier!M591</f>
        <v>4.17</v>
      </c>
      <c r="R599" s="8"/>
      <c r="S599" s="8"/>
      <c r="T599" s="8"/>
      <c r="U599" s="4"/>
      <c r="V599" s="3"/>
      <c r="W599" s="8"/>
      <c r="X599" s="8"/>
      <c r="Y599" s="22"/>
      <c r="Z599" s="25">
        <f t="shared" si="67"/>
        <v>0.20019203072491601</v>
      </c>
      <c r="AA599" s="25" t="str">
        <f t="shared" si="68"/>
        <v/>
      </c>
      <c r="AB599" s="25" t="str">
        <f t="shared" si="69"/>
        <v/>
      </c>
      <c r="AC599" s="64" t="str">
        <f t="shared" si="63"/>
        <v/>
      </c>
      <c r="AD599" s="65" t="str">
        <f t="shared" si="64"/>
        <v/>
      </c>
      <c r="AE599" s="26" t="str">
        <f t="shared" si="65"/>
        <v/>
      </c>
      <c r="AF599" s="26" t="str">
        <f t="shared" si="66"/>
        <v/>
      </c>
    </row>
    <row r="600" spans="2:32" x14ac:dyDescent="0.25">
      <c r="B600" s="49">
        <f>fichier!I592</f>
        <v>13</v>
      </c>
      <c r="C600" s="67" t="str">
        <f>fichier!R592</f>
        <v>RENA</v>
      </c>
      <c r="D600" s="9">
        <f>fichier!N592</f>
        <v>45</v>
      </c>
      <c r="E600" s="4">
        <f>fichier!H592</f>
        <v>154110</v>
      </c>
      <c r="F600" s="4" t="str">
        <f>fichier!K592</f>
        <v>VTP PV 18147151 - CZ-737-BE - RENAULT RETAIL GROUP - RENAULT CLIO</v>
      </c>
      <c r="G600" s="9">
        <f>fichier!L592</f>
        <v>37.22</v>
      </c>
      <c r="H600" s="9"/>
      <c r="I600" s="9"/>
      <c r="J600" s="9"/>
      <c r="K600" s="9"/>
      <c r="L600" s="9"/>
      <c r="M600" s="9"/>
      <c r="N600" s="9"/>
      <c r="O600" s="9"/>
      <c r="P600" s="9"/>
      <c r="Q600" s="9">
        <f>fichier!M592</f>
        <v>7.5</v>
      </c>
      <c r="R600" s="8"/>
      <c r="S600" s="8"/>
      <c r="T600" s="8"/>
      <c r="U600" s="4"/>
      <c r="V600" s="3"/>
      <c r="W600" s="8"/>
      <c r="X600" s="8"/>
      <c r="Y600" s="22"/>
      <c r="Z600" s="25">
        <f t="shared" si="67"/>
        <v>0.2015045674368619</v>
      </c>
      <c r="AA600" s="25" t="str">
        <f t="shared" si="68"/>
        <v/>
      </c>
      <c r="AB600" s="25" t="str">
        <f t="shared" si="69"/>
        <v/>
      </c>
      <c r="AC600" s="64" t="str">
        <f t="shared" si="63"/>
        <v/>
      </c>
      <c r="AD600" s="65" t="b">
        <f t="shared" si="64"/>
        <v>0</v>
      </c>
      <c r="AE600" s="26" t="str">
        <f t="shared" si="65"/>
        <v/>
      </c>
      <c r="AF600" s="26" t="str">
        <f t="shared" si="66"/>
        <v/>
      </c>
    </row>
    <row r="601" spans="2:32" x14ac:dyDescent="0.25">
      <c r="B601" s="49">
        <f>fichier!I593</f>
        <v>13</v>
      </c>
      <c r="C601" s="67" t="str">
        <f>fichier!R593</f>
        <v>RENA</v>
      </c>
      <c r="D601" s="9">
        <f>fichier!N593</f>
        <v>45</v>
      </c>
      <c r="E601" s="4">
        <f>fichier!H593</f>
        <v>154117</v>
      </c>
      <c r="F601" s="4" t="str">
        <f>fichier!K593</f>
        <v>VTP PV 18147158 - DD-332-BB - QUINETTE JOEL - RENAULT MEGANE SCENIC</v>
      </c>
      <c r="G601" s="9">
        <f>fichier!L593</f>
        <v>37.22</v>
      </c>
      <c r="H601" s="9"/>
      <c r="I601" s="9"/>
      <c r="J601" s="9"/>
      <c r="K601" s="9"/>
      <c r="L601" s="9"/>
      <c r="M601" s="9"/>
      <c r="N601" s="9"/>
      <c r="O601" s="9"/>
      <c r="P601" s="9"/>
      <c r="Q601" s="9">
        <f>fichier!M593</f>
        <v>7.5</v>
      </c>
      <c r="R601" s="8"/>
      <c r="S601" s="8"/>
      <c r="T601" s="8"/>
      <c r="U601" s="4"/>
      <c r="V601" s="3"/>
      <c r="W601" s="8"/>
      <c r="X601" s="8"/>
      <c r="Y601" s="22"/>
      <c r="Z601" s="25">
        <f t="shared" si="67"/>
        <v>0.2015045674368619</v>
      </c>
      <c r="AA601" s="25" t="str">
        <f t="shared" si="68"/>
        <v/>
      </c>
      <c r="AB601" s="25" t="str">
        <f t="shared" si="69"/>
        <v/>
      </c>
      <c r="AC601" s="64" t="str">
        <f t="shared" si="63"/>
        <v/>
      </c>
      <c r="AD601" s="65" t="b">
        <f t="shared" si="64"/>
        <v>0</v>
      </c>
      <c r="AE601" s="26" t="str">
        <f t="shared" si="65"/>
        <v/>
      </c>
      <c r="AF601" s="26" t="str">
        <f t="shared" si="66"/>
        <v/>
      </c>
    </row>
    <row r="602" spans="2:32" x14ac:dyDescent="0.25">
      <c r="B602" s="49">
        <f>fichier!I594</f>
        <v>13</v>
      </c>
      <c r="C602" s="67" t="str">
        <f>fichier!R594</f>
        <v>RENA</v>
      </c>
      <c r="D602" s="9">
        <f>fichier!N594</f>
        <v>45</v>
      </c>
      <c r="E602" s="4">
        <f>fichier!H594</f>
        <v>154119</v>
      </c>
      <c r="F602" s="4" t="str">
        <f>fichier!K594</f>
        <v>VTP PV 18147160 - AG-070-SF - RENAULT RETAIL GROUP - DACIA LOGAN</v>
      </c>
      <c r="G602" s="9">
        <f>fichier!L594</f>
        <v>37.22</v>
      </c>
      <c r="H602" s="9"/>
      <c r="I602" s="9"/>
      <c r="J602" s="9"/>
      <c r="K602" s="9"/>
      <c r="L602" s="9"/>
      <c r="M602" s="9"/>
      <c r="N602" s="9"/>
      <c r="O602" s="9"/>
      <c r="P602" s="9"/>
      <c r="Q602" s="9">
        <f>fichier!M594</f>
        <v>7.5</v>
      </c>
      <c r="R602" s="8"/>
      <c r="S602" s="8"/>
      <c r="T602" s="8"/>
      <c r="U602" s="4"/>
      <c r="V602" s="3"/>
      <c r="W602" s="8"/>
      <c r="X602" s="8"/>
      <c r="Y602" s="22"/>
      <c r="Z602" s="25">
        <f t="shared" si="67"/>
        <v>0.2015045674368619</v>
      </c>
      <c r="AA602" s="25" t="str">
        <f t="shared" si="68"/>
        <v/>
      </c>
      <c r="AB602" s="25" t="str">
        <f t="shared" si="69"/>
        <v/>
      </c>
      <c r="AC602" s="64" t="str">
        <f t="shared" si="63"/>
        <v/>
      </c>
      <c r="AD602" s="65" t="b">
        <f t="shared" si="64"/>
        <v>0</v>
      </c>
      <c r="AE602" s="26" t="str">
        <f t="shared" si="65"/>
        <v/>
      </c>
      <c r="AF602" s="26" t="str">
        <f t="shared" si="66"/>
        <v/>
      </c>
    </row>
    <row r="603" spans="2:32" x14ac:dyDescent="0.25">
      <c r="B603" s="49">
        <f>fichier!I595</f>
        <v>13</v>
      </c>
      <c r="C603" s="67" t="str">
        <f>fichier!R595</f>
        <v>RENA</v>
      </c>
      <c r="D603" s="9">
        <f>fichier!N595</f>
        <v>45</v>
      </c>
      <c r="E603" s="4">
        <f>fichier!H595</f>
        <v>154128</v>
      </c>
      <c r="F603" s="4" t="str">
        <f>fichier!K595</f>
        <v>VTP PV 18147169 - CC-496-CB - ORDON FRANCOIS - RENAULT CLIO</v>
      </c>
      <c r="G603" s="9">
        <f>fichier!L595</f>
        <v>37.22</v>
      </c>
      <c r="H603" s="9"/>
      <c r="I603" s="9"/>
      <c r="J603" s="9"/>
      <c r="K603" s="9"/>
      <c r="L603" s="9"/>
      <c r="M603" s="9"/>
      <c r="N603" s="9"/>
      <c r="O603" s="9"/>
      <c r="P603" s="9"/>
      <c r="Q603" s="9">
        <f>fichier!M595</f>
        <v>7.5</v>
      </c>
      <c r="R603" s="8"/>
      <c r="S603" s="8"/>
      <c r="T603" s="8"/>
      <c r="U603" s="4"/>
      <c r="V603" s="3"/>
      <c r="W603" s="8"/>
      <c r="X603" s="8"/>
      <c r="Y603" s="22"/>
      <c r="Z603" s="25">
        <f t="shared" si="67"/>
        <v>0.2015045674368619</v>
      </c>
      <c r="AA603" s="25" t="str">
        <f t="shared" si="68"/>
        <v/>
      </c>
      <c r="AB603" s="25" t="str">
        <f t="shared" si="69"/>
        <v/>
      </c>
      <c r="AC603" s="64" t="str">
        <f t="shared" si="63"/>
        <v/>
      </c>
      <c r="AD603" s="65" t="b">
        <f t="shared" si="64"/>
        <v>0</v>
      </c>
      <c r="AE603" s="26" t="str">
        <f t="shared" si="65"/>
        <v/>
      </c>
      <c r="AF603" s="26" t="str">
        <f t="shared" si="66"/>
        <v/>
      </c>
    </row>
    <row r="604" spans="2:32" x14ac:dyDescent="0.25">
      <c r="B604" s="49">
        <f>fichier!I596</f>
        <v>13</v>
      </c>
      <c r="C604" s="67" t="str">
        <f>fichier!R596</f>
        <v>RENA</v>
      </c>
      <c r="D604" s="9">
        <f>fichier!N596</f>
        <v>25</v>
      </c>
      <c r="E604" s="4">
        <f>fichier!H596</f>
        <v>154135</v>
      </c>
      <c r="F604" s="4" t="str">
        <f>fichier!K596</f>
        <v>VP PV 18002101 - DT-999-EZ - BEAUFILS NICOLE - RENAULT CLIO</v>
      </c>
      <c r="G604" s="9">
        <f>fichier!L596</f>
        <v>20.83</v>
      </c>
      <c r="H604" s="9"/>
      <c r="I604" s="9"/>
      <c r="J604" s="9"/>
      <c r="K604" s="9"/>
      <c r="L604" s="9"/>
      <c r="M604" s="9"/>
      <c r="N604" s="9"/>
      <c r="O604" s="9"/>
      <c r="P604" s="9"/>
      <c r="Q604" s="9">
        <f>fichier!M596</f>
        <v>4.17</v>
      </c>
      <c r="R604" s="8"/>
      <c r="S604" s="8"/>
      <c r="T604" s="8"/>
      <c r="U604" s="4"/>
      <c r="V604" s="3"/>
      <c r="W604" s="8"/>
      <c r="X604" s="8"/>
      <c r="Y604" s="22"/>
      <c r="Z604" s="25">
        <f t="shared" si="67"/>
        <v>0.20019203072491601</v>
      </c>
      <c r="AA604" s="25" t="str">
        <f t="shared" si="68"/>
        <v/>
      </c>
      <c r="AB604" s="25" t="str">
        <f t="shared" si="69"/>
        <v/>
      </c>
      <c r="AC604" s="64" t="str">
        <f t="shared" si="63"/>
        <v/>
      </c>
      <c r="AD604" s="65" t="str">
        <f t="shared" si="64"/>
        <v/>
      </c>
      <c r="AE604" s="26" t="str">
        <f t="shared" si="65"/>
        <v/>
      </c>
      <c r="AF604" s="26" t="str">
        <f t="shared" si="66"/>
        <v/>
      </c>
    </row>
    <row r="605" spans="2:32" x14ac:dyDescent="0.25">
      <c r="B605" s="49">
        <f>fichier!I597</f>
        <v>13</v>
      </c>
      <c r="C605" s="67" t="str">
        <f>fichier!R597</f>
        <v>RENA</v>
      </c>
      <c r="D605" s="9">
        <f>fichier!N597</f>
        <v>45</v>
      </c>
      <c r="E605" s="4">
        <f>fichier!H597</f>
        <v>154138</v>
      </c>
      <c r="F605" s="4" t="str">
        <f>fichier!K597</f>
        <v>VTP PV 18147178 - DD-128-KW - RICHARD CLAUDE - RENAULT CLIO</v>
      </c>
      <c r="G605" s="9">
        <f>fichier!L597</f>
        <v>37.22</v>
      </c>
      <c r="H605" s="9"/>
      <c r="I605" s="9"/>
      <c r="J605" s="9"/>
      <c r="K605" s="9"/>
      <c r="L605" s="9"/>
      <c r="M605" s="9"/>
      <c r="N605" s="9"/>
      <c r="O605" s="9"/>
      <c r="P605" s="9"/>
      <c r="Q605" s="9">
        <f>fichier!M597</f>
        <v>7.5</v>
      </c>
      <c r="R605" s="8"/>
      <c r="S605" s="8"/>
      <c r="T605" s="8"/>
      <c r="U605" s="4"/>
      <c r="V605" s="3"/>
      <c r="W605" s="8"/>
      <c r="X605" s="8"/>
      <c r="Y605" s="22"/>
      <c r="Z605" s="25">
        <f t="shared" si="67"/>
        <v>0.2015045674368619</v>
      </c>
      <c r="AA605" s="25" t="str">
        <f t="shared" si="68"/>
        <v/>
      </c>
      <c r="AB605" s="25" t="str">
        <f t="shared" si="69"/>
        <v/>
      </c>
      <c r="AC605" s="64" t="str">
        <f t="shared" si="63"/>
        <v/>
      </c>
      <c r="AD605" s="65" t="b">
        <f t="shared" si="64"/>
        <v>0</v>
      </c>
      <c r="AE605" s="26" t="str">
        <f t="shared" si="65"/>
        <v/>
      </c>
      <c r="AF605" s="26" t="str">
        <f t="shared" si="66"/>
        <v/>
      </c>
    </row>
    <row r="606" spans="2:32" x14ac:dyDescent="0.25">
      <c r="B606" s="49">
        <f>fichier!I598</f>
        <v>14</v>
      </c>
      <c r="C606" s="67" t="str">
        <f>fichier!R598</f>
        <v>RENA</v>
      </c>
      <c r="D606" s="9">
        <f>fichier!N598</f>
        <v>45</v>
      </c>
      <c r="E606" s="4">
        <f>fichier!H598</f>
        <v>154145</v>
      </c>
      <c r="F606" s="4" t="str">
        <f>fichier!K598</f>
        <v>VTP PV 18147185 - DC-861-ZF - CAPITAINE STEPHANIE - RENAULT CLIO</v>
      </c>
      <c r="G606" s="9">
        <f>fichier!L598</f>
        <v>37.22</v>
      </c>
      <c r="H606" s="9"/>
      <c r="I606" s="9"/>
      <c r="J606" s="9"/>
      <c r="K606" s="9"/>
      <c r="L606" s="9"/>
      <c r="M606" s="9"/>
      <c r="N606" s="9"/>
      <c r="O606" s="9"/>
      <c r="P606" s="9"/>
      <c r="Q606" s="9">
        <f>fichier!M598</f>
        <v>7.5</v>
      </c>
      <c r="R606" s="8"/>
      <c r="S606" s="8"/>
      <c r="T606" s="8"/>
      <c r="U606" s="4"/>
      <c r="V606" s="3"/>
      <c r="W606" s="8"/>
      <c r="X606" s="8"/>
      <c r="Y606" s="22"/>
      <c r="Z606" s="25">
        <f t="shared" si="67"/>
        <v>0.2015045674368619</v>
      </c>
      <c r="AA606" s="25" t="str">
        <f t="shared" si="68"/>
        <v/>
      </c>
      <c r="AB606" s="25" t="str">
        <f t="shared" si="69"/>
        <v/>
      </c>
      <c r="AC606" s="64" t="str">
        <f t="shared" si="63"/>
        <v/>
      </c>
      <c r="AD606" s="65" t="b">
        <f t="shared" si="64"/>
        <v>0</v>
      </c>
      <c r="AE606" s="26" t="str">
        <f t="shared" si="65"/>
        <v/>
      </c>
      <c r="AF606" s="26" t="str">
        <f t="shared" si="66"/>
        <v/>
      </c>
    </row>
    <row r="607" spans="2:32" x14ac:dyDescent="0.25">
      <c r="B607" s="49">
        <f>fichier!I599</f>
        <v>14</v>
      </c>
      <c r="C607" s="67" t="str">
        <f>fichier!R599</f>
        <v>RENA</v>
      </c>
      <c r="D607" s="9">
        <f>fichier!N599</f>
        <v>45</v>
      </c>
      <c r="E607" s="4">
        <f>fichier!H599</f>
        <v>154163</v>
      </c>
      <c r="F607" s="4" t="str">
        <f>fichier!K599</f>
        <v>VTP PV 18147201 - AL-741-LS - ASSOCIATION REVIVRE - CITROEN NEMO</v>
      </c>
      <c r="G607" s="9">
        <f>fichier!L599</f>
        <v>37.22</v>
      </c>
      <c r="H607" s="9"/>
      <c r="I607" s="9"/>
      <c r="J607" s="9"/>
      <c r="K607" s="9"/>
      <c r="L607" s="9"/>
      <c r="M607" s="9"/>
      <c r="N607" s="9"/>
      <c r="O607" s="9"/>
      <c r="P607" s="9"/>
      <c r="Q607" s="9">
        <f>fichier!M599</f>
        <v>7.5</v>
      </c>
      <c r="R607" s="8"/>
      <c r="S607" s="8"/>
      <c r="T607" s="8"/>
      <c r="U607" s="4"/>
      <c r="V607" s="3"/>
      <c r="W607" s="8"/>
      <c r="X607" s="8"/>
      <c r="Y607" s="22"/>
      <c r="Z607" s="25">
        <f t="shared" si="67"/>
        <v>0.2015045674368619</v>
      </c>
      <c r="AA607" s="25" t="str">
        <f t="shared" si="68"/>
        <v/>
      </c>
      <c r="AB607" s="25" t="str">
        <f t="shared" si="69"/>
        <v/>
      </c>
      <c r="AC607" s="64" t="str">
        <f t="shared" si="63"/>
        <v/>
      </c>
      <c r="AD607" s="65" t="b">
        <f t="shared" si="64"/>
        <v>0</v>
      </c>
      <c r="AE607" s="26" t="str">
        <f t="shared" si="65"/>
        <v/>
      </c>
      <c r="AF607" s="26" t="str">
        <f t="shared" si="66"/>
        <v/>
      </c>
    </row>
    <row r="608" spans="2:32" x14ac:dyDescent="0.25">
      <c r="B608" s="49">
        <f>fichier!I600</f>
        <v>14</v>
      </c>
      <c r="C608" s="67" t="str">
        <f>fichier!R600</f>
        <v>RENA</v>
      </c>
      <c r="D608" s="9">
        <f>fichier!N600</f>
        <v>45</v>
      </c>
      <c r="E608" s="4">
        <f>fichier!H600</f>
        <v>154167</v>
      </c>
      <c r="F608" s="4" t="str">
        <f>fichier!K600</f>
        <v>VTP PV 18147203 - CB-379-LX - NORD OUEST ROUTES - RENAULT CLIO</v>
      </c>
      <c r="G608" s="9">
        <f>fichier!L600</f>
        <v>37.22</v>
      </c>
      <c r="H608" s="9"/>
      <c r="I608" s="9"/>
      <c r="J608" s="9"/>
      <c r="K608" s="9"/>
      <c r="L608" s="9"/>
      <c r="M608" s="9"/>
      <c r="N608" s="9"/>
      <c r="O608" s="9"/>
      <c r="P608" s="9"/>
      <c r="Q608" s="9">
        <f>fichier!M600</f>
        <v>7.5</v>
      </c>
      <c r="R608" s="8"/>
      <c r="S608" s="8"/>
      <c r="T608" s="8"/>
      <c r="U608" s="4"/>
      <c r="V608" s="3"/>
      <c r="W608" s="8"/>
      <c r="X608" s="8"/>
      <c r="Y608" s="22"/>
      <c r="Z608" s="25">
        <f t="shared" si="67"/>
        <v>0.2015045674368619</v>
      </c>
      <c r="AA608" s="25" t="str">
        <f t="shared" si="68"/>
        <v/>
      </c>
      <c r="AB608" s="25" t="str">
        <f t="shared" si="69"/>
        <v/>
      </c>
      <c r="AC608" s="64" t="str">
        <f t="shared" si="63"/>
        <v/>
      </c>
      <c r="AD608" s="65" t="b">
        <f t="shared" si="64"/>
        <v>0</v>
      </c>
      <c r="AE608" s="26" t="str">
        <f t="shared" si="65"/>
        <v/>
      </c>
      <c r="AF608" s="26" t="str">
        <f t="shared" si="66"/>
        <v/>
      </c>
    </row>
    <row r="609" spans="2:32" x14ac:dyDescent="0.25">
      <c r="B609" s="49">
        <f>fichier!I601</f>
        <v>14</v>
      </c>
      <c r="C609" s="67" t="str">
        <f>fichier!R601</f>
        <v>RENA</v>
      </c>
      <c r="D609" s="9">
        <f>fichier!N601</f>
        <v>20</v>
      </c>
      <c r="E609" s="4">
        <f>fichier!H601</f>
        <v>154172</v>
      </c>
      <c r="F609" s="4" t="str">
        <f>fichier!K601</f>
        <v>VTC PV 18147208 - CP-150-AN - ELECTRICITE RESEAU DISTRIBUTION FRANCE - RENAULT MASTER</v>
      </c>
      <c r="G609" s="9">
        <f>fichier!L601</f>
        <v>16.670000000000002</v>
      </c>
      <c r="H609" s="9"/>
      <c r="I609" s="9"/>
      <c r="J609" s="9"/>
      <c r="K609" s="9"/>
      <c r="L609" s="9"/>
      <c r="M609" s="9"/>
      <c r="N609" s="9"/>
      <c r="O609" s="9"/>
      <c r="P609" s="9"/>
      <c r="Q609" s="9">
        <f>fichier!M601</f>
        <v>3.33</v>
      </c>
      <c r="R609" s="8"/>
      <c r="S609" s="8"/>
      <c r="T609" s="8"/>
      <c r="U609" s="4"/>
      <c r="V609" s="3"/>
      <c r="W609" s="8"/>
      <c r="X609" s="8"/>
      <c r="Y609" s="22"/>
      <c r="Z609" s="25">
        <f t="shared" si="67"/>
        <v>0.1997600479904019</v>
      </c>
      <c r="AA609" s="25" t="str">
        <f t="shared" si="68"/>
        <v/>
      </c>
      <c r="AB609" s="25" t="str">
        <f t="shared" si="69"/>
        <v/>
      </c>
      <c r="AC609" s="64" t="str">
        <f t="shared" si="63"/>
        <v/>
      </c>
      <c r="AD609" s="65" t="str">
        <f t="shared" si="64"/>
        <v/>
      </c>
      <c r="AE609" s="26" t="str">
        <f t="shared" si="65"/>
        <v/>
      </c>
      <c r="AF609" s="26" t="str">
        <f t="shared" si="66"/>
        <v/>
      </c>
    </row>
    <row r="610" spans="2:32" x14ac:dyDescent="0.25">
      <c r="B610" s="49">
        <f>fichier!I602</f>
        <v>14</v>
      </c>
      <c r="C610" s="67" t="str">
        <f>fichier!R602</f>
        <v>RENA</v>
      </c>
      <c r="D610" s="9">
        <f>fichier!N602</f>
        <v>45</v>
      </c>
      <c r="E610" s="4">
        <f>fichier!H602</f>
        <v>154173</v>
      </c>
      <c r="F610" s="4" t="str">
        <f>fichier!K602</f>
        <v>VTP PV 18147209 - BZ-120-SB - MANIL BRUNO - RENAULT MEGANE</v>
      </c>
      <c r="G610" s="9">
        <f>fichier!L602</f>
        <v>37.22</v>
      </c>
      <c r="H610" s="9"/>
      <c r="I610" s="9"/>
      <c r="J610" s="9"/>
      <c r="K610" s="9"/>
      <c r="L610" s="9"/>
      <c r="M610" s="9"/>
      <c r="N610" s="9"/>
      <c r="O610" s="9"/>
      <c r="P610" s="9"/>
      <c r="Q610" s="9">
        <f>fichier!M602</f>
        <v>7.5</v>
      </c>
      <c r="R610" s="8"/>
      <c r="S610" s="8"/>
      <c r="T610" s="8"/>
      <c r="U610" s="4"/>
      <c r="V610" s="3"/>
      <c r="W610" s="8"/>
      <c r="X610" s="8"/>
      <c r="Y610" s="22"/>
      <c r="Z610" s="25">
        <f t="shared" si="67"/>
        <v>0.2015045674368619</v>
      </c>
      <c r="AA610" s="25" t="str">
        <f t="shared" si="68"/>
        <v/>
      </c>
      <c r="AB610" s="25" t="str">
        <f t="shared" si="69"/>
        <v/>
      </c>
      <c r="AC610" s="64" t="str">
        <f t="shared" si="63"/>
        <v/>
      </c>
      <c r="AD610" s="65" t="b">
        <f t="shared" si="64"/>
        <v>0</v>
      </c>
      <c r="AE610" s="26" t="str">
        <f t="shared" si="65"/>
        <v/>
      </c>
      <c r="AF610" s="26" t="str">
        <f t="shared" si="66"/>
        <v/>
      </c>
    </row>
    <row r="611" spans="2:32" x14ac:dyDescent="0.25">
      <c r="B611" s="49">
        <f>fichier!I603</f>
        <v>14</v>
      </c>
      <c r="C611" s="67" t="str">
        <f>fichier!R603</f>
        <v>RENA</v>
      </c>
      <c r="D611" s="9">
        <f>fichier!N603</f>
        <v>45</v>
      </c>
      <c r="E611" s="4">
        <f>fichier!H603</f>
        <v>154175</v>
      </c>
      <c r="F611" s="4" t="str">
        <f>fichier!K603</f>
        <v>VTP PV 18147210 - CZ-614-XG - RENAULT RETAIL GROUP - RENAULT KANGOO</v>
      </c>
      <c r="G611" s="9">
        <f>fichier!L603</f>
        <v>37.22</v>
      </c>
      <c r="H611" s="9"/>
      <c r="I611" s="9"/>
      <c r="J611" s="9"/>
      <c r="K611" s="9"/>
      <c r="L611" s="9"/>
      <c r="M611" s="9"/>
      <c r="N611" s="9"/>
      <c r="O611" s="9"/>
      <c r="P611" s="9"/>
      <c r="Q611" s="9">
        <f>fichier!M603</f>
        <v>7.5</v>
      </c>
      <c r="R611" s="8"/>
      <c r="S611" s="8"/>
      <c r="T611" s="8"/>
      <c r="U611" s="4"/>
      <c r="V611" s="3"/>
      <c r="W611" s="8"/>
      <c r="X611" s="8"/>
      <c r="Y611" s="22"/>
      <c r="Z611" s="25">
        <f t="shared" si="67"/>
        <v>0.2015045674368619</v>
      </c>
      <c r="AA611" s="25" t="str">
        <f t="shared" si="68"/>
        <v/>
      </c>
      <c r="AB611" s="25" t="str">
        <f t="shared" si="69"/>
        <v/>
      </c>
      <c r="AC611" s="64" t="str">
        <f t="shared" si="63"/>
        <v/>
      </c>
      <c r="AD611" s="65" t="b">
        <f t="shared" si="64"/>
        <v>0</v>
      </c>
      <c r="AE611" s="26" t="str">
        <f t="shared" si="65"/>
        <v/>
      </c>
      <c r="AF611" s="26" t="str">
        <f t="shared" si="66"/>
        <v/>
      </c>
    </row>
    <row r="612" spans="2:32" x14ac:dyDescent="0.25">
      <c r="B612" s="49">
        <f>fichier!I604</f>
        <v>14</v>
      </c>
      <c r="C612" s="67" t="str">
        <f>fichier!R604</f>
        <v>RENA</v>
      </c>
      <c r="D612" s="9">
        <f>fichier!N604</f>
        <v>45</v>
      </c>
      <c r="E612" s="4">
        <f>fichier!H604</f>
        <v>154179</v>
      </c>
      <c r="F612" s="4" t="str">
        <f>fichier!K604</f>
        <v>VTP PV 18147215 - CQ-137-CM - RENAULT RETAIL GROUP - RENAULT MEGANE SCENIC</v>
      </c>
      <c r="G612" s="9">
        <f>fichier!L604</f>
        <v>37.22</v>
      </c>
      <c r="H612" s="9"/>
      <c r="I612" s="9"/>
      <c r="J612" s="9"/>
      <c r="K612" s="9"/>
      <c r="L612" s="9"/>
      <c r="M612" s="9"/>
      <c r="N612" s="9"/>
      <c r="O612" s="9"/>
      <c r="P612" s="9"/>
      <c r="Q612" s="9">
        <f>fichier!M604</f>
        <v>7.5</v>
      </c>
      <c r="R612" s="8"/>
      <c r="S612" s="8"/>
      <c r="T612" s="8"/>
      <c r="U612" s="4"/>
      <c r="V612" s="3"/>
      <c r="W612" s="8"/>
      <c r="X612" s="8"/>
      <c r="Y612" s="22"/>
      <c r="Z612" s="25">
        <f t="shared" si="67"/>
        <v>0.2015045674368619</v>
      </c>
      <c r="AA612" s="25" t="str">
        <f t="shared" si="68"/>
        <v/>
      </c>
      <c r="AB612" s="25" t="str">
        <f t="shared" si="69"/>
        <v/>
      </c>
      <c r="AC612" s="64" t="str">
        <f t="shared" si="63"/>
        <v/>
      </c>
      <c r="AD612" s="65" t="b">
        <f t="shared" si="64"/>
        <v>0</v>
      </c>
      <c r="AE612" s="26" t="str">
        <f t="shared" si="65"/>
        <v/>
      </c>
      <c r="AF612" s="26" t="str">
        <f t="shared" si="66"/>
        <v/>
      </c>
    </row>
    <row r="613" spans="2:32" x14ac:dyDescent="0.25">
      <c r="B613" s="49">
        <f>fichier!I605</f>
        <v>14</v>
      </c>
      <c r="C613" s="67" t="str">
        <f>fichier!R605</f>
        <v>RENA</v>
      </c>
      <c r="D613" s="9">
        <f>fichier!N605</f>
        <v>45</v>
      </c>
      <c r="E613" s="4">
        <f>fichier!H605</f>
        <v>154180</v>
      </c>
      <c r="F613" s="4" t="str">
        <f>fichier!K605</f>
        <v>VTP PV 18147216 - CG-626-EJ - RENAULT RETAIL GROUP - KIA RIO</v>
      </c>
      <c r="G613" s="9">
        <f>fichier!L605</f>
        <v>37.22</v>
      </c>
      <c r="H613" s="9"/>
      <c r="I613" s="9"/>
      <c r="J613" s="9"/>
      <c r="K613" s="9"/>
      <c r="L613" s="9"/>
      <c r="M613" s="9"/>
      <c r="N613" s="9"/>
      <c r="O613" s="9"/>
      <c r="P613" s="9"/>
      <c r="Q613" s="9">
        <f>fichier!M605</f>
        <v>7.5</v>
      </c>
      <c r="R613" s="8"/>
      <c r="S613" s="8"/>
      <c r="T613" s="8"/>
      <c r="U613" s="4"/>
      <c r="V613" s="3"/>
      <c r="W613" s="8"/>
      <c r="X613" s="8"/>
      <c r="Y613" s="22"/>
      <c r="Z613" s="25">
        <f t="shared" si="67"/>
        <v>0.2015045674368619</v>
      </c>
      <c r="AA613" s="25" t="str">
        <f t="shared" si="68"/>
        <v/>
      </c>
      <c r="AB613" s="25" t="str">
        <f t="shared" si="69"/>
        <v/>
      </c>
      <c r="AC613" s="64" t="str">
        <f t="shared" si="63"/>
        <v/>
      </c>
      <c r="AD613" s="65" t="b">
        <f t="shared" si="64"/>
        <v>0</v>
      </c>
      <c r="AE613" s="26" t="str">
        <f t="shared" si="65"/>
        <v/>
      </c>
      <c r="AF613" s="26" t="str">
        <f t="shared" si="66"/>
        <v/>
      </c>
    </row>
    <row r="614" spans="2:32" x14ac:dyDescent="0.25">
      <c r="B614" s="49">
        <f>fichier!I606</f>
        <v>15</v>
      </c>
      <c r="C614" s="67" t="str">
        <f>fichier!R606</f>
        <v>RENA</v>
      </c>
      <c r="D614" s="9">
        <f>fichier!N606</f>
        <v>45</v>
      </c>
      <c r="E614" s="4">
        <f>fichier!H606</f>
        <v>154183</v>
      </c>
      <c r="F614" s="4" t="str">
        <f>fichier!K606</f>
        <v>VTP PV 18147219 - CS-202-ES - MEFAC - CITROEN C1</v>
      </c>
      <c r="G614" s="9">
        <f>fichier!L606</f>
        <v>37.22</v>
      </c>
      <c r="H614" s="9"/>
      <c r="I614" s="9"/>
      <c r="J614" s="9"/>
      <c r="K614" s="9"/>
      <c r="L614" s="9"/>
      <c r="M614" s="9"/>
      <c r="N614" s="9"/>
      <c r="O614" s="9"/>
      <c r="P614" s="9"/>
      <c r="Q614" s="9">
        <f>fichier!M606</f>
        <v>7.5</v>
      </c>
      <c r="R614" s="8"/>
      <c r="S614" s="8"/>
      <c r="T614" s="8"/>
      <c r="U614" s="4"/>
      <c r="V614" s="3"/>
      <c r="W614" s="8"/>
      <c r="X614" s="8"/>
      <c r="Y614" s="22"/>
      <c r="Z614" s="25">
        <f t="shared" si="67"/>
        <v>0.2015045674368619</v>
      </c>
      <c r="AA614" s="25" t="str">
        <f t="shared" si="68"/>
        <v/>
      </c>
      <c r="AB614" s="25" t="str">
        <f t="shared" si="69"/>
        <v/>
      </c>
      <c r="AC614" s="64" t="str">
        <f t="shared" si="63"/>
        <v/>
      </c>
      <c r="AD614" s="65" t="b">
        <f t="shared" si="64"/>
        <v>0</v>
      </c>
      <c r="AE614" s="26" t="str">
        <f t="shared" si="65"/>
        <v/>
      </c>
      <c r="AF614" s="26" t="str">
        <f t="shared" si="66"/>
        <v/>
      </c>
    </row>
    <row r="615" spans="2:32" x14ac:dyDescent="0.25">
      <c r="B615" s="49">
        <f>fichier!I607</f>
        <v>15</v>
      </c>
      <c r="C615" s="67" t="str">
        <f>fichier!R607</f>
        <v>RENA</v>
      </c>
      <c r="D615" s="9">
        <f>fichier!N607</f>
        <v>45</v>
      </c>
      <c r="E615" s="4">
        <f>fichier!H607</f>
        <v>154185</v>
      </c>
      <c r="F615" s="4" t="str">
        <f>fichier!K607</f>
        <v>VTP PV 18147221 - DE-210-CW - EMERIAU MARTHE - RENAULT MEGANE SCENIC</v>
      </c>
      <c r="G615" s="9">
        <f>fichier!L607</f>
        <v>37.22</v>
      </c>
      <c r="H615" s="9"/>
      <c r="I615" s="9"/>
      <c r="J615" s="9"/>
      <c r="K615" s="9"/>
      <c r="L615" s="9"/>
      <c r="M615" s="9"/>
      <c r="N615" s="9"/>
      <c r="O615" s="9"/>
      <c r="P615" s="9"/>
      <c r="Q615" s="9">
        <f>fichier!M607</f>
        <v>7.5</v>
      </c>
      <c r="R615" s="8"/>
      <c r="S615" s="8"/>
      <c r="T615" s="8"/>
      <c r="U615" s="4"/>
      <c r="V615" s="3"/>
      <c r="W615" s="8"/>
      <c r="X615" s="8"/>
      <c r="Y615" s="22"/>
      <c r="Z615" s="25">
        <f t="shared" si="67"/>
        <v>0.2015045674368619</v>
      </c>
      <c r="AA615" s="25" t="str">
        <f t="shared" si="68"/>
        <v/>
      </c>
      <c r="AB615" s="25" t="str">
        <f t="shared" si="69"/>
        <v/>
      </c>
      <c r="AC615" s="64" t="str">
        <f t="shared" si="63"/>
        <v/>
      </c>
      <c r="AD615" s="65" t="b">
        <f t="shared" si="64"/>
        <v>0</v>
      </c>
      <c r="AE615" s="26" t="str">
        <f t="shared" si="65"/>
        <v/>
      </c>
      <c r="AF615" s="26" t="str">
        <f t="shared" si="66"/>
        <v/>
      </c>
    </row>
    <row r="616" spans="2:32" x14ac:dyDescent="0.25">
      <c r="B616" s="49">
        <f>fichier!I608</f>
        <v>15</v>
      </c>
      <c r="C616" s="67" t="str">
        <f>fichier!R608</f>
        <v>RENA</v>
      </c>
      <c r="D616" s="9">
        <f>fichier!N608</f>
        <v>45</v>
      </c>
      <c r="E616" s="4">
        <f>fichier!H608</f>
        <v>154186</v>
      </c>
      <c r="F616" s="4" t="str">
        <f>fichier!K608</f>
        <v>VTP PV 18147222 - CC-853-WD - BUNAUX GILBERT - RENAULT KANGOO</v>
      </c>
      <c r="G616" s="9">
        <f>fichier!L608</f>
        <v>37.22</v>
      </c>
      <c r="H616" s="9"/>
      <c r="I616" s="9"/>
      <c r="J616" s="9"/>
      <c r="K616" s="9"/>
      <c r="L616" s="9"/>
      <c r="M616" s="9"/>
      <c r="N616" s="9"/>
      <c r="O616" s="9"/>
      <c r="P616" s="9"/>
      <c r="Q616" s="9">
        <f>fichier!M608</f>
        <v>7.5</v>
      </c>
      <c r="R616" s="8"/>
      <c r="S616" s="8"/>
      <c r="T616" s="8"/>
      <c r="U616" s="4"/>
      <c r="V616" s="3"/>
      <c r="W616" s="8"/>
      <c r="X616" s="8"/>
      <c r="Y616" s="22"/>
      <c r="Z616" s="25">
        <f t="shared" si="67"/>
        <v>0.2015045674368619</v>
      </c>
      <c r="AA616" s="25" t="str">
        <f t="shared" si="68"/>
        <v/>
      </c>
      <c r="AB616" s="25" t="str">
        <f t="shared" si="69"/>
        <v/>
      </c>
      <c r="AC616" s="64" t="str">
        <f t="shared" si="63"/>
        <v/>
      </c>
      <c r="AD616" s="65" t="b">
        <f t="shared" si="64"/>
        <v>0</v>
      </c>
      <c r="AE616" s="26" t="str">
        <f t="shared" si="65"/>
        <v/>
      </c>
      <c r="AF616" s="26" t="str">
        <f t="shared" si="66"/>
        <v/>
      </c>
    </row>
    <row r="617" spans="2:32" x14ac:dyDescent="0.25">
      <c r="B617" s="49">
        <f>fichier!I609</f>
        <v>15</v>
      </c>
      <c r="C617" s="67" t="str">
        <f>fichier!R609</f>
        <v>RENA</v>
      </c>
      <c r="D617" s="9">
        <f>fichier!N609</f>
        <v>45</v>
      </c>
      <c r="E617" s="4">
        <f>fichier!H609</f>
        <v>154198</v>
      </c>
      <c r="F617" s="4" t="str">
        <f>fichier!K609</f>
        <v>VTP PV 18147234 - BL-141-CY - LECHARPENTIER DANIEL BENOIST CATHERINE - RENAULT ESPACE</v>
      </c>
      <c r="G617" s="9">
        <f>fichier!L609</f>
        <v>37.22</v>
      </c>
      <c r="H617" s="9"/>
      <c r="I617" s="9"/>
      <c r="J617" s="9"/>
      <c r="K617" s="9"/>
      <c r="L617" s="9"/>
      <c r="M617" s="9"/>
      <c r="N617" s="9"/>
      <c r="O617" s="9"/>
      <c r="P617" s="9"/>
      <c r="Q617" s="9">
        <f>fichier!M609</f>
        <v>7.5</v>
      </c>
      <c r="R617" s="8"/>
      <c r="S617" s="8"/>
      <c r="T617" s="8"/>
      <c r="U617" s="4"/>
      <c r="V617" s="3"/>
      <c r="W617" s="8"/>
      <c r="X617" s="8"/>
      <c r="Y617" s="22"/>
      <c r="Z617" s="25">
        <f t="shared" si="67"/>
        <v>0.2015045674368619</v>
      </c>
      <c r="AA617" s="25" t="str">
        <f t="shared" si="68"/>
        <v/>
      </c>
      <c r="AB617" s="25" t="str">
        <f t="shared" si="69"/>
        <v/>
      </c>
      <c r="AC617" s="64" t="str">
        <f t="shared" si="63"/>
        <v/>
      </c>
      <c r="AD617" s="65" t="b">
        <f t="shared" si="64"/>
        <v>0</v>
      </c>
      <c r="AE617" s="26" t="str">
        <f t="shared" si="65"/>
        <v/>
      </c>
      <c r="AF617" s="26" t="str">
        <f t="shared" si="66"/>
        <v/>
      </c>
    </row>
    <row r="618" spans="2:32" x14ac:dyDescent="0.25">
      <c r="B618" s="49">
        <f>fichier!I610</f>
        <v>15</v>
      </c>
      <c r="C618" s="67" t="str">
        <f>fichier!R610</f>
        <v>RENA</v>
      </c>
      <c r="D618" s="9">
        <f>fichier!N610</f>
        <v>45</v>
      </c>
      <c r="E618" s="4">
        <f>fichier!H610</f>
        <v>154200</v>
      </c>
      <c r="F618" s="4" t="str">
        <f>fichier!K610</f>
        <v>VTP PV 18147236 - BC-233-ZF - RENAULT RETAIL GROUP - DACIA DUSTER</v>
      </c>
      <c r="G618" s="9">
        <f>fichier!L610</f>
        <v>37.22</v>
      </c>
      <c r="H618" s="9"/>
      <c r="I618" s="9"/>
      <c r="J618" s="9"/>
      <c r="K618" s="9"/>
      <c r="L618" s="9"/>
      <c r="M618" s="9"/>
      <c r="N618" s="9"/>
      <c r="O618" s="9"/>
      <c r="P618" s="9"/>
      <c r="Q618" s="9">
        <f>fichier!M610</f>
        <v>7.5</v>
      </c>
      <c r="R618" s="8"/>
      <c r="S618" s="8"/>
      <c r="T618" s="8"/>
      <c r="U618" s="4"/>
      <c r="V618" s="3"/>
      <c r="W618" s="8"/>
      <c r="X618" s="8"/>
      <c r="Y618" s="22"/>
      <c r="Z618" s="25">
        <f t="shared" si="67"/>
        <v>0.2015045674368619</v>
      </c>
      <c r="AA618" s="25" t="str">
        <f t="shared" si="68"/>
        <v/>
      </c>
      <c r="AB618" s="25" t="str">
        <f t="shared" si="69"/>
        <v/>
      </c>
      <c r="AC618" s="64" t="str">
        <f t="shared" si="63"/>
        <v/>
      </c>
      <c r="AD618" s="65" t="b">
        <f t="shared" si="64"/>
        <v>0</v>
      </c>
      <c r="AE618" s="26" t="str">
        <f t="shared" si="65"/>
        <v/>
      </c>
      <c r="AF618" s="26" t="str">
        <f t="shared" si="66"/>
        <v/>
      </c>
    </row>
    <row r="619" spans="2:32" x14ac:dyDescent="0.25">
      <c r="B619" s="49">
        <f>fichier!I611</f>
        <v>15</v>
      </c>
      <c r="C619" s="67" t="str">
        <f>fichier!R611</f>
        <v>RENA</v>
      </c>
      <c r="D619" s="9">
        <f>fichier!N611</f>
        <v>45</v>
      </c>
      <c r="E619" s="4">
        <f>fichier!H611</f>
        <v>154214</v>
      </c>
      <c r="F619" s="4" t="str">
        <f>fichier!K611</f>
        <v>VTP PV 18147248 - CB-419-FF - LETELLIER ALAIN - RENAULT MEGANE SCENIC</v>
      </c>
      <c r="G619" s="9">
        <f>fichier!L611</f>
        <v>37.22</v>
      </c>
      <c r="H619" s="9"/>
      <c r="I619" s="9"/>
      <c r="J619" s="9"/>
      <c r="K619" s="9"/>
      <c r="L619" s="9"/>
      <c r="M619" s="9"/>
      <c r="N619" s="9"/>
      <c r="O619" s="9"/>
      <c r="P619" s="9"/>
      <c r="Q619" s="9">
        <f>fichier!M611</f>
        <v>7.5</v>
      </c>
      <c r="R619" s="8"/>
      <c r="S619" s="8"/>
      <c r="T619" s="8"/>
      <c r="U619" s="4"/>
      <c r="V619" s="3"/>
      <c r="W619" s="8"/>
      <c r="X619" s="8"/>
      <c r="Y619" s="22"/>
      <c r="Z619" s="25">
        <f t="shared" si="67"/>
        <v>0.2015045674368619</v>
      </c>
      <c r="AA619" s="25" t="str">
        <f t="shared" si="68"/>
        <v/>
      </c>
      <c r="AB619" s="25" t="str">
        <f t="shared" si="69"/>
        <v/>
      </c>
      <c r="AC619" s="64" t="str">
        <f t="shared" si="63"/>
        <v/>
      </c>
      <c r="AD619" s="65" t="b">
        <f t="shared" si="64"/>
        <v>0</v>
      </c>
      <c r="AE619" s="26" t="str">
        <f t="shared" si="65"/>
        <v/>
      </c>
      <c r="AF619" s="26" t="str">
        <f t="shared" si="66"/>
        <v/>
      </c>
    </row>
    <row r="620" spans="2:32" x14ac:dyDescent="0.25">
      <c r="B620" s="49">
        <f>fichier!I612</f>
        <v>16</v>
      </c>
      <c r="C620" s="67" t="str">
        <f>fichier!R612</f>
        <v>RENA</v>
      </c>
      <c r="D620" s="9">
        <f>fichier!N612</f>
        <v>45</v>
      </c>
      <c r="E620" s="4">
        <f>fichier!H612</f>
        <v>154228</v>
      </c>
      <c r="F620" s="4" t="str">
        <f>fichier!K612</f>
        <v>VTP PV 18147259 - CA-669-KJ - LE VEZIEL ELIANE - RENAULT CLIO</v>
      </c>
      <c r="G620" s="9">
        <f>fichier!L612</f>
        <v>37.22</v>
      </c>
      <c r="H620" s="9"/>
      <c r="I620" s="9"/>
      <c r="J620" s="9"/>
      <c r="K620" s="9"/>
      <c r="L620" s="9"/>
      <c r="M620" s="9"/>
      <c r="N620" s="9"/>
      <c r="O620" s="9"/>
      <c r="P620" s="9"/>
      <c r="Q620" s="9">
        <f>fichier!M612</f>
        <v>7.5</v>
      </c>
      <c r="R620" s="8"/>
      <c r="S620" s="8"/>
      <c r="T620" s="8"/>
      <c r="U620" s="4"/>
      <c r="V620" s="3"/>
      <c r="W620" s="8"/>
      <c r="X620" s="8"/>
      <c r="Y620" s="22"/>
      <c r="Z620" s="25">
        <f t="shared" si="67"/>
        <v>0.2015045674368619</v>
      </c>
      <c r="AA620" s="25" t="str">
        <f t="shared" si="68"/>
        <v/>
      </c>
      <c r="AB620" s="25" t="str">
        <f t="shared" si="69"/>
        <v/>
      </c>
      <c r="AC620" s="64" t="str">
        <f t="shared" si="63"/>
        <v/>
      </c>
      <c r="AD620" s="65" t="b">
        <f t="shared" si="64"/>
        <v>0</v>
      </c>
      <c r="AE620" s="26" t="str">
        <f t="shared" si="65"/>
        <v/>
      </c>
      <c r="AF620" s="26" t="str">
        <f t="shared" si="66"/>
        <v/>
      </c>
    </row>
    <row r="621" spans="2:32" x14ac:dyDescent="0.25">
      <c r="B621" s="49">
        <f>fichier!I613</f>
        <v>16</v>
      </c>
      <c r="C621" s="67" t="str">
        <f>fichier!R613</f>
        <v>RENA</v>
      </c>
      <c r="D621" s="9">
        <f>fichier!N613</f>
        <v>45</v>
      </c>
      <c r="E621" s="4">
        <f>fichier!H613</f>
        <v>154231</v>
      </c>
      <c r="F621" s="4" t="str">
        <f>fichier!K613</f>
        <v>VTP PV 18147261 - AP-638-FY - BRICHE MARIE-FRANCOISE - RENAULT CLIO</v>
      </c>
      <c r="G621" s="9">
        <f>fichier!L613</f>
        <v>37.22</v>
      </c>
      <c r="H621" s="9"/>
      <c r="I621" s="9"/>
      <c r="J621" s="9"/>
      <c r="K621" s="9"/>
      <c r="L621" s="9"/>
      <c r="M621" s="9"/>
      <c r="N621" s="9"/>
      <c r="O621" s="9"/>
      <c r="P621" s="9"/>
      <c r="Q621" s="9">
        <f>fichier!M613</f>
        <v>7.5</v>
      </c>
      <c r="R621" s="8"/>
      <c r="S621" s="8"/>
      <c r="T621" s="8"/>
      <c r="U621" s="4"/>
      <c r="V621" s="3"/>
      <c r="W621" s="8"/>
      <c r="X621" s="8"/>
      <c r="Y621" s="22"/>
      <c r="Z621" s="25">
        <f t="shared" si="67"/>
        <v>0.2015045674368619</v>
      </c>
      <c r="AA621" s="25" t="str">
        <f t="shared" si="68"/>
        <v/>
      </c>
      <c r="AB621" s="25" t="str">
        <f t="shared" si="69"/>
        <v/>
      </c>
      <c r="AC621" s="64" t="str">
        <f t="shared" si="63"/>
        <v/>
      </c>
      <c r="AD621" s="65" t="b">
        <f t="shared" si="64"/>
        <v>0</v>
      </c>
      <c r="AE621" s="26" t="str">
        <f t="shared" si="65"/>
        <v/>
      </c>
      <c r="AF621" s="26" t="str">
        <f t="shared" si="66"/>
        <v/>
      </c>
    </row>
    <row r="622" spans="2:32" x14ac:dyDescent="0.25">
      <c r="B622" s="49">
        <f>fichier!I614</f>
        <v>16</v>
      </c>
      <c r="C622" s="67" t="str">
        <f>fichier!R614</f>
        <v>RENA</v>
      </c>
      <c r="D622" s="9">
        <f>fichier!N614</f>
        <v>45</v>
      </c>
      <c r="E622" s="4">
        <f>fichier!H614</f>
        <v>154245</v>
      </c>
      <c r="F622" s="4" t="str">
        <f>fichier!K614</f>
        <v>VTP PV 18147275 - CB-372-QP - ADAMCIK CLAUDIE - SUZUKI SWIFT</v>
      </c>
      <c r="G622" s="9">
        <f>fichier!L614</f>
        <v>37.22</v>
      </c>
      <c r="H622" s="9"/>
      <c r="I622" s="9"/>
      <c r="J622" s="9"/>
      <c r="K622" s="9"/>
      <c r="L622" s="9"/>
      <c r="M622" s="9"/>
      <c r="N622" s="9"/>
      <c r="O622" s="9"/>
      <c r="P622" s="9"/>
      <c r="Q622" s="9">
        <f>fichier!M614</f>
        <v>7.5</v>
      </c>
      <c r="R622" s="8"/>
      <c r="S622" s="8"/>
      <c r="T622" s="8"/>
      <c r="U622" s="4"/>
      <c r="V622" s="3"/>
      <c r="W622" s="8"/>
      <c r="X622" s="8"/>
      <c r="Y622" s="22"/>
      <c r="Z622" s="25">
        <f t="shared" si="67"/>
        <v>0.2015045674368619</v>
      </c>
      <c r="AA622" s="25" t="str">
        <f t="shared" si="68"/>
        <v/>
      </c>
      <c r="AB622" s="25" t="str">
        <f t="shared" si="69"/>
        <v/>
      </c>
      <c r="AC622" s="64" t="str">
        <f t="shared" si="63"/>
        <v/>
      </c>
      <c r="AD622" s="65" t="b">
        <f t="shared" si="64"/>
        <v>0</v>
      </c>
      <c r="AE622" s="26" t="str">
        <f t="shared" si="65"/>
        <v/>
      </c>
      <c r="AF622" s="26" t="str">
        <f t="shared" si="66"/>
        <v/>
      </c>
    </row>
    <row r="623" spans="2:32" x14ac:dyDescent="0.25">
      <c r="B623" s="49">
        <f>fichier!I615</f>
        <v>16</v>
      </c>
      <c r="C623" s="67" t="str">
        <f>fichier!R615</f>
        <v>RENA</v>
      </c>
      <c r="D623" s="9">
        <f>fichier!N615</f>
        <v>45</v>
      </c>
      <c r="E623" s="4">
        <f>fichier!H615</f>
        <v>154246</v>
      </c>
      <c r="F623" s="4" t="str">
        <f>fichier!K615</f>
        <v>VTP PV 18147276 - DD-167-LK - RENAULT RETAIL GROUP - NISSAN NOTE</v>
      </c>
      <c r="G623" s="9">
        <f>fichier!L615</f>
        <v>37.22</v>
      </c>
      <c r="H623" s="9"/>
      <c r="I623" s="9"/>
      <c r="J623" s="9"/>
      <c r="K623" s="9"/>
      <c r="L623" s="9"/>
      <c r="M623" s="9"/>
      <c r="N623" s="9"/>
      <c r="O623" s="9"/>
      <c r="P623" s="9"/>
      <c r="Q623" s="9">
        <f>fichier!M615</f>
        <v>7.5</v>
      </c>
      <c r="R623" s="8"/>
      <c r="S623" s="8"/>
      <c r="T623" s="8"/>
      <c r="U623" s="4"/>
      <c r="V623" s="3"/>
      <c r="W623" s="8"/>
      <c r="X623" s="8"/>
      <c r="Y623" s="22"/>
      <c r="Z623" s="25">
        <f t="shared" si="67"/>
        <v>0.2015045674368619</v>
      </c>
      <c r="AA623" s="25" t="str">
        <f t="shared" si="68"/>
        <v/>
      </c>
      <c r="AB623" s="25" t="str">
        <f t="shared" si="69"/>
        <v/>
      </c>
      <c r="AC623" s="64" t="str">
        <f t="shared" si="63"/>
        <v/>
      </c>
      <c r="AD623" s="65" t="b">
        <f t="shared" si="64"/>
        <v>0</v>
      </c>
      <c r="AE623" s="26" t="str">
        <f t="shared" si="65"/>
        <v/>
      </c>
      <c r="AF623" s="26" t="str">
        <f t="shared" si="66"/>
        <v/>
      </c>
    </row>
    <row r="624" spans="2:32" x14ac:dyDescent="0.25">
      <c r="B624" s="49">
        <f>fichier!I616</f>
        <v>16</v>
      </c>
      <c r="C624" s="67" t="str">
        <f>fichier!R616</f>
        <v>RENA</v>
      </c>
      <c r="D624" s="9">
        <f>fichier!N616</f>
        <v>45</v>
      </c>
      <c r="E624" s="4">
        <f>fichier!H616</f>
        <v>154247</v>
      </c>
      <c r="F624" s="4" t="str">
        <f>fichier!K616</f>
        <v>VTP PV 18147277 - CV-260-YJ - RENAULT RETAIL GROUP - TOYOTA YARIS HYBRID</v>
      </c>
      <c r="G624" s="9">
        <f>fichier!L616</f>
        <v>37.22</v>
      </c>
      <c r="H624" s="9"/>
      <c r="I624" s="9"/>
      <c r="J624" s="9"/>
      <c r="K624" s="9"/>
      <c r="L624" s="9"/>
      <c r="M624" s="9"/>
      <c r="N624" s="9"/>
      <c r="O624" s="9"/>
      <c r="P624" s="9"/>
      <c r="Q624" s="9">
        <f>fichier!M616</f>
        <v>7.5</v>
      </c>
      <c r="R624" s="8"/>
      <c r="S624" s="8"/>
      <c r="T624" s="8"/>
      <c r="U624" s="4"/>
      <c r="V624" s="3"/>
      <c r="W624" s="8"/>
      <c r="X624" s="8"/>
      <c r="Y624" s="22"/>
      <c r="Z624" s="25">
        <f t="shared" si="67"/>
        <v>0.2015045674368619</v>
      </c>
      <c r="AA624" s="25" t="str">
        <f t="shared" si="68"/>
        <v/>
      </c>
      <c r="AB624" s="25" t="str">
        <f t="shared" si="69"/>
        <v/>
      </c>
      <c r="AC624" s="64" t="str">
        <f t="shared" si="63"/>
        <v/>
      </c>
      <c r="AD624" s="65" t="b">
        <f t="shared" si="64"/>
        <v>0</v>
      </c>
      <c r="AE624" s="26" t="str">
        <f t="shared" si="65"/>
        <v/>
      </c>
      <c r="AF624" s="26" t="str">
        <f t="shared" si="66"/>
        <v/>
      </c>
    </row>
    <row r="625" spans="2:32" x14ac:dyDescent="0.25">
      <c r="B625" s="49">
        <f>fichier!I617</f>
        <v>16</v>
      </c>
      <c r="C625" s="67" t="str">
        <f>fichier!R617</f>
        <v>RENA</v>
      </c>
      <c r="D625" s="9">
        <f>fichier!N617</f>
        <v>15</v>
      </c>
      <c r="E625" s="4">
        <f>fichier!H617</f>
        <v>154251</v>
      </c>
      <c r="F625" s="4" t="str">
        <f>fichier!K617</f>
        <v>CV PV 18147281 - BE-395-WA - THOMINE BRIGITTE - RENAULT CLIO</v>
      </c>
      <c r="G625" s="9">
        <f>fichier!L617</f>
        <v>12.5</v>
      </c>
      <c r="H625" s="9"/>
      <c r="I625" s="9"/>
      <c r="J625" s="9"/>
      <c r="K625" s="9"/>
      <c r="L625" s="9"/>
      <c r="M625" s="9"/>
      <c r="N625" s="9"/>
      <c r="O625" s="9"/>
      <c r="P625" s="9"/>
      <c r="Q625" s="9">
        <f>fichier!M617</f>
        <v>2.5</v>
      </c>
      <c r="R625" s="8"/>
      <c r="S625" s="8"/>
      <c r="T625" s="8"/>
      <c r="U625" s="4"/>
      <c r="V625" s="3"/>
      <c r="W625" s="8"/>
      <c r="X625" s="8"/>
      <c r="Y625" s="22"/>
      <c r="Z625" s="25">
        <f t="shared" si="67"/>
        <v>0.2</v>
      </c>
      <c r="AA625" s="25" t="str">
        <f t="shared" si="68"/>
        <v/>
      </c>
      <c r="AB625" s="25" t="str">
        <f t="shared" si="69"/>
        <v/>
      </c>
      <c r="AC625" s="64" t="str">
        <f t="shared" si="63"/>
        <v/>
      </c>
      <c r="AD625" s="65" t="str">
        <f t="shared" si="64"/>
        <v/>
      </c>
      <c r="AE625" s="26" t="str">
        <f t="shared" si="65"/>
        <v/>
      </c>
      <c r="AF625" s="26" t="str">
        <f t="shared" si="66"/>
        <v/>
      </c>
    </row>
    <row r="626" spans="2:32" x14ac:dyDescent="0.25">
      <c r="B626" s="49">
        <f>fichier!I618</f>
        <v>16</v>
      </c>
      <c r="C626" s="67" t="str">
        <f>fichier!R618</f>
        <v>RENA</v>
      </c>
      <c r="D626" s="9">
        <f>fichier!N618</f>
        <v>45</v>
      </c>
      <c r="E626" s="4">
        <f>fichier!H618</f>
        <v>154252</v>
      </c>
      <c r="F626" s="4" t="str">
        <f>fichier!K618</f>
        <v>VTP PV 18147282 - DD-788-KV - RENAULT RETAIL GROUP - RENAULT LAGUNA</v>
      </c>
      <c r="G626" s="9">
        <f>fichier!L618</f>
        <v>37.22</v>
      </c>
      <c r="H626" s="9"/>
      <c r="I626" s="9"/>
      <c r="J626" s="9"/>
      <c r="K626" s="9"/>
      <c r="L626" s="9"/>
      <c r="M626" s="9"/>
      <c r="N626" s="9"/>
      <c r="O626" s="9"/>
      <c r="P626" s="9"/>
      <c r="Q626" s="9">
        <f>fichier!M618</f>
        <v>7.5</v>
      </c>
      <c r="R626" s="8"/>
      <c r="S626" s="8"/>
      <c r="T626" s="8"/>
      <c r="U626" s="4"/>
      <c r="V626" s="3"/>
      <c r="W626" s="8"/>
      <c r="X626" s="8"/>
      <c r="Y626" s="22"/>
      <c r="Z626" s="25">
        <f t="shared" si="67"/>
        <v>0.2015045674368619</v>
      </c>
      <c r="AA626" s="25" t="str">
        <f t="shared" si="68"/>
        <v/>
      </c>
      <c r="AB626" s="25" t="str">
        <f t="shared" si="69"/>
        <v/>
      </c>
      <c r="AC626" s="64" t="str">
        <f t="shared" si="63"/>
        <v/>
      </c>
      <c r="AD626" s="65" t="b">
        <f t="shared" si="64"/>
        <v>0</v>
      </c>
      <c r="AE626" s="26" t="str">
        <f t="shared" si="65"/>
        <v/>
      </c>
      <c r="AF626" s="26" t="str">
        <f t="shared" si="66"/>
        <v/>
      </c>
    </row>
    <row r="627" spans="2:32" x14ac:dyDescent="0.25">
      <c r="B627" s="49">
        <f>fichier!I619</f>
        <v>19</v>
      </c>
      <c r="C627" s="67" t="str">
        <f>fichier!R619</f>
        <v>RENA</v>
      </c>
      <c r="D627" s="9">
        <f>fichier!N619</f>
        <v>45</v>
      </c>
      <c r="E627" s="4">
        <f>fichier!H619</f>
        <v>154269</v>
      </c>
      <c r="F627" s="4" t="str">
        <f>fichier!K619</f>
        <v>VTP PV 18147299 - CB-034-GL - COISNARD GAUTHIER - RENAULT ESPACE</v>
      </c>
      <c r="G627" s="9">
        <f>fichier!L619</f>
        <v>37.22</v>
      </c>
      <c r="H627" s="9"/>
      <c r="I627" s="9"/>
      <c r="J627" s="9"/>
      <c r="K627" s="9"/>
      <c r="L627" s="9"/>
      <c r="M627" s="9"/>
      <c r="N627" s="9"/>
      <c r="O627" s="9"/>
      <c r="P627" s="9"/>
      <c r="Q627" s="9">
        <f>fichier!M619</f>
        <v>7.5</v>
      </c>
      <c r="R627" s="8"/>
      <c r="S627" s="8"/>
      <c r="T627" s="8"/>
      <c r="U627" s="4"/>
      <c r="V627" s="3"/>
      <c r="W627" s="8"/>
      <c r="X627" s="8"/>
      <c r="Y627" s="22"/>
      <c r="Z627" s="25">
        <f t="shared" si="67"/>
        <v>0.2015045674368619</v>
      </c>
      <c r="AA627" s="25" t="str">
        <f t="shared" si="68"/>
        <v/>
      </c>
      <c r="AB627" s="25" t="str">
        <f t="shared" si="69"/>
        <v/>
      </c>
      <c r="AC627" s="64" t="str">
        <f t="shared" si="63"/>
        <v/>
      </c>
      <c r="AD627" s="65" t="b">
        <f t="shared" si="64"/>
        <v>0</v>
      </c>
      <c r="AE627" s="26" t="str">
        <f t="shared" si="65"/>
        <v/>
      </c>
      <c r="AF627" s="26" t="str">
        <f t="shared" si="66"/>
        <v/>
      </c>
    </row>
    <row r="628" spans="2:32" x14ac:dyDescent="0.25">
      <c r="B628" s="49">
        <f>fichier!I620</f>
        <v>19</v>
      </c>
      <c r="C628" s="67" t="str">
        <f>fichier!R620</f>
        <v>RENA</v>
      </c>
      <c r="D628" s="9">
        <f>fichier!N620</f>
        <v>45</v>
      </c>
      <c r="E628" s="4">
        <f>fichier!H620</f>
        <v>154278</v>
      </c>
      <c r="F628" s="4" t="str">
        <f>fichier!K620</f>
        <v>VTP PV 18147308 - DH-560-MH - RENAULT RETAIL GROUP - TOYOTA YARIS</v>
      </c>
      <c r="G628" s="9">
        <f>fichier!L620</f>
        <v>37.22</v>
      </c>
      <c r="H628" s="9"/>
      <c r="I628" s="9"/>
      <c r="J628" s="9"/>
      <c r="K628" s="9"/>
      <c r="L628" s="9"/>
      <c r="M628" s="9"/>
      <c r="N628" s="9"/>
      <c r="O628" s="9"/>
      <c r="P628" s="9"/>
      <c r="Q628" s="9">
        <f>fichier!M620</f>
        <v>7.5</v>
      </c>
      <c r="R628" s="8"/>
      <c r="S628" s="8"/>
      <c r="T628" s="8"/>
      <c r="U628" s="4"/>
      <c r="V628" s="3"/>
      <c r="W628" s="8"/>
      <c r="X628" s="8"/>
      <c r="Y628" s="22"/>
      <c r="Z628" s="25">
        <f t="shared" si="67"/>
        <v>0.2015045674368619</v>
      </c>
      <c r="AA628" s="25" t="str">
        <f t="shared" si="68"/>
        <v/>
      </c>
      <c r="AB628" s="25" t="str">
        <f t="shared" si="69"/>
        <v/>
      </c>
      <c r="AC628" s="64" t="str">
        <f t="shared" si="63"/>
        <v/>
      </c>
      <c r="AD628" s="65" t="b">
        <f t="shared" si="64"/>
        <v>0</v>
      </c>
      <c r="AE628" s="26" t="str">
        <f t="shared" si="65"/>
        <v/>
      </c>
      <c r="AF628" s="26" t="str">
        <f t="shared" si="66"/>
        <v/>
      </c>
    </row>
    <row r="629" spans="2:32" x14ac:dyDescent="0.25">
      <c r="B629" s="49">
        <f>fichier!I621</f>
        <v>20</v>
      </c>
      <c r="C629" s="67" t="str">
        <f>fichier!R621</f>
        <v>RENA</v>
      </c>
      <c r="D629" s="9">
        <f>fichier!N621</f>
        <v>45</v>
      </c>
      <c r="E629" s="4">
        <f>fichier!H621</f>
        <v>154303</v>
      </c>
      <c r="F629" s="4" t="str">
        <f>fichier!K621</f>
        <v>VTP PV 18147332 - CB-299-LX - DIRECTION INTERDEPARTEMENTALE DES ROUT - RENAULT CLIO</v>
      </c>
      <c r="G629" s="9">
        <f>fichier!L621</f>
        <v>37.22</v>
      </c>
      <c r="H629" s="9"/>
      <c r="I629" s="9"/>
      <c r="J629" s="9"/>
      <c r="K629" s="9"/>
      <c r="L629" s="9"/>
      <c r="M629" s="9"/>
      <c r="N629" s="9"/>
      <c r="O629" s="9"/>
      <c r="P629" s="9"/>
      <c r="Q629" s="9">
        <f>fichier!M621</f>
        <v>7.5</v>
      </c>
      <c r="R629" s="8"/>
      <c r="S629" s="8"/>
      <c r="T629" s="8"/>
      <c r="U629" s="4"/>
      <c r="V629" s="3"/>
      <c r="W629" s="8"/>
      <c r="X629" s="8"/>
      <c r="Y629" s="22"/>
      <c r="Z629" s="25">
        <f t="shared" si="67"/>
        <v>0.2015045674368619</v>
      </c>
      <c r="AA629" s="25" t="str">
        <f t="shared" si="68"/>
        <v/>
      </c>
      <c r="AB629" s="25" t="str">
        <f t="shared" si="69"/>
        <v/>
      </c>
      <c r="AC629" s="64" t="str">
        <f t="shared" si="63"/>
        <v/>
      </c>
      <c r="AD629" s="65" t="b">
        <f t="shared" si="64"/>
        <v>0</v>
      </c>
      <c r="AE629" s="26" t="str">
        <f t="shared" si="65"/>
        <v/>
      </c>
      <c r="AF629" s="26" t="str">
        <f t="shared" si="66"/>
        <v/>
      </c>
    </row>
    <row r="630" spans="2:32" x14ac:dyDescent="0.25">
      <c r="B630" s="49">
        <f>fichier!I622</f>
        <v>20</v>
      </c>
      <c r="C630" s="67" t="str">
        <f>fichier!R622</f>
        <v>RENA</v>
      </c>
      <c r="D630" s="9">
        <f>fichier!N622</f>
        <v>45</v>
      </c>
      <c r="E630" s="4">
        <f>fichier!H622</f>
        <v>154309</v>
      </c>
      <c r="F630" s="4" t="str">
        <f>fichier!K622</f>
        <v>VTP PV 18147338 - CE-632-BC - CARLUER FREDERIC - RENAULT ESPACE</v>
      </c>
      <c r="G630" s="9">
        <f>fichier!L622</f>
        <v>37.22</v>
      </c>
      <c r="H630" s="9"/>
      <c r="I630" s="9"/>
      <c r="J630" s="9"/>
      <c r="K630" s="9"/>
      <c r="L630" s="9"/>
      <c r="M630" s="9"/>
      <c r="N630" s="9"/>
      <c r="O630" s="9"/>
      <c r="P630" s="9"/>
      <c r="Q630" s="9">
        <f>fichier!M622</f>
        <v>7.5</v>
      </c>
      <c r="R630" s="8"/>
      <c r="S630" s="8"/>
      <c r="T630" s="8"/>
      <c r="U630" s="4"/>
      <c r="V630" s="3"/>
      <c r="W630" s="8"/>
      <c r="X630" s="8"/>
      <c r="Y630" s="22"/>
      <c r="Z630" s="25">
        <f t="shared" si="67"/>
        <v>0.2015045674368619</v>
      </c>
      <c r="AA630" s="25" t="str">
        <f t="shared" si="68"/>
        <v/>
      </c>
      <c r="AB630" s="25" t="str">
        <f t="shared" si="69"/>
        <v/>
      </c>
      <c r="AC630" s="64" t="str">
        <f t="shared" si="63"/>
        <v/>
      </c>
      <c r="AD630" s="65" t="b">
        <f t="shared" si="64"/>
        <v>0</v>
      </c>
      <c r="AE630" s="26" t="str">
        <f t="shared" si="65"/>
        <v/>
      </c>
      <c r="AF630" s="26" t="str">
        <f t="shared" si="66"/>
        <v/>
      </c>
    </row>
    <row r="631" spans="2:32" x14ac:dyDescent="0.25">
      <c r="B631" s="49">
        <f>fichier!I623</f>
        <v>20</v>
      </c>
      <c r="C631" s="67" t="str">
        <f>fichier!R623</f>
        <v>RENA</v>
      </c>
      <c r="D631" s="9">
        <f>fichier!N623</f>
        <v>45</v>
      </c>
      <c r="E631" s="4">
        <f>fichier!H623</f>
        <v>154312</v>
      </c>
      <c r="F631" s="4" t="str">
        <f>fichier!K623</f>
        <v>VTP PV 18147341 - DZ-783-GN - RENAULT RETAIL GROUP - RENAULT MEGANE SCENIC</v>
      </c>
      <c r="G631" s="9">
        <f>fichier!L623</f>
        <v>37.22</v>
      </c>
      <c r="H631" s="9"/>
      <c r="I631" s="9"/>
      <c r="J631" s="9"/>
      <c r="K631" s="9"/>
      <c r="L631" s="9"/>
      <c r="M631" s="9"/>
      <c r="N631" s="9"/>
      <c r="O631" s="9"/>
      <c r="P631" s="9"/>
      <c r="Q631" s="9">
        <f>fichier!M623</f>
        <v>7.5</v>
      </c>
      <c r="R631" s="8"/>
      <c r="S631" s="8"/>
      <c r="T631" s="8"/>
      <c r="U631" s="4"/>
      <c r="V631" s="3"/>
      <c r="W631" s="8"/>
      <c r="X631" s="8"/>
      <c r="Y631" s="22"/>
      <c r="Z631" s="25">
        <f t="shared" si="67"/>
        <v>0.2015045674368619</v>
      </c>
      <c r="AA631" s="25" t="str">
        <f t="shared" si="68"/>
        <v/>
      </c>
      <c r="AB631" s="25" t="str">
        <f t="shared" si="69"/>
        <v/>
      </c>
      <c r="AC631" s="64" t="str">
        <f t="shared" si="63"/>
        <v/>
      </c>
      <c r="AD631" s="65" t="b">
        <f t="shared" si="64"/>
        <v>0</v>
      </c>
      <c r="AE631" s="26" t="str">
        <f t="shared" si="65"/>
        <v/>
      </c>
      <c r="AF631" s="26" t="str">
        <f t="shared" si="66"/>
        <v/>
      </c>
    </row>
    <row r="632" spans="2:32" x14ac:dyDescent="0.25">
      <c r="B632" s="49">
        <f>fichier!I624</f>
        <v>20</v>
      </c>
      <c r="C632" s="67" t="str">
        <f>fichier!R624</f>
        <v>RENA</v>
      </c>
      <c r="D632" s="9">
        <f>fichier!N624</f>
        <v>45</v>
      </c>
      <c r="E632" s="4">
        <f>fichier!H624</f>
        <v>154322</v>
      </c>
      <c r="F632" s="4" t="str">
        <f>fichier!K624</f>
        <v>VTP PV 18147348 - CQ-351-FR - RENAULT RETAIL GROUP - RENAULT TWINGO</v>
      </c>
      <c r="G632" s="9">
        <f>fichier!L624</f>
        <v>37.22</v>
      </c>
      <c r="H632" s="9"/>
      <c r="I632" s="9"/>
      <c r="J632" s="9"/>
      <c r="K632" s="9"/>
      <c r="L632" s="9"/>
      <c r="M632" s="9"/>
      <c r="N632" s="9"/>
      <c r="O632" s="9"/>
      <c r="P632" s="9"/>
      <c r="Q632" s="9">
        <f>fichier!M624</f>
        <v>7.5</v>
      </c>
      <c r="R632" s="8"/>
      <c r="S632" s="8"/>
      <c r="T632" s="8"/>
      <c r="U632" s="4"/>
      <c r="V632" s="3"/>
      <c r="W632" s="8"/>
      <c r="X632" s="8"/>
      <c r="Y632" s="22"/>
      <c r="Z632" s="25">
        <f t="shared" si="67"/>
        <v>0.2015045674368619</v>
      </c>
      <c r="AA632" s="25" t="str">
        <f t="shared" si="68"/>
        <v/>
      </c>
      <c r="AB632" s="25" t="str">
        <f t="shared" si="69"/>
        <v/>
      </c>
      <c r="AC632" s="64" t="str">
        <f t="shared" si="63"/>
        <v/>
      </c>
      <c r="AD632" s="65" t="b">
        <f t="shared" si="64"/>
        <v>0</v>
      </c>
      <c r="AE632" s="26" t="str">
        <f t="shared" si="65"/>
        <v/>
      </c>
      <c r="AF632" s="26" t="str">
        <f t="shared" si="66"/>
        <v/>
      </c>
    </row>
    <row r="633" spans="2:32" x14ac:dyDescent="0.25">
      <c r="B633" s="49">
        <f>fichier!I625</f>
        <v>20</v>
      </c>
      <c r="C633" s="67" t="str">
        <f>fichier!R625</f>
        <v>RENA</v>
      </c>
      <c r="D633" s="9">
        <f>fichier!N625</f>
        <v>45</v>
      </c>
      <c r="E633" s="4">
        <f>fichier!H625</f>
        <v>154338</v>
      </c>
      <c r="F633" s="4" t="str">
        <f>fichier!K625</f>
        <v>VTP PV 18147363 - BV-312-VJ - RENAULT RETAIL GROUP - PEUGEOT 207</v>
      </c>
      <c r="G633" s="9">
        <f>fichier!L625</f>
        <v>37.22</v>
      </c>
      <c r="H633" s="9"/>
      <c r="I633" s="9"/>
      <c r="J633" s="9"/>
      <c r="K633" s="9"/>
      <c r="L633" s="9"/>
      <c r="M633" s="9"/>
      <c r="N633" s="9"/>
      <c r="O633" s="9"/>
      <c r="P633" s="9"/>
      <c r="Q633" s="9">
        <f>fichier!M625</f>
        <v>7.5</v>
      </c>
      <c r="R633" s="8"/>
      <c r="S633" s="8"/>
      <c r="T633" s="8"/>
      <c r="U633" s="4"/>
      <c r="V633" s="3"/>
      <c r="W633" s="8"/>
      <c r="X633" s="8"/>
      <c r="Y633" s="22"/>
      <c r="Z633" s="25">
        <f t="shared" si="67"/>
        <v>0.2015045674368619</v>
      </c>
      <c r="AA633" s="25" t="str">
        <f t="shared" si="68"/>
        <v/>
      </c>
      <c r="AB633" s="25" t="str">
        <f t="shared" si="69"/>
        <v/>
      </c>
      <c r="AC633" s="64" t="str">
        <f t="shared" si="63"/>
        <v/>
      </c>
      <c r="AD633" s="65" t="b">
        <f t="shared" si="64"/>
        <v>0</v>
      </c>
      <c r="AE633" s="26" t="str">
        <f t="shared" si="65"/>
        <v/>
      </c>
      <c r="AF633" s="26" t="str">
        <f t="shared" si="66"/>
        <v/>
      </c>
    </row>
    <row r="634" spans="2:32" x14ac:dyDescent="0.25">
      <c r="B634" s="49">
        <f>fichier!I626</f>
        <v>20</v>
      </c>
      <c r="C634" s="67" t="str">
        <f>fichier!R626</f>
        <v>RENA</v>
      </c>
      <c r="D634" s="9">
        <f>fichier!N626</f>
        <v>45</v>
      </c>
      <c r="E634" s="4">
        <f>fichier!H626</f>
        <v>154341</v>
      </c>
      <c r="F634" s="4" t="str">
        <f>fichier!K626</f>
        <v>VTP PV 18147366 - 7534 ZL 14 - MORTIER GILBERT - RENAULT CLIO</v>
      </c>
      <c r="G634" s="9">
        <f>fichier!L626</f>
        <v>37.22</v>
      </c>
      <c r="H634" s="9"/>
      <c r="I634" s="9"/>
      <c r="J634" s="9"/>
      <c r="K634" s="9"/>
      <c r="L634" s="9"/>
      <c r="M634" s="9"/>
      <c r="N634" s="9"/>
      <c r="O634" s="9"/>
      <c r="P634" s="9"/>
      <c r="Q634" s="9">
        <f>fichier!M626</f>
        <v>7.5</v>
      </c>
      <c r="R634" s="8"/>
      <c r="S634" s="8"/>
      <c r="T634" s="8"/>
      <c r="U634" s="4"/>
      <c r="V634" s="3"/>
      <c r="W634" s="8"/>
      <c r="X634" s="8"/>
      <c r="Y634" s="22"/>
      <c r="Z634" s="25">
        <f t="shared" si="67"/>
        <v>0.2015045674368619</v>
      </c>
      <c r="AA634" s="25" t="str">
        <f t="shared" si="68"/>
        <v/>
      </c>
      <c r="AB634" s="25" t="str">
        <f t="shared" si="69"/>
        <v/>
      </c>
      <c r="AC634" s="64" t="str">
        <f t="shared" si="63"/>
        <v/>
      </c>
      <c r="AD634" s="65" t="b">
        <f t="shared" si="64"/>
        <v>0</v>
      </c>
      <c r="AE634" s="26" t="str">
        <f t="shared" si="65"/>
        <v/>
      </c>
      <c r="AF634" s="26" t="str">
        <f t="shared" si="66"/>
        <v/>
      </c>
    </row>
    <row r="635" spans="2:32" x14ac:dyDescent="0.25">
      <c r="B635" s="49">
        <f>fichier!I627</f>
        <v>20</v>
      </c>
      <c r="C635" s="67" t="str">
        <f>fichier!R627</f>
        <v>RENA</v>
      </c>
      <c r="D635" s="9">
        <f>fichier!N627</f>
        <v>45</v>
      </c>
      <c r="E635" s="4">
        <f>fichier!H627</f>
        <v>154344</v>
      </c>
      <c r="F635" s="4" t="str">
        <f>fichier!K627</f>
        <v>VTP PV 18147369 - CC-052-PT - CNRS UMR 6143 - RENAULT KANGOO</v>
      </c>
      <c r="G635" s="9">
        <f>fichier!L627</f>
        <v>37.22</v>
      </c>
      <c r="H635" s="9"/>
      <c r="I635" s="9"/>
      <c r="J635" s="9"/>
      <c r="K635" s="9"/>
      <c r="L635" s="9"/>
      <c r="M635" s="9"/>
      <c r="N635" s="9"/>
      <c r="O635" s="9"/>
      <c r="P635" s="9"/>
      <c r="Q635" s="9">
        <f>fichier!M627</f>
        <v>7.5</v>
      </c>
      <c r="R635" s="8"/>
      <c r="S635" s="8"/>
      <c r="T635" s="8"/>
      <c r="U635" s="4"/>
      <c r="V635" s="3"/>
      <c r="W635" s="8"/>
      <c r="X635" s="8"/>
      <c r="Y635" s="22"/>
      <c r="Z635" s="25">
        <f t="shared" si="67"/>
        <v>0.2015045674368619</v>
      </c>
      <c r="AA635" s="25" t="str">
        <f t="shared" si="68"/>
        <v/>
      </c>
      <c r="AB635" s="25" t="str">
        <f t="shared" si="69"/>
        <v/>
      </c>
      <c r="AC635" s="64" t="str">
        <f t="shared" si="63"/>
        <v/>
      </c>
      <c r="AD635" s="65" t="b">
        <f t="shared" si="64"/>
        <v>0</v>
      </c>
      <c r="AE635" s="26" t="str">
        <f t="shared" si="65"/>
        <v/>
      </c>
      <c r="AF635" s="26" t="str">
        <f t="shared" si="66"/>
        <v/>
      </c>
    </row>
    <row r="636" spans="2:32" x14ac:dyDescent="0.25">
      <c r="B636" s="49">
        <f>fichier!I628</f>
        <v>20</v>
      </c>
      <c r="C636" s="67" t="str">
        <f>fichier!R628</f>
        <v>RENA</v>
      </c>
      <c r="D636" s="9">
        <f>fichier!N628</f>
        <v>45</v>
      </c>
      <c r="E636" s="4">
        <f>fichier!H628</f>
        <v>154345</v>
      </c>
      <c r="F636" s="4" t="str">
        <f>fichier!K628</f>
        <v>VTP PV 18147370 - CX-432-GC - LEMERCIER DENIS - RENAULT VEL SATIS</v>
      </c>
      <c r="G636" s="9">
        <f>fichier!L628</f>
        <v>37.22</v>
      </c>
      <c r="H636" s="9"/>
      <c r="I636" s="9"/>
      <c r="J636" s="9"/>
      <c r="K636" s="9"/>
      <c r="L636" s="9"/>
      <c r="M636" s="9"/>
      <c r="N636" s="9"/>
      <c r="O636" s="9"/>
      <c r="P636" s="9"/>
      <c r="Q636" s="9">
        <f>fichier!M628</f>
        <v>7.5</v>
      </c>
      <c r="R636" s="8"/>
      <c r="S636" s="8"/>
      <c r="T636" s="8"/>
      <c r="U636" s="4"/>
      <c r="V636" s="3"/>
      <c r="W636" s="8"/>
      <c r="X636" s="8"/>
      <c r="Y636" s="22"/>
      <c r="Z636" s="25">
        <f t="shared" si="67"/>
        <v>0.2015045674368619</v>
      </c>
      <c r="AA636" s="25" t="str">
        <f t="shared" si="68"/>
        <v/>
      </c>
      <c r="AB636" s="25" t="str">
        <f t="shared" si="69"/>
        <v/>
      </c>
      <c r="AC636" s="64" t="str">
        <f t="shared" si="63"/>
        <v/>
      </c>
      <c r="AD636" s="65" t="b">
        <f t="shared" si="64"/>
        <v>0</v>
      </c>
      <c r="AE636" s="26" t="str">
        <f t="shared" si="65"/>
        <v/>
      </c>
      <c r="AF636" s="26" t="str">
        <f t="shared" si="66"/>
        <v/>
      </c>
    </row>
    <row r="637" spans="2:32" x14ac:dyDescent="0.25">
      <c r="B637" s="49">
        <f>fichier!I629</f>
        <v>20</v>
      </c>
      <c r="C637" s="67" t="str">
        <f>fichier!R629</f>
        <v>RENA</v>
      </c>
      <c r="D637" s="9">
        <f>fichier!N629</f>
        <v>45</v>
      </c>
      <c r="E637" s="4">
        <f>fichier!H629</f>
        <v>154347</v>
      </c>
      <c r="F637" s="4" t="str">
        <f>fichier!K629</f>
        <v>VTP PV 18147372 - DD-857-FC - LEMOIGNE JEAN PIERRE - DACIA LOGAN</v>
      </c>
      <c r="G637" s="9">
        <f>fichier!L629</f>
        <v>37.22</v>
      </c>
      <c r="H637" s="9"/>
      <c r="I637" s="9"/>
      <c r="J637" s="9"/>
      <c r="K637" s="9"/>
      <c r="L637" s="9"/>
      <c r="M637" s="9"/>
      <c r="N637" s="9"/>
      <c r="O637" s="9"/>
      <c r="P637" s="9"/>
      <c r="Q637" s="9">
        <f>fichier!M629</f>
        <v>7.5</v>
      </c>
      <c r="R637" s="8"/>
      <c r="S637" s="8"/>
      <c r="T637" s="8"/>
      <c r="U637" s="4"/>
      <c r="V637" s="3"/>
      <c r="W637" s="8"/>
      <c r="X637" s="8"/>
      <c r="Y637" s="22"/>
      <c r="Z637" s="25">
        <f t="shared" si="67"/>
        <v>0.2015045674368619</v>
      </c>
      <c r="AA637" s="25" t="str">
        <f t="shared" si="68"/>
        <v/>
      </c>
      <c r="AB637" s="25" t="str">
        <f t="shared" si="69"/>
        <v/>
      </c>
      <c r="AC637" s="64" t="str">
        <f t="shared" si="63"/>
        <v/>
      </c>
      <c r="AD637" s="65" t="b">
        <f t="shared" si="64"/>
        <v>0</v>
      </c>
      <c r="AE637" s="26" t="str">
        <f t="shared" si="65"/>
        <v/>
      </c>
      <c r="AF637" s="26" t="str">
        <f t="shared" si="66"/>
        <v/>
      </c>
    </row>
    <row r="638" spans="2:32" x14ac:dyDescent="0.25">
      <c r="B638" s="49">
        <f>fichier!I630</f>
        <v>21</v>
      </c>
      <c r="C638" s="67" t="str">
        <f>fichier!R630</f>
        <v>RENA</v>
      </c>
      <c r="D638" s="9">
        <f>fichier!N630</f>
        <v>45</v>
      </c>
      <c r="E638" s="4">
        <f>fichier!H630</f>
        <v>154350</v>
      </c>
      <c r="F638" s="4" t="str">
        <f>fichier!K630</f>
        <v>VTP PV 18147375 - DB-395-TZ - RENAULT RETAIL GROUP - CITROEN C3 PICASSO</v>
      </c>
      <c r="G638" s="9">
        <f>fichier!L630</f>
        <v>37.22</v>
      </c>
      <c r="H638" s="9"/>
      <c r="I638" s="9"/>
      <c r="J638" s="9"/>
      <c r="K638" s="9"/>
      <c r="L638" s="9"/>
      <c r="M638" s="9"/>
      <c r="N638" s="9"/>
      <c r="O638" s="9"/>
      <c r="P638" s="9"/>
      <c r="Q638" s="9">
        <f>fichier!M630</f>
        <v>7.5</v>
      </c>
      <c r="R638" s="8"/>
      <c r="S638" s="8"/>
      <c r="T638" s="8"/>
      <c r="U638" s="4"/>
      <c r="V638" s="3"/>
      <c r="W638" s="8"/>
      <c r="X638" s="8"/>
      <c r="Y638" s="22"/>
      <c r="Z638" s="25">
        <f t="shared" si="67"/>
        <v>0.2015045674368619</v>
      </c>
      <c r="AA638" s="25" t="str">
        <f t="shared" si="68"/>
        <v/>
      </c>
      <c r="AB638" s="25" t="str">
        <f t="shared" si="69"/>
        <v/>
      </c>
      <c r="AC638" s="64" t="str">
        <f t="shared" si="63"/>
        <v/>
      </c>
      <c r="AD638" s="65" t="b">
        <f t="shared" si="64"/>
        <v>0</v>
      </c>
      <c r="AE638" s="26" t="str">
        <f t="shared" si="65"/>
        <v/>
      </c>
      <c r="AF638" s="26" t="str">
        <f t="shared" si="66"/>
        <v/>
      </c>
    </row>
    <row r="639" spans="2:32" x14ac:dyDescent="0.25">
      <c r="B639" s="49">
        <f>fichier!I631</f>
        <v>21</v>
      </c>
      <c r="C639" s="67" t="str">
        <f>fichier!R631</f>
        <v>RENA</v>
      </c>
      <c r="D639" s="9">
        <f>fichier!N631</f>
        <v>45</v>
      </c>
      <c r="E639" s="4">
        <f>fichier!H631</f>
        <v>154351</v>
      </c>
      <c r="F639" s="4" t="str">
        <f>fichier!K631</f>
        <v>VTP PV 18147376 - CX-557-QV - RENAULT RETAIL GROUP - RENAULT MEGANE SCENIC</v>
      </c>
      <c r="G639" s="9">
        <f>fichier!L631</f>
        <v>37.22</v>
      </c>
      <c r="H639" s="9"/>
      <c r="I639" s="9"/>
      <c r="J639" s="9"/>
      <c r="K639" s="9"/>
      <c r="L639" s="9"/>
      <c r="M639" s="9"/>
      <c r="N639" s="9"/>
      <c r="O639" s="9"/>
      <c r="P639" s="9"/>
      <c r="Q639" s="9">
        <f>fichier!M631</f>
        <v>7.5</v>
      </c>
      <c r="R639" s="8"/>
      <c r="S639" s="8"/>
      <c r="T639" s="8"/>
      <c r="U639" s="4"/>
      <c r="V639" s="3"/>
      <c r="W639" s="8"/>
      <c r="X639" s="8"/>
      <c r="Y639" s="22"/>
      <c r="Z639" s="25">
        <f t="shared" si="67"/>
        <v>0.2015045674368619</v>
      </c>
      <c r="AA639" s="25" t="str">
        <f t="shared" si="68"/>
        <v/>
      </c>
      <c r="AB639" s="25" t="str">
        <f t="shared" si="69"/>
        <v/>
      </c>
      <c r="AC639" s="64" t="str">
        <f t="shared" si="63"/>
        <v/>
      </c>
      <c r="AD639" s="65" t="b">
        <f t="shared" si="64"/>
        <v>0</v>
      </c>
      <c r="AE639" s="26" t="str">
        <f t="shared" si="65"/>
        <v/>
      </c>
      <c r="AF639" s="26" t="str">
        <f t="shared" si="66"/>
        <v/>
      </c>
    </row>
    <row r="640" spans="2:32" x14ac:dyDescent="0.25">
      <c r="B640" s="49">
        <f>fichier!I632</f>
        <v>21</v>
      </c>
      <c r="C640" s="67" t="str">
        <f>fichier!R632</f>
        <v>RENA</v>
      </c>
      <c r="D640" s="9">
        <f>fichier!N632</f>
        <v>45</v>
      </c>
      <c r="E640" s="4">
        <f>fichier!H632</f>
        <v>154364</v>
      </c>
      <c r="F640" s="4" t="str">
        <f>fichier!K632</f>
        <v>VTP PV 18147389 - DC-064-NC - DIRECTION INTERREGIONALE NORD - RENAULT CLIO</v>
      </c>
      <c r="G640" s="9">
        <f>fichier!L632</f>
        <v>37.22</v>
      </c>
      <c r="H640" s="9"/>
      <c r="I640" s="9"/>
      <c r="J640" s="9"/>
      <c r="K640" s="9"/>
      <c r="L640" s="9"/>
      <c r="M640" s="9"/>
      <c r="N640" s="9"/>
      <c r="O640" s="9"/>
      <c r="P640" s="9"/>
      <c r="Q640" s="9">
        <f>fichier!M632</f>
        <v>7.5</v>
      </c>
      <c r="R640" s="8"/>
      <c r="S640" s="8"/>
      <c r="T640" s="8"/>
      <c r="U640" s="4"/>
      <c r="V640" s="3"/>
      <c r="W640" s="8"/>
      <c r="X640" s="8"/>
      <c r="Y640" s="22"/>
      <c r="Z640" s="25">
        <f t="shared" si="67"/>
        <v>0.2015045674368619</v>
      </c>
      <c r="AA640" s="25" t="str">
        <f t="shared" si="68"/>
        <v/>
      </c>
      <c r="AB640" s="25" t="str">
        <f t="shared" si="69"/>
        <v/>
      </c>
      <c r="AC640" s="64" t="str">
        <f t="shared" si="63"/>
        <v/>
      </c>
      <c r="AD640" s="65" t="b">
        <f t="shared" si="64"/>
        <v>0</v>
      </c>
      <c r="AE640" s="26" t="str">
        <f t="shared" si="65"/>
        <v/>
      </c>
      <c r="AF640" s="26" t="str">
        <f t="shared" si="66"/>
        <v/>
      </c>
    </row>
    <row r="641" spans="2:32" x14ac:dyDescent="0.25">
      <c r="B641" s="49">
        <f>fichier!I633</f>
        <v>21</v>
      </c>
      <c r="C641" s="67" t="str">
        <f>fichier!R633</f>
        <v>RENA</v>
      </c>
      <c r="D641" s="9">
        <f>fichier!N633</f>
        <v>45</v>
      </c>
      <c r="E641" s="4">
        <f>fichier!H633</f>
        <v>154371</v>
      </c>
      <c r="F641" s="4" t="str">
        <f>fichier!K633</f>
        <v>VTP PV 18147394 - CC-807-WD - PAGES MICHEL - RENAULT TWINGO</v>
      </c>
      <c r="G641" s="9">
        <f>fichier!L633</f>
        <v>37.22</v>
      </c>
      <c r="H641" s="9"/>
      <c r="I641" s="9"/>
      <c r="J641" s="9"/>
      <c r="K641" s="9"/>
      <c r="L641" s="9"/>
      <c r="M641" s="9"/>
      <c r="N641" s="9"/>
      <c r="O641" s="9"/>
      <c r="P641" s="9"/>
      <c r="Q641" s="9">
        <f>fichier!M633</f>
        <v>7.5</v>
      </c>
      <c r="R641" s="8"/>
      <c r="S641" s="8"/>
      <c r="T641" s="8"/>
      <c r="U641" s="4"/>
      <c r="V641" s="3"/>
      <c r="W641" s="8"/>
      <c r="X641" s="8"/>
      <c r="Y641" s="22"/>
      <c r="Z641" s="25">
        <f t="shared" si="67"/>
        <v>0.2015045674368619</v>
      </c>
      <c r="AA641" s="25" t="str">
        <f t="shared" si="68"/>
        <v/>
      </c>
      <c r="AB641" s="25" t="str">
        <f t="shared" si="69"/>
        <v/>
      </c>
      <c r="AC641" s="64" t="str">
        <f t="shared" si="63"/>
        <v/>
      </c>
      <c r="AD641" s="65" t="b">
        <f t="shared" si="64"/>
        <v>0</v>
      </c>
      <c r="AE641" s="26" t="str">
        <f t="shared" si="65"/>
        <v/>
      </c>
      <c r="AF641" s="26" t="str">
        <f t="shared" si="66"/>
        <v/>
      </c>
    </row>
    <row r="642" spans="2:32" x14ac:dyDescent="0.25">
      <c r="B642" s="49">
        <f>fichier!I634</f>
        <v>21</v>
      </c>
      <c r="C642" s="67" t="str">
        <f>fichier!R634</f>
        <v>RENA</v>
      </c>
      <c r="D642" s="9">
        <f>fichier!N634</f>
        <v>45</v>
      </c>
      <c r="E642" s="4">
        <f>fichier!H634</f>
        <v>154388</v>
      </c>
      <c r="F642" s="4" t="str">
        <f>fichier!K634</f>
        <v>VTP PV 18147411 - AK-540-NS - LEHECQ PHILIPPE - RENAULT TWINGO</v>
      </c>
      <c r="G642" s="9">
        <f>fichier!L634</f>
        <v>37.22</v>
      </c>
      <c r="H642" s="9"/>
      <c r="I642" s="9"/>
      <c r="J642" s="9"/>
      <c r="K642" s="9"/>
      <c r="L642" s="9"/>
      <c r="M642" s="9"/>
      <c r="N642" s="9"/>
      <c r="O642" s="9"/>
      <c r="P642" s="9"/>
      <c r="Q642" s="9">
        <f>fichier!M634</f>
        <v>7.5</v>
      </c>
      <c r="R642" s="8"/>
      <c r="S642" s="8"/>
      <c r="T642" s="8"/>
      <c r="U642" s="4"/>
      <c r="V642" s="3"/>
      <c r="W642" s="8"/>
      <c r="X642" s="8"/>
      <c r="Y642" s="22"/>
      <c r="Z642" s="25">
        <f t="shared" si="67"/>
        <v>0.2015045674368619</v>
      </c>
      <c r="AA642" s="25" t="str">
        <f t="shared" si="68"/>
        <v/>
      </c>
      <c r="AB642" s="25" t="str">
        <f t="shared" si="69"/>
        <v/>
      </c>
      <c r="AC642" s="64" t="str">
        <f t="shared" si="63"/>
        <v/>
      </c>
      <c r="AD642" s="65" t="b">
        <f t="shared" si="64"/>
        <v>0</v>
      </c>
      <c r="AE642" s="26" t="str">
        <f t="shared" si="65"/>
        <v/>
      </c>
      <c r="AF642" s="26" t="str">
        <f t="shared" si="66"/>
        <v/>
      </c>
    </row>
    <row r="643" spans="2:32" x14ac:dyDescent="0.25">
      <c r="B643" s="49">
        <f>fichier!I635</f>
        <v>21</v>
      </c>
      <c r="C643" s="67" t="str">
        <f>fichier!R635</f>
        <v>RENA</v>
      </c>
      <c r="D643" s="9">
        <f>fichier!N635</f>
        <v>45</v>
      </c>
      <c r="E643" s="4">
        <f>fichier!H635</f>
        <v>154392</v>
      </c>
      <c r="F643" s="4" t="str">
        <f>fichier!K635</f>
        <v>VTP PV 18147413 - DE-160-AH - BRUEY THIERRY - RENAULT MEGANE</v>
      </c>
      <c r="G643" s="9">
        <f>fichier!L635</f>
        <v>37.22</v>
      </c>
      <c r="H643" s="9"/>
      <c r="I643" s="9"/>
      <c r="J643" s="9"/>
      <c r="K643" s="9"/>
      <c r="L643" s="9"/>
      <c r="M643" s="9"/>
      <c r="N643" s="9"/>
      <c r="O643" s="9"/>
      <c r="P643" s="9"/>
      <c r="Q643" s="9">
        <f>fichier!M635</f>
        <v>7.5</v>
      </c>
      <c r="R643" s="8"/>
      <c r="S643" s="8"/>
      <c r="T643" s="8"/>
      <c r="U643" s="4"/>
      <c r="V643" s="3"/>
      <c r="W643" s="8"/>
      <c r="X643" s="8"/>
      <c r="Y643" s="22"/>
      <c r="Z643" s="25">
        <f t="shared" si="67"/>
        <v>0.2015045674368619</v>
      </c>
      <c r="AA643" s="25" t="str">
        <f t="shared" si="68"/>
        <v/>
      </c>
      <c r="AB643" s="25" t="str">
        <f t="shared" si="69"/>
        <v/>
      </c>
      <c r="AC643" s="64" t="str">
        <f t="shared" si="63"/>
        <v/>
      </c>
      <c r="AD643" s="65" t="b">
        <f t="shared" si="64"/>
        <v>0</v>
      </c>
      <c r="AE643" s="26" t="str">
        <f t="shared" si="65"/>
        <v/>
      </c>
      <c r="AF643" s="26" t="str">
        <f t="shared" si="66"/>
        <v/>
      </c>
    </row>
    <row r="644" spans="2:32" x14ac:dyDescent="0.25">
      <c r="B644" s="49">
        <f>fichier!I636</f>
        <v>22</v>
      </c>
      <c r="C644" s="67" t="str">
        <f>fichier!R636</f>
        <v>RENA</v>
      </c>
      <c r="D644" s="9">
        <f>fichier!N636</f>
        <v>15</v>
      </c>
      <c r="E644" s="4">
        <f>fichier!H636</f>
        <v>154399</v>
      </c>
      <c r="F644" s="4" t="str">
        <f>fichier!K636</f>
        <v>CV PV 18147420 - DE-463-KY - DE MATOS - RENAULT MASTER</v>
      </c>
      <c r="G644" s="9">
        <f>fichier!L636</f>
        <v>12.5</v>
      </c>
      <c r="H644" s="9"/>
      <c r="I644" s="9"/>
      <c r="J644" s="9"/>
      <c r="K644" s="9"/>
      <c r="L644" s="9"/>
      <c r="M644" s="9"/>
      <c r="N644" s="9"/>
      <c r="O644" s="9"/>
      <c r="P644" s="9"/>
      <c r="Q644" s="9">
        <f>fichier!M636</f>
        <v>2.5</v>
      </c>
      <c r="R644" s="8"/>
      <c r="S644" s="8"/>
      <c r="T644" s="8"/>
      <c r="U644" s="4"/>
      <c r="V644" s="3"/>
      <c r="W644" s="8"/>
      <c r="X644" s="8"/>
      <c r="Y644" s="22"/>
      <c r="Z644" s="25">
        <f t="shared" si="67"/>
        <v>0.2</v>
      </c>
      <c r="AA644" s="25" t="str">
        <f t="shared" si="68"/>
        <v/>
      </c>
      <c r="AB644" s="25" t="str">
        <f t="shared" si="69"/>
        <v/>
      </c>
      <c r="AC644" s="64" t="str">
        <f t="shared" si="63"/>
        <v/>
      </c>
      <c r="AD644" s="65" t="str">
        <f t="shared" si="64"/>
        <v/>
      </c>
      <c r="AE644" s="26" t="str">
        <f t="shared" si="65"/>
        <v/>
      </c>
      <c r="AF644" s="26" t="str">
        <f t="shared" si="66"/>
        <v/>
      </c>
    </row>
    <row r="645" spans="2:32" x14ac:dyDescent="0.25">
      <c r="B645" s="49">
        <f>fichier!I637</f>
        <v>22</v>
      </c>
      <c r="C645" s="67" t="str">
        <f>fichier!R637</f>
        <v>RENA</v>
      </c>
      <c r="D645" s="9">
        <f>fichier!N637</f>
        <v>45</v>
      </c>
      <c r="E645" s="4">
        <f>fichier!H637</f>
        <v>154403</v>
      </c>
      <c r="F645" s="4" t="str">
        <f>fichier!K637</f>
        <v>VTP PV 18147424 - DD-699-KV - CALVADOS HABITAT - RENAULT KANGOO</v>
      </c>
      <c r="G645" s="9">
        <f>fichier!L637</f>
        <v>37.22</v>
      </c>
      <c r="H645" s="9"/>
      <c r="I645" s="9"/>
      <c r="J645" s="9"/>
      <c r="K645" s="9"/>
      <c r="L645" s="9"/>
      <c r="M645" s="9"/>
      <c r="N645" s="9"/>
      <c r="O645" s="9"/>
      <c r="P645" s="9"/>
      <c r="Q645" s="9">
        <f>fichier!M637</f>
        <v>7.5</v>
      </c>
      <c r="R645" s="8"/>
      <c r="S645" s="8"/>
      <c r="T645" s="8"/>
      <c r="U645" s="4"/>
      <c r="V645" s="3"/>
      <c r="W645" s="8"/>
      <c r="X645" s="8"/>
      <c r="Y645" s="22"/>
      <c r="Z645" s="25">
        <f t="shared" si="67"/>
        <v>0.2015045674368619</v>
      </c>
      <c r="AA645" s="25" t="str">
        <f t="shared" si="68"/>
        <v/>
      </c>
      <c r="AB645" s="25" t="str">
        <f t="shared" si="69"/>
        <v/>
      </c>
      <c r="AC645" s="64" t="str">
        <f t="shared" si="63"/>
        <v/>
      </c>
      <c r="AD645" s="65" t="b">
        <f t="shared" si="64"/>
        <v>0</v>
      </c>
      <c r="AE645" s="26" t="str">
        <f t="shared" si="65"/>
        <v/>
      </c>
      <c r="AF645" s="26" t="str">
        <f t="shared" si="66"/>
        <v/>
      </c>
    </row>
    <row r="646" spans="2:32" x14ac:dyDescent="0.25">
      <c r="B646" s="49">
        <f>fichier!I638</f>
        <v>22</v>
      </c>
      <c r="C646" s="67" t="str">
        <f>fichier!R638</f>
        <v>RENA</v>
      </c>
      <c r="D646" s="9">
        <f>fichier!N638</f>
        <v>15</v>
      </c>
      <c r="E646" s="4">
        <f>fichier!H638</f>
        <v>154409</v>
      </c>
      <c r="F646" s="4" t="str">
        <f>fichier!K638</f>
        <v>CV PV 18147430 - AK-540-NS - LEHECQ PHILIPPE - RENAULT TWINGO</v>
      </c>
      <c r="G646" s="9">
        <f>fichier!L638</f>
        <v>12.5</v>
      </c>
      <c r="H646" s="9"/>
      <c r="I646" s="9"/>
      <c r="J646" s="9"/>
      <c r="K646" s="9"/>
      <c r="L646" s="9"/>
      <c r="M646" s="9"/>
      <c r="N646" s="9"/>
      <c r="O646" s="9"/>
      <c r="P646" s="9"/>
      <c r="Q646" s="9">
        <f>fichier!M638</f>
        <v>2.5</v>
      </c>
      <c r="R646" s="8"/>
      <c r="S646" s="8"/>
      <c r="T646" s="8"/>
      <c r="U646" s="4"/>
      <c r="V646" s="3"/>
      <c r="W646" s="8"/>
      <c r="X646" s="8"/>
      <c r="Y646" s="22"/>
      <c r="Z646" s="25">
        <f t="shared" si="67"/>
        <v>0.2</v>
      </c>
      <c r="AA646" s="25" t="str">
        <f t="shared" si="68"/>
        <v/>
      </c>
      <c r="AB646" s="25" t="str">
        <f t="shared" si="69"/>
        <v/>
      </c>
      <c r="AC646" s="64" t="str">
        <f t="shared" si="63"/>
        <v/>
      </c>
      <c r="AD646" s="65" t="str">
        <f t="shared" si="64"/>
        <v/>
      </c>
      <c r="AE646" s="26" t="str">
        <f t="shared" si="65"/>
        <v/>
      </c>
      <c r="AF646" s="26" t="str">
        <f t="shared" si="66"/>
        <v/>
      </c>
    </row>
    <row r="647" spans="2:32" x14ac:dyDescent="0.25">
      <c r="B647" s="49">
        <f>fichier!I639</f>
        <v>22</v>
      </c>
      <c r="C647" s="67" t="str">
        <f>fichier!R639</f>
        <v>RENA</v>
      </c>
      <c r="D647" s="9">
        <f>fichier!N639</f>
        <v>45</v>
      </c>
      <c r="E647" s="4">
        <f>fichier!H639</f>
        <v>154413</v>
      </c>
      <c r="F647" s="4" t="str">
        <f>fichier!K639</f>
        <v>VTP PV 18147434 - DD-058-JS - DESBLE MARIE CHRISTINE - DACIA SANDERO</v>
      </c>
      <c r="G647" s="9">
        <f>fichier!L639</f>
        <v>37.22</v>
      </c>
      <c r="H647" s="9"/>
      <c r="I647" s="9"/>
      <c r="J647" s="9"/>
      <c r="K647" s="9"/>
      <c r="L647" s="9"/>
      <c r="M647" s="9"/>
      <c r="N647" s="9"/>
      <c r="O647" s="9"/>
      <c r="P647" s="9"/>
      <c r="Q647" s="9">
        <f>fichier!M639</f>
        <v>7.5</v>
      </c>
      <c r="R647" s="8"/>
      <c r="S647" s="8"/>
      <c r="T647" s="8"/>
      <c r="U647" s="4"/>
      <c r="V647" s="3"/>
      <c r="W647" s="8"/>
      <c r="X647" s="8"/>
      <c r="Y647" s="22"/>
      <c r="Z647" s="25">
        <f t="shared" si="67"/>
        <v>0.2015045674368619</v>
      </c>
      <c r="AA647" s="25" t="str">
        <f t="shared" si="68"/>
        <v/>
      </c>
      <c r="AB647" s="25" t="str">
        <f t="shared" si="69"/>
        <v/>
      </c>
      <c r="AC647" s="64" t="str">
        <f t="shared" si="63"/>
        <v/>
      </c>
      <c r="AD647" s="65" t="b">
        <f t="shared" si="64"/>
        <v>0</v>
      </c>
      <c r="AE647" s="26" t="str">
        <f t="shared" si="65"/>
        <v/>
      </c>
      <c r="AF647" s="26" t="str">
        <f t="shared" si="66"/>
        <v/>
      </c>
    </row>
    <row r="648" spans="2:32" x14ac:dyDescent="0.25">
      <c r="B648" s="49">
        <f>fichier!I640</f>
        <v>22</v>
      </c>
      <c r="C648" s="67" t="str">
        <f>fichier!R640</f>
        <v>RENA</v>
      </c>
      <c r="D648" s="9">
        <f>fichier!N640</f>
        <v>45</v>
      </c>
      <c r="E648" s="4">
        <f>fichier!H640</f>
        <v>154417</v>
      </c>
      <c r="F648" s="4" t="str">
        <f>fichier!K640</f>
        <v>VTP PV 18147438 - DD-799-RT - MARGUILLARD JOSE - DACIA DUSTER</v>
      </c>
      <c r="G648" s="9">
        <f>fichier!L640</f>
        <v>37.22</v>
      </c>
      <c r="H648" s="9"/>
      <c r="I648" s="9"/>
      <c r="J648" s="9"/>
      <c r="K648" s="9"/>
      <c r="L648" s="9"/>
      <c r="M648" s="9"/>
      <c r="N648" s="9"/>
      <c r="O648" s="9"/>
      <c r="P648" s="9"/>
      <c r="Q648" s="9">
        <f>fichier!M640</f>
        <v>7.5</v>
      </c>
      <c r="R648" s="8"/>
      <c r="S648" s="8"/>
      <c r="T648" s="8"/>
      <c r="U648" s="4"/>
      <c r="V648" s="3"/>
      <c r="W648" s="8"/>
      <c r="X648" s="8"/>
      <c r="Y648" s="22"/>
      <c r="Z648" s="25">
        <f t="shared" si="67"/>
        <v>0.2015045674368619</v>
      </c>
      <c r="AA648" s="25" t="str">
        <f t="shared" si="68"/>
        <v/>
      </c>
      <c r="AB648" s="25" t="str">
        <f t="shared" si="69"/>
        <v/>
      </c>
      <c r="AC648" s="64" t="str">
        <f t="shared" si="63"/>
        <v/>
      </c>
      <c r="AD648" s="65" t="b">
        <f t="shared" si="64"/>
        <v>0</v>
      </c>
      <c r="AE648" s="26" t="str">
        <f t="shared" si="65"/>
        <v/>
      </c>
      <c r="AF648" s="26" t="str">
        <f t="shared" si="66"/>
        <v/>
      </c>
    </row>
    <row r="649" spans="2:32" x14ac:dyDescent="0.25">
      <c r="B649" s="49">
        <f>fichier!I641</f>
        <v>22</v>
      </c>
      <c r="C649" s="67" t="str">
        <f>fichier!R641</f>
        <v>RENA</v>
      </c>
      <c r="D649" s="9">
        <f>fichier!N641</f>
        <v>45</v>
      </c>
      <c r="E649" s="4">
        <f>fichier!H641</f>
        <v>154418</v>
      </c>
      <c r="F649" s="4" t="str">
        <f>fichier!K641</f>
        <v>VTP PV 18147439 - 7706 XD 14 - DOMINGUEZ JEAN ROSE - RENAULT CLIO</v>
      </c>
      <c r="G649" s="9">
        <f>fichier!L641</f>
        <v>37.22</v>
      </c>
      <c r="H649" s="9"/>
      <c r="I649" s="9"/>
      <c r="J649" s="9"/>
      <c r="K649" s="9"/>
      <c r="L649" s="9"/>
      <c r="M649" s="9"/>
      <c r="N649" s="9"/>
      <c r="O649" s="9"/>
      <c r="P649" s="9"/>
      <c r="Q649" s="9">
        <f>fichier!M641</f>
        <v>7.5</v>
      </c>
      <c r="R649" s="8"/>
      <c r="S649" s="8"/>
      <c r="T649" s="8"/>
      <c r="U649" s="4"/>
      <c r="V649" s="3"/>
      <c r="W649" s="8"/>
      <c r="X649" s="8"/>
      <c r="Y649" s="22"/>
      <c r="Z649" s="25">
        <f t="shared" si="67"/>
        <v>0.2015045674368619</v>
      </c>
      <c r="AA649" s="25" t="str">
        <f t="shared" si="68"/>
        <v/>
      </c>
      <c r="AB649" s="25" t="str">
        <f t="shared" si="69"/>
        <v/>
      </c>
      <c r="AC649" s="64" t="str">
        <f t="shared" si="63"/>
        <v/>
      </c>
      <c r="AD649" s="65" t="b">
        <f t="shared" si="64"/>
        <v>0</v>
      </c>
      <c r="AE649" s="26" t="str">
        <f t="shared" si="65"/>
        <v/>
      </c>
      <c r="AF649" s="26" t="str">
        <f t="shared" si="66"/>
        <v/>
      </c>
    </row>
    <row r="650" spans="2:32" x14ac:dyDescent="0.25">
      <c r="B650" s="49">
        <f>fichier!I642</f>
        <v>22</v>
      </c>
      <c r="C650" s="67" t="str">
        <f>fichier!R642</f>
        <v>RENA</v>
      </c>
      <c r="D650" s="9">
        <f>fichier!N642</f>
        <v>45</v>
      </c>
      <c r="E650" s="4">
        <f>fichier!H642</f>
        <v>154423</v>
      </c>
      <c r="F650" s="4" t="str">
        <f>fichier!K642</f>
        <v>VTP PV 18147444 - AN-262-JG - MASSERON JEAN - RENAULT TWINGO</v>
      </c>
      <c r="G650" s="9">
        <f>fichier!L642</f>
        <v>37.22</v>
      </c>
      <c r="H650" s="9"/>
      <c r="I650" s="9"/>
      <c r="J650" s="9"/>
      <c r="K650" s="9"/>
      <c r="L650" s="9"/>
      <c r="M650" s="9"/>
      <c r="N650" s="9"/>
      <c r="O650" s="9"/>
      <c r="P650" s="9"/>
      <c r="Q650" s="9">
        <f>fichier!M642</f>
        <v>7.5</v>
      </c>
      <c r="R650" s="8"/>
      <c r="S650" s="8"/>
      <c r="T650" s="8"/>
      <c r="U650" s="4"/>
      <c r="V650" s="3"/>
      <c r="W650" s="8"/>
      <c r="X650" s="8"/>
      <c r="Y650" s="22"/>
      <c r="Z650" s="25">
        <f t="shared" si="67"/>
        <v>0.2015045674368619</v>
      </c>
      <c r="AA650" s="25" t="str">
        <f t="shared" si="68"/>
        <v/>
      </c>
      <c r="AB650" s="25" t="str">
        <f t="shared" si="69"/>
        <v/>
      </c>
      <c r="AC650" s="64" t="str">
        <f t="shared" ref="AC650:AC713" si="70">IF(T650="","",T650/(W650+G650+H650+I650+J650+K650+L650+M650+N650+O650+P650))</f>
        <v/>
      </c>
      <c r="AD650" s="65" t="b">
        <f t="shared" ref="AD650:AD713" si="71">IF(SUM(W650+G650+H650+I650+J650+K650+L650+M650+N650+O650+P650+Q650+R650+S650+T650)=D650,"",FALSE)</f>
        <v>0</v>
      </c>
      <c r="AE650" s="26" t="str">
        <f t="shared" ref="AE650:AE713" si="72">IF(OR(AND(C650="",D650&lt;&gt;""),AND(V650="",W650&lt;&gt;""),AND($G$8="",G650&lt;&gt;""),AND($H$8="",H650&lt;&gt;""),AND($I$8="",I650&lt;&gt;""),AND($J$8="",J650&lt;&gt;""),AND($K$8="",K650&lt;&gt;""),AND($L$8="",L650&lt;&gt;""),AND($M$8="",M650&lt;&gt;""),AND($N$8="",N650&lt;&gt;""),AND($O$8="",O650&lt;&gt;""),AND($P$8="",P650&lt;&gt;""),AND($Q$8="",Q650&lt;&gt;""),AND($R$8="",R650&lt;&gt;""),AND($S$8="",S650&lt;&gt;""),AND($T$8="",T650&lt;&gt;"")),FALSE,"")</f>
        <v/>
      </c>
      <c r="AF650" s="26" t="str">
        <f t="shared" ref="AF650:AF713" si="73">IF(AND(B650="",OR(C650&lt;&gt;"",D650&lt;&gt;"",E650&lt;&gt;"",F650&lt;&gt;"",U650&lt;&gt;"",V650&lt;&gt;"",W650&lt;&gt;"",G650&lt;&gt;"",H650&lt;&gt;"",I650&lt;&gt;"",J650&lt;&gt;"",K650&lt;&gt;"",L650&lt;&gt;"",M650&lt;&gt;"",N650&lt;&gt;"",O650&lt;&gt;"",P650&lt;&gt;"",Q650&lt;&gt;"",R650&lt;&gt;"",S650&lt;&gt;"",T650&lt;&gt;"")),FALSE,"")</f>
        <v/>
      </c>
    </row>
    <row r="651" spans="2:32" x14ac:dyDescent="0.25">
      <c r="B651" s="49">
        <f>fichier!I643</f>
        <v>22</v>
      </c>
      <c r="C651" s="67" t="str">
        <f>fichier!R643</f>
        <v>RENA</v>
      </c>
      <c r="D651" s="9">
        <f>fichier!N643</f>
        <v>45</v>
      </c>
      <c r="E651" s="4">
        <f>fichier!H643</f>
        <v>154425</v>
      </c>
      <c r="F651" s="4" t="str">
        <f>fichier!K643</f>
        <v>VTP PV 18147446 - DG-978-QZ - PEPIN DANIEL - DACIA DUSTER</v>
      </c>
      <c r="G651" s="9">
        <f>fichier!L643</f>
        <v>37.22</v>
      </c>
      <c r="H651" s="9"/>
      <c r="I651" s="9"/>
      <c r="J651" s="9"/>
      <c r="K651" s="9"/>
      <c r="L651" s="9"/>
      <c r="M651" s="9"/>
      <c r="N651" s="9"/>
      <c r="O651" s="9"/>
      <c r="P651" s="9"/>
      <c r="Q651" s="9">
        <f>fichier!M643</f>
        <v>7.5</v>
      </c>
      <c r="R651" s="8"/>
      <c r="S651" s="8"/>
      <c r="T651" s="8"/>
      <c r="U651" s="4"/>
      <c r="V651" s="3"/>
      <c r="W651" s="8"/>
      <c r="X651" s="8"/>
      <c r="Y651" s="22"/>
      <c r="Z651" s="25">
        <f t="shared" ref="Z651:Z714" si="74">IF(Q651="","",Q651/SUM(G651:P651))</f>
        <v>0.2015045674368619</v>
      </c>
      <c r="AA651" s="25" t="str">
        <f t="shared" ref="AA651:AA714" si="75">IF(R651="","",R651/SUM(G651:P651))</f>
        <v/>
      </c>
      <c r="AB651" s="25" t="str">
        <f t="shared" ref="AB651:AB714" si="76">IF(S651="","",S651/SUM(G651:P651))</f>
        <v/>
      </c>
      <c r="AC651" s="64" t="str">
        <f t="shared" si="70"/>
        <v/>
      </c>
      <c r="AD651" s="65" t="b">
        <f t="shared" si="71"/>
        <v>0</v>
      </c>
      <c r="AE651" s="26" t="str">
        <f t="shared" si="72"/>
        <v/>
      </c>
      <c r="AF651" s="26" t="str">
        <f t="shared" si="73"/>
        <v/>
      </c>
    </row>
    <row r="652" spans="2:32" x14ac:dyDescent="0.25">
      <c r="B652" s="49">
        <f>fichier!I644</f>
        <v>22</v>
      </c>
      <c r="C652" s="67" t="str">
        <f>fichier!R644</f>
        <v>RENA</v>
      </c>
      <c r="D652" s="9">
        <f>fichier!N644</f>
        <v>45</v>
      </c>
      <c r="E652" s="4">
        <f>fichier!H644</f>
        <v>154427</v>
      </c>
      <c r="F652" s="4" t="str">
        <f>fichier!K644</f>
        <v>VTP PV 18147448 - CD-137-BV - FABRE FERNAND - RENAULT CLIO</v>
      </c>
      <c r="G652" s="9">
        <f>fichier!L644</f>
        <v>37.22</v>
      </c>
      <c r="H652" s="9"/>
      <c r="I652" s="9"/>
      <c r="J652" s="9"/>
      <c r="K652" s="9"/>
      <c r="L652" s="9"/>
      <c r="M652" s="9"/>
      <c r="N652" s="9"/>
      <c r="O652" s="9"/>
      <c r="P652" s="9"/>
      <c r="Q652" s="9">
        <f>fichier!M644</f>
        <v>7.5</v>
      </c>
      <c r="R652" s="8"/>
      <c r="S652" s="8"/>
      <c r="T652" s="8"/>
      <c r="U652" s="4"/>
      <c r="V652" s="3"/>
      <c r="W652" s="8"/>
      <c r="X652" s="8"/>
      <c r="Y652" s="22"/>
      <c r="Z652" s="25">
        <f t="shared" si="74"/>
        <v>0.2015045674368619</v>
      </c>
      <c r="AA652" s="25" t="str">
        <f t="shared" si="75"/>
        <v/>
      </c>
      <c r="AB652" s="25" t="str">
        <f t="shared" si="76"/>
        <v/>
      </c>
      <c r="AC652" s="64" t="str">
        <f t="shared" si="70"/>
        <v/>
      </c>
      <c r="AD652" s="65" t="b">
        <f t="shared" si="71"/>
        <v>0</v>
      </c>
      <c r="AE652" s="26" t="str">
        <f t="shared" si="72"/>
        <v/>
      </c>
      <c r="AF652" s="26" t="str">
        <f t="shared" si="73"/>
        <v/>
      </c>
    </row>
    <row r="653" spans="2:32" x14ac:dyDescent="0.25">
      <c r="B653" s="49">
        <f>fichier!I645</f>
        <v>22</v>
      </c>
      <c r="C653" s="67" t="str">
        <f>fichier!R645</f>
        <v>RENA</v>
      </c>
      <c r="D653" s="9">
        <f>fichier!N645</f>
        <v>45</v>
      </c>
      <c r="E653" s="4">
        <f>fichier!H645</f>
        <v>154429</v>
      </c>
      <c r="F653" s="4" t="str">
        <f>fichier!K645</f>
        <v>VTP PV 18147450 - BH-914-MF - RENAULT RETAIL GROUP - RENAULT CLIO</v>
      </c>
      <c r="G653" s="9">
        <f>fichier!L645</f>
        <v>37.22</v>
      </c>
      <c r="H653" s="9"/>
      <c r="I653" s="9"/>
      <c r="J653" s="9"/>
      <c r="K653" s="9"/>
      <c r="L653" s="9"/>
      <c r="M653" s="9"/>
      <c r="N653" s="9"/>
      <c r="O653" s="9"/>
      <c r="P653" s="9"/>
      <c r="Q653" s="9">
        <f>fichier!M645</f>
        <v>7.5</v>
      </c>
      <c r="R653" s="8"/>
      <c r="S653" s="8"/>
      <c r="T653" s="8"/>
      <c r="U653" s="4"/>
      <c r="V653" s="3"/>
      <c r="W653" s="8"/>
      <c r="X653" s="8"/>
      <c r="Y653" s="22"/>
      <c r="Z653" s="25">
        <f t="shared" si="74"/>
        <v>0.2015045674368619</v>
      </c>
      <c r="AA653" s="25" t="str">
        <f t="shared" si="75"/>
        <v/>
      </c>
      <c r="AB653" s="25" t="str">
        <f t="shared" si="76"/>
        <v/>
      </c>
      <c r="AC653" s="64" t="str">
        <f t="shared" si="70"/>
        <v/>
      </c>
      <c r="AD653" s="65" t="b">
        <f t="shared" si="71"/>
        <v>0</v>
      </c>
      <c r="AE653" s="26" t="str">
        <f t="shared" si="72"/>
        <v/>
      </c>
      <c r="AF653" s="26" t="str">
        <f t="shared" si="73"/>
        <v/>
      </c>
    </row>
    <row r="654" spans="2:32" x14ac:dyDescent="0.25">
      <c r="B654" s="49">
        <f>fichier!I646</f>
        <v>22</v>
      </c>
      <c r="C654" s="67" t="str">
        <f>fichier!R646</f>
        <v>RENA</v>
      </c>
      <c r="D654" s="9">
        <f>fichier!N646</f>
        <v>20</v>
      </c>
      <c r="E654" s="4">
        <f>fichier!H646</f>
        <v>154430</v>
      </c>
      <c r="F654" s="4" t="str">
        <f>fichier!K646</f>
        <v>CV PV 18147451 - AC-490-RQ - DESMOULAINS JEFFERSON - DACIA SANDERO</v>
      </c>
      <c r="G654" s="9">
        <f>fichier!L646</f>
        <v>16.670000000000002</v>
      </c>
      <c r="H654" s="9"/>
      <c r="I654" s="9"/>
      <c r="J654" s="9"/>
      <c r="K654" s="9"/>
      <c r="L654" s="9"/>
      <c r="M654" s="9"/>
      <c r="N654" s="9"/>
      <c r="O654" s="9"/>
      <c r="P654" s="9"/>
      <c r="Q654" s="9">
        <f>fichier!M646</f>
        <v>3.33</v>
      </c>
      <c r="R654" s="8"/>
      <c r="S654" s="8"/>
      <c r="T654" s="8"/>
      <c r="U654" s="4"/>
      <c r="V654" s="3"/>
      <c r="W654" s="8"/>
      <c r="X654" s="8"/>
      <c r="Y654" s="22"/>
      <c r="Z654" s="25">
        <f t="shared" si="74"/>
        <v>0.1997600479904019</v>
      </c>
      <c r="AA654" s="25" t="str">
        <f t="shared" si="75"/>
        <v/>
      </c>
      <c r="AB654" s="25" t="str">
        <f t="shared" si="76"/>
        <v/>
      </c>
      <c r="AC654" s="64" t="str">
        <f t="shared" si="70"/>
        <v/>
      </c>
      <c r="AD654" s="65" t="str">
        <f t="shared" si="71"/>
        <v/>
      </c>
      <c r="AE654" s="26" t="str">
        <f t="shared" si="72"/>
        <v/>
      </c>
      <c r="AF654" s="26" t="str">
        <f t="shared" si="73"/>
        <v/>
      </c>
    </row>
    <row r="655" spans="2:32" x14ac:dyDescent="0.25">
      <c r="B655" s="49">
        <f>fichier!I647</f>
        <v>23</v>
      </c>
      <c r="C655" s="67" t="str">
        <f>fichier!R647</f>
        <v>RENA</v>
      </c>
      <c r="D655" s="9">
        <f>fichier!N647</f>
        <v>15</v>
      </c>
      <c r="E655" s="4">
        <f>fichier!H647</f>
        <v>154451</v>
      </c>
      <c r="F655" s="4" t="str">
        <f>fichier!K647</f>
        <v>CV PV 18147472 - 7706 XD 14 - DOMINGUEZ JEAN ROSE - RENAULT CLIO</v>
      </c>
      <c r="G655" s="9">
        <f>fichier!L647</f>
        <v>12.5</v>
      </c>
      <c r="H655" s="9"/>
      <c r="I655" s="9"/>
      <c r="J655" s="9"/>
      <c r="K655" s="9"/>
      <c r="L655" s="9"/>
      <c r="M655" s="9"/>
      <c r="N655" s="9"/>
      <c r="O655" s="9"/>
      <c r="P655" s="9"/>
      <c r="Q655" s="9">
        <f>fichier!M647</f>
        <v>2.5</v>
      </c>
      <c r="R655" s="8"/>
      <c r="S655" s="8"/>
      <c r="T655" s="8"/>
      <c r="U655" s="4"/>
      <c r="V655" s="3"/>
      <c r="W655" s="8"/>
      <c r="X655" s="8"/>
      <c r="Y655" s="22"/>
      <c r="Z655" s="25">
        <f t="shared" si="74"/>
        <v>0.2</v>
      </c>
      <c r="AA655" s="25" t="str">
        <f t="shared" si="75"/>
        <v/>
      </c>
      <c r="AB655" s="25" t="str">
        <f t="shared" si="76"/>
        <v/>
      </c>
      <c r="AC655" s="64" t="str">
        <f t="shared" si="70"/>
        <v/>
      </c>
      <c r="AD655" s="65" t="str">
        <f t="shared" si="71"/>
        <v/>
      </c>
      <c r="AE655" s="26" t="str">
        <f t="shared" si="72"/>
        <v/>
      </c>
      <c r="AF655" s="26" t="str">
        <f t="shared" si="73"/>
        <v/>
      </c>
    </row>
    <row r="656" spans="2:32" x14ac:dyDescent="0.25">
      <c r="B656" s="49">
        <f>fichier!I648</f>
        <v>23</v>
      </c>
      <c r="C656" s="67" t="str">
        <f>fichier!R648</f>
        <v>RENA</v>
      </c>
      <c r="D656" s="9">
        <f>fichier!N648</f>
        <v>45</v>
      </c>
      <c r="E656" s="4">
        <f>fichier!H648</f>
        <v>154459</v>
      </c>
      <c r="F656" s="4" t="str">
        <f>fichier!K648</f>
        <v>VTP PV 18147480 - 6405 YX 14 - COUTARD JEAN-PIERRE - RENAULT CLIO</v>
      </c>
      <c r="G656" s="9">
        <f>fichier!L648</f>
        <v>37.22</v>
      </c>
      <c r="H656" s="9"/>
      <c r="I656" s="9"/>
      <c r="J656" s="9"/>
      <c r="K656" s="9"/>
      <c r="L656" s="9"/>
      <c r="M656" s="9"/>
      <c r="N656" s="9"/>
      <c r="O656" s="9"/>
      <c r="P656" s="9"/>
      <c r="Q656" s="9">
        <f>fichier!M648</f>
        <v>7.5</v>
      </c>
      <c r="R656" s="8"/>
      <c r="S656" s="8"/>
      <c r="T656" s="8"/>
      <c r="U656" s="4"/>
      <c r="V656" s="3"/>
      <c r="W656" s="8"/>
      <c r="X656" s="8"/>
      <c r="Y656" s="22"/>
      <c r="Z656" s="25">
        <f t="shared" si="74"/>
        <v>0.2015045674368619</v>
      </c>
      <c r="AA656" s="25" t="str">
        <f t="shared" si="75"/>
        <v/>
      </c>
      <c r="AB656" s="25" t="str">
        <f t="shared" si="76"/>
        <v/>
      </c>
      <c r="AC656" s="64" t="str">
        <f t="shared" si="70"/>
        <v/>
      </c>
      <c r="AD656" s="65" t="b">
        <f t="shared" si="71"/>
        <v>0</v>
      </c>
      <c r="AE656" s="26" t="str">
        <f t="shared" si="72"/>
        <v/>
      </c>
      <c r="AF656" s="26" t="str">
        <f t="shared" si="73"/>
        <v/>
      </c>
    </row>
    <row r="657" spans="2:32" x14ac:dyDescent="0.25">
      <c r="B657" s="49">
        <f>fichier!I649</f>
        <v>23</v>
      </c>
      <c r="C657" s="67" t="str">
        <f>fichier!R649</f>
        <v>RENA</v>
      </c>
      <c r="D657" s="9">
        <f>fichier!N649</f>
        <v>45</v>
      </c>
      <c r="E657" s="4">
        <f>fichier!H649</f>
        <v>154465</v>
      </c>
      <c r="F657" s="4" t="str">
        <f>fichier!K649</f>
        <v>VTP PV 18147486 - DD-561-MK - FERRAND MARIE AGNES - RENAULT CLIO</v>
      </c>
      <c r="G657" s="9">
        <f>fichier!L649</f>
        <v>37.22</v>
      </c>
      <c r="H657" s="9"/>
      <c r="I657" s="9"/>
      <c r="J657" s="9"/>
      <c r="K657" s="9"/>
      <c r="L657" s="9"/>
      <c r="M657" s="9"/>
      <c r="N657" s="9"/>
      <c r="O657" s="9"/>
      <c r="P657" s="9"/>
      <c r="Q657" s="9">
        <f>fichier!M649</f>
        <v>7.5</v>
      </c>
      <c r="R657" s="8"/>
      <c r="S657" s="8"/>
      <c r="T657" s="8"/>
      <c r="U657" s="4"/>
      <c r="V657" s="3"/>
      <c r="W657" s="8"/>
      <c r="X657" s="8"/>
      <c r="Y657" s="22"/>
      <c r="Z657" s="25">
        <f t="shared" si="74"/>
        <v>0.2015045674368619</v>
      </c>
      <c r="AA657" s="25" t="str">
        <f t="shared" si="75"/>
        <v/>
      </c>
      <c r="AB657" s="25" t="str">
        <f t="shared" si="76"/>
        <v/>
      </c>
      <c r="AC657" s="64" t="str">
        <f t="shared" si="70"/>
        <v/>
      </c>
      <c r="AD657" s="65" t="b">
        <f t="shared" si="71"/>
        <v>0</v>
      </c>
      <c r="AE657" s="26" t="str">
        <f t="shared" si="72"/>
        <v/>
      </c>
      <c r="AF657" s="26" t="str">
        <f t="shared" si="73"/>
        <v/>
      </c>
    </row>
    <row r="658" spans="2:32" x14ac:dyDescent="0.25">
      <c r="B658" s="49">
        <f>fichier!I650</f>
        <v>23</v>
      </c>
      <c r="C658" s="67" t="str">
        <f>fichier!R650</f>
        <v>RENA</v>
      </c>
      <c r="D658" s="9">
        <f>fichier!N650</f>
        <v>45</v>
      </c>
      <c r="E658" s="4">
        <f>fichier!H650</f>
        <v>154468</v>
      </c>
      <c r="F658" s="4" t="str">
        <f>fichier!K650</f>
        <v>VTP PV 18147489 - 2047 YW 14 - COLLET MICHEL &amp; MAZEURE NICOLLE - RENAULT KANGOO</v>
      </c>
      <c r="G658" s="9">
        <f>fichier!L650</f>
        <v>37.22</v>
      </c>
      <c r="H658" s="9"/>
      <c r="I658" s="9"/>
      <c r="J658" s="9"/>
      <c r="K658" s="9"/>
      <c r="L658" s="9"/>
      <c r="M658" s="9"/>
      <c r="N658" s="9"/>
      <c r="O658" s="9"/>
      <c r="P658" s="9"/>
      <c r="Q658" s="9">
        <f>fichier!M650</f>
        <v>7.5</v>
      </c>
      <c r="R658" s="8"/>
      <c r="S658" s="8"/>
      <c r="T658" s="8"/>
      <c r="U658" s="4"/>
      <c r="V658" s="3"/>
      <c r="W658" s="8"/>
      <c r="X658" s="8"/>
      <c r="Y658" s="22"/>
      <c r="Z658" s="25">
        <f t="shared" si="74"/>
        <v>0.2015045674368619</v>
      </c>
      <c r="AA658" s="25" t="str">
        <f t="shared" si="75"/>
        <v/>
      </c>
      <c r="AB658" s="25" t="str">
        <f t="shared" si="76"/>
        <v/>
      </c>
      <c r="AC658" s="64" t="str">
        <f t="shared" si="70"/>
        <v/>
      </c>
      <c r="AD658" s="65" t="b">
        <f t="shared" si="71"/>
        <v>0</v>
      </c>
      <c r="AE658" s="26" t="str">
        <f t="shared" si="72"/>
        <v/>
      </c>
      <c r="AF658" s="26" t="str">
        <f t="shared" si="73"/>
        <v/>
      </c>
    </row>
    <row r="659" spans="2:32" x14ac:dyDescent="0.25">
      <c r="B659" s="49">
        <f>fichier!I651</f>
        <v>23</v>
      </c>
      <c r="C659" s="67" t="str">
        <f>fichier!R651</f>
        <v>RENA</v>
      </c>
      <c r="D659" s="9">
        <f>fichier!N651</f>
        <v>70</v>
      </c>
      <c r="E659" s="4">
        <f>fichier!H651</f>
        <v>154469</v>
      </c>
      <c r="F659" s="4" t="str">
        <f>fichier!K651</f>
        <v>VTP PV 18147490 - AN-181-HL - JOUVET SEBASTIEN - DACIA SANDERO</v>
      </c>
      <c r="G659" s="9">
        <f>fichier!L651</f>
        <v>58.05</v>
      </c>
      <c r="H659" s="9"/>
      <c r="I659" s="9"/>
      <c r="J659" s="9"/>
      <c r="K659" s="9"/>
      <c r="L659" s="9"/>
      <c r="M659" s="9"/>
      <c r="N659" s="9"/>
      <c r="O659" s="9"/>
      <c r="P659" s="9"/>
      <c r="Q659" s="9">
        <f>fichier!M651</f>
        <v>11.67</v>
      </c>
      <c r="R659" s="8"/>
      <c r="S659" s="8"/>
      <c r="T659" s="8"/>
      <c r="U659" s="4"/>
      <c r="V659" s="3"/>
      <c r="W659" s="8"/>
      <c r="X659" s="8"/>
      <c r="Y659" s="22"/>
      <c r="Z659" s="25">
        <f t="shared" si="74"/>
        <v>0.20103359173126617</v>
      </c>
      <c r="AA659" s="25" t="str">
        <f t="shared" si="75"/>
        <v/>
      </c>
      <c r="AB659" s="25" t="str">
        <f t="shared" si="76"/>
        <v/>
      </c>
      <c r="AC659" s="64" t="str">
        <f t="shared" si="70"/>
        <v/>
      </c>
      <c r="AD659" s="65" t="b">
        <f t="shared" si="71"/>
        <v>0</v>
      </c>
      <c r="AE659" s="26" t="str">
        <f t="shared" si="72"/>
        <v/>
      </c>
      <c r="AF659" s="26" t="str">
        <f t="shared" si="73"/>
        <v/>
      </c>
    </row>
    <row r="660" spans="2:32" x14ac:dyDescent="0.25">
      <c r="B660" s="49">
        <f>fichier!I652</f>
        <v>26</v>
      </c>
      <c r="C660" s="67" t="str">
        <f>fichier!R652</f>
        <v>RENA</v>
      </c>
      <c r="D660" s="9">
        <f>fichier!N652</f>
        <v>45</v>
      </c>
      <c r="E660" s="4">
        <f>fichier!H652</f>
        <v>154499</v>
      </c>
      <c r="F660" s="4" t="str">
        <f>fichier!K652</f>
        <v>VTP PV 18147517 - CS-267-ES - M E F A C - CITROEN C1</v>
      </c>
      <c r="G660" s="9">
        <f>fichier!L652</f>
        <v>37.22</v>
      </c>
      <c r="H660" s="9"/>
      <c r="I660" s="9"/>
      <c r="J660" s="9"/>
      <c r="K660" s="9"/>
      <c r="L660" s="9"/>
      <c r="M660" s="9"/>
      <c r="N660" s="9"/>
      <c r="O660" s="9"/>
      <c r="P660" s="9"/>
      <c r="Q660" s="9">
        <f>fichier!M652</f>
        <v>7.5</v>
      </c>
      <c r="R660" s="8"/>
      <c r="S660" s="8"/>
      <c r="T660" s="8"/>
      <c r="U660" s="4"/>
      <c r="V660" s="3"/>
      <c r="W660" s="8"/>
      <c r="X660" s="8"/>
      <c r="Y660" s="22"/>
      <c r="Z660" s="25">
        <f t="shared" si="74"/>
        <v>0.2015045674368619</v>
      </c>
      <c r="AA660" s="25" t="str">
        <f t="shared" si="75"/>
        <v/>
      </c>
      <c r="AB660" s="25" t="str">
        <f t="shared" si="76"/>
        <v/>
      </c>
      <c r="AC660" s="64" t="str">
        <f t="shared" si="70"/>
        <v/>
      </c>
      <c r="AD660" s="65" t="b">
        <f t="shared" si="71"/>
        <v>0</v>
      </c>
      <c r="AE660" s="26" t="str">
        <f t="shared" si="72"/>
        <v/>
      </c>
      <c r="AF660" s="26" t="str">
        <f t="shared" si="73"/>
        <v/>
      </c>
    </row>
    <row r="661" spans="2:32" x14ac:dyDescent="0.25">
      <c r="B661" s="49">
        <f>fichier!I653</f>
        <v>26</v>
      </c>
      <c r="C661" s="67" t="str">
        <f>fichier!R653</f>
        <v>RENA</v>
      </c>
      <c r="D661" s="9">
        <f>fichier!N653</f>
        <v>45</v>
      </c>
      <c r="E661" s="4">
        <f>fichier!H653</f>
        <v>154503</v>
      </c>
      <c r="F661" s="4" t="str">
        <f>fichier!K653</f>
        <v>VTP PV 18147521 - 8932 WF 14 - MAZZOCCHI DOMINIQUE - RENAULT LAGUNA</v>
      </c>
      <c r="G661" s="9">
        <f>fichier!L653</f>
        <v>37.22</v>
      </c>
      <c r="H661" s="9"/>
      <c r="I661" s="9"/>
      <c r="J661" s="9"/>
      <c r="K661" s="9"/>
      <c r="L661" s="9"/>
      <c r="M661" s="9"/>
      <c r="N661" s="9"/>
      <c r="O661" s="9"/>
      <c r="P661" s="9"/>
      <c r="Q661" s="9">
        <f>fichier!M653</f>
        <v>7.5</v>
      </c>
      <c r="R661" s="8"/>
      <c r="S661" s="8"/>
      <c r="T661" s="8"/>
      <c r="U661" s="4"/>
      <c r="V661" s="3"/>
      <c r="W661" s="8"/>
      <c r="X661" s="8"/>
      <c r="Y661" s="22"/>
      <c r="Z661" s="25">
        <f t="shared" si="74"/>
        <v>0.2015045674368619</v>
      </c>
      <c r="AA661" s="25" t="str">
        <f t="shared" si="75"/>
        <v/>
      </c>
      <c r="AB661" s="25" t="str">
        <f t="shared" si="76"/>
        <v/>
      </c>
      <c r="AC661" s="64" t="str">
        <f t="shared" si="70"/>
        <v/>
      </c>
      <c r="AD661" s="65" t="b">
        <f t="shared" si="71"/>
        <v>0</v>
      </c>
      <c r="AE661" s="26" t="str">
        <f t="shared" si="72"/>
        <v/>
      </c>
      <c r="AF661" s="26" t="str">
        <f t="shared" si="73"/>
        <v/>
      </c>
    </row>
    <row r="662" spans="2:32" x14ac:dyDescent="0.25">
      <c r="B662" s="49">
        <f>fichier!I654</f>
        <v>26</v>
      </c>
      <c r="C662" s="67" t="str">
        <f>fichier!R654</f>
        <v>RENA</v>
      </c>
      <c r="D662" s="9">
        <f>fichier!N654</f>
        <v>70</v>
      </c>
      <c r="E662" s="4">
        <f>fichier!H654</f>
        <v>154505</v>
      </c>
      <c r="F662" s="4" t="str">
        <f>fichier!K654</f>
        <v>VTP PV 18147523 - AP-047-FC - BOSCHE ESTELLE - RENAULT CLIO</v>
      </c>
      <c r="G662" s="9">
        <f>fichier!L654</f>
        <v>58.05</v>
      </c>
      <c r="H662" s="9"/>
      <c r="I662" s="9"/>
      <c r="J662" s="9"/>
      <c r="K662" s="9"/>
      <c r="L662" s="9"/>
      <c r="M662" s="9"/>
      <c r="N662" s="9"/>
      <c r="O662" s="9"/>
      <c r="P662" s="9"/>
      <c r="Q662" s="9">
        <f>fichier!M654</f>
        <v>11.67</v>
      </c>
      <c r="R662" s="8"/>
      <c r="S662" s="8"/>
      <c r="T662" s="8"/>
      <c r="U662" s="4"/>
      <c r="V662" s="3"/>
      <c r="W662" s="8"/>
      <c r="X662" s="8"/>
      <c r="Y662" s="22"/>
      <c r="Z662" s="25">
        <f t="shared" si="74"/>
        <v>0.20103359173126617</v>
      </c>
      <c r="AA662" s="25" t="str">
        <f t="shared" si="75"/>
        <v/>
      </c>
      <c r="AB662" s="25" t="str">
        <f t="shared" si="76"/>
        <v/>
      </c>
      <c r="AC662" s="64" t="str">
        <f t="shared" si="70"/>
        <v/>
      </c>
      <c r="AD662" s="65" t="b">
        <f t="shared" si="71"/>
        <v>0</v>
      </c>
      <c r="AE662" s="26" t="str">
        <f t="shared" si="72"/>
        <v/>
      </c>
      <c r="AF662" s="26" t="str">
        <f t="shared" si="73"/>
        <v/>
      </c>
    </row>
    <row r="663" spans="2:32" x14ac:dyDescent="0.25">
      <c r="B663" s="49">
        <f>fichier!I655</f>
        <v>26</v>
      </c>
      <c r="C663" s="67" t="str">
        <f>fichier!R655</f>
        <v>RENA</v>
      </c>
      <c r="D663" s="9">
        <f>fichier!N655</f>
        <v>45</v>
      </c>
      <c r="E663" s="4">
        <f>fichier!H655</f>
        <v>154507</v>
      </c>
      <c r="F663" s="4" t="str">
        <f>fichier!K655</f>
        <v>VTP PV 18147525 - 631 ETY 92 - JUILLARD BEATRICE - RENAULT CLIO</v>
      </c>
      <c r="G663" s="9">
        <f>fichier!L655</f>
        <v>37.22</v>
      </c>
      <c r="H663" s="9"/>
      <c r="I663" s="9"/>
      <c r="J663" s="9"/>
      <c r="K663" s="9"/>
      <c r="L663" s="9"/>
      <c r="M663" s="9"/>
      <c r="N663" s="9"/>
      <c r="O663" s="9"/>
      <c r="P663" s="9"/>
      <c r="Q663" s="9">
        <f>fichier!M655</f>
        <v>7.5</v>
      </c>
      <c r="R663" s="8"/>
      <c r="S663" s="8"/>
      <c r="T663" s="8"/>
      <c r="U663" s="4"/>
      <c r="V663" s="3"/>
      <c r="W663" s="8"/>
      <c r="X663" s="8"/>
      <c r="Y663" s="22"/>
      <c r="Z663" s="25">
        <f t="shared" si="74"/>
        <v>0.2015045674368619</v>
      </c>
      <c r="AA663" s="25" t="str">
        <f t="shared" si="75"/>
        <v/>
      </c>
      <c r="AB663" s="25" t="str">
        <f t="shared" si="76"/>
        <v/>
      </c>
      <c r="AC663" s="64" t="str">
        <f t="shared" si="70"/>
        <v/>
      </c>
      <c r="AD663" s="65" t="b">
        <f t="shared" si="71"/>
        <v>0</v>
      </c>
      <c r="AE663" s="26" t="str">
        <f t="shared" si="72"/>
        <v/>
      </c>
      <c r="AF663" s="26" t="str">
        <f t="shared" si="73"/>
        <v/>
      </c>
    </row>
    <row r="664" spans="2:32" x14ac:dyDescent="0.25">
      <c r="B664" s="49">
        <f>fichier!I656</f>
        <v>26</v>
      </c>
      <c r="C664" s="67" t="str">
        <f>fichier!R656</f>
        <v>RENA</v>
      </c>
      <c r="D664" s="9">
        <f>fichier!N656</f>
        <v>45</v>
      </c>
      <c r="E664" s="4">
        <f>fichier!H656</f>
        <v>154509</v>
      </c>
      <c r="F664" s="4" t="str">
        <f>fichier!K656</f>
        <v>VTP PV 18147527 - AN-400-JF - LE RICHEUX BRUNO - RENAULT TWINGO</v>
      </c>
      <c r="G664" s="9">
        <f>fichier!L656</f>
        <v>37.22</v>
      </c>
      <c r="H664" s="9"/>
      <c r="I664" s="9"/>
      <c r="J664" s="9"/>
      <c r="K664" s="9"/>
      <c r="L664" s="9"/>
      <c r="M664" s="9"/>
      <c r="N664" s="9"/>
      <c r="O664" s="9"/>
      <c r="P664" s="9"/>
      <c r="Q664" s="9">
        <f>fichier!M656</f>
        <v>7.5</v>
      </c>
      <c r="R664" s="8"/>
      <c r="S664" s="8"/>
      <c r="T664" s="8"/>
      <c r="U664" s="4"/>
      <c r="V664" s="3"/>
      <c r="W664" s="8"/>
      <c r="X664" s="8"/>
      <c r="Y664" s="22"/>
      <c r="Z664" s="25">
        <f t="shared" si="74"/>
        <v>0.2015045674368619</v>
      </c>
      <c r="AA664" s="25" t="str">
        <f t="shared" si="75"/>
        <v/>
      </c>
      <c r="AB664" s="25" t="str">
        <f t="shared" si="76"/>
        <v/>
      </c>
      <c r="AC664" s="64" t="str">
        <f t="shared" si="70"/>
        <v/>
      </c>
      <c r="AD664" s="65" t="b">
        <f t="shared" si="71"/>
        <v>0</v>
      </c>
      <c r="AE664" s="26" t="str">
        <f t="shared" si="72"/>
        <v/>
      </c>
      <c r="AF664" s="26" t="str">
        <f t="shared" si="73"/>
        <v/>
      </c>
    </row>
    <row r="665" spans="2:32" x14ac:dyDescent="0.25">
      <c r="B665" s="49">
        <f>fichier!I657</f>
        <v>26</v>
      </c>
      <c r="C665" s="67" t="str">
        <f>fichier!R657</f>
        <v>RENA</v>
      </c>
      <c r="D665" s="9">
        <f>fichier!N657</f>
        <v>45</v>
      </c>
      <c r="E665" s="4">
        <f>fichier!H657</f>
        <v>154511</v>
      </c>
      <c r="F665" s="4" t="str">
        <f>fichier!K657</f>
        <v>VTP PV 18147529 - 1121 WZ 14 - CHARDON ALAIN - RENAULT TWINGO</v>
      </c>
      <c r="G665" s="9">
        <f>fichier!L657</f>
        <v>37.22</v>
      </c>
      <c r="H665" s="9"/>
      <c r="I665" s="9"/>
      <c r="J665" s="9"/>
      <c r="K665" s="9"/>
      <c r="L665" s="9"/>
      <c r="M665" s="9"/>
      <c r="N665" s="9"/>
      <c r="O665" s="9"/>
      <c r="P665" s="9"/>
      <c r="Q665" s="9">
        <f>fichier!M657</f>
        <v>7.5</v>
      </c>
      <c r="R665" s="8"/>
      <c r="S665" s="8"/>
      <c r="T665" s="8"/>
      <c r="U665" s="4"/>
      <c r="V665" s="3"/>
      <c r="W665" s="8"/>
      <c r="X665" s="8"/>
      <c r="Y665" s="22"/>
      <c r="Z665" s="25">
        <f t="shared" si="74"/>
        <v>0.2015045674368619</v>
      </c>
      <c r="AA665" s="25" t="str">
        <f t="shared" si="75"/>
        <v/>
      </c>
      <c r="AB665" s="25" t="str">
        <f t="shared" si="76"/>
        <v/>
      </c>
      <c r="AC665" s="64" t="str">
        <f t="shared" si="70"/>
        <v/>
      </c>
      <c r="AD665" s="65" t="b">
        <f t="shared" si="71"/>
        <v>0</v>
      </c>
      <c r="AE665" s="26" t="str">
        <f t="shared" si="72"/>
        <v/>
      </c>
      <c r="AF665" s="26" t="str">
        <f t="shared" si="73"/>
        <v/>
      </c>
    </row>
    <row r="666" spans="2:32" x14ac:dyDescent="0.25">
      <c r="B666" s="49">
        <f>fichier!I658</f>
        <v>26</v>
      </c>
      <c r="C666" s="67" t="str">
        <f>fichier!R658</f>
        <v>RENA</v>
      </c>
      <c r="D666" s="9">
        <f>fichier!N658</f>
        <v>45</v>
      </c>
      <c r="E666" s="4">
        <f>fichier!H658</f>
        <v>154517</v>
      </c>
      <c r="F666" s="4" t="str">
        <f>fichier!K658</f>
        <v>VTP PV 18147533 - DA-902-SX - RENAULT TRUCKS - RENAULT KANGOO</v>
      </c>
      <c r="G666" s="9">
        <f>fichier!L658</f>
        <v>37.22</v>
      </c>
      <c r="H666" s="9"/>
      <c r="I666" s="9"/>
      <c r="J666" s="9"/>
      <c r="K666" s="9"/>
      <c r="L666" s="9"/>
      <c r="M666" s="9"/>
      <c r="N666" s="9"/>
      <c r="O666" s="9"/>
      <c r="P666" s="9"/>
      <c r="Q666" s="9">
        <f>fichier!M658</f>
        <v>7.5</v>
      </c>
      <c r="R666" s="8"/>
      <c r="S666" s="8"/>
      <c r="T666" s="8"/>
      <c r="U666" s="4"/>
      <c r="V666" s="3"/>
      <c r="W666" s="8"/>
      <c r="X666" s="8"/>
      <c r="Y666" s="22"/>
      <c r="Z666" s="25">
        <f t="shared" si="74"/>
        <v>0.2015045674368619</v>
      </c>
      <c r="AA666" s="25" t="str">
        <f t="shared" si="75"/>
        <v/>
      </c>
      <c r="AB666" s="25" t="str">
        <f t="shared" si="76"/>
        <v/>
      </c>
      <c r="AC666" s="64" t="str">
        <f t="shared" si="70"/>
        <v/>
      </c>
      <c r="AD666" s="65" t="b">
        <f t="shared" si="71"/>
        <v>0</v>
      </c>
      <c r="AE666" s="26" t="str">
        <f t="shared" si="72"/>
        <v/>
      </c>
      <c r="AF666" s="26" t="str">
        <f t="shared" si="73"/>
        <v/>
      </c>
    </row>
    <row r="667" spans="2:32" x14ac:dyDescent="0.25">
      <c r="B667" s="49">
        <f>fichier!I659</f>
        <v>26</v>
      </c>
      <c r="C667" s="67" t="str">
        <f>fichier!R659</f>
        <v>RENA</v>
      </c>
      <c r="D667" s="9">
        <f>fichier!N659</f>
        <v>15</v>
      </c>
      <c r="E667" s="4">
        <f>fichier!H659</f>
        <v>154519</v>
      </c>
      <c r="F667" s="4" t="str">
        <f>fichier!K659</f>
        <v>CV PV 18147535 - AN-400-JF - LE RICHEUX BRUNO - RENAULT TWINGO</v>
      </c>
      <c r="G667" s="9">
        <f>fichier!L659</f>
        <v>12.5</v>
      </c>
      <c r="H667" s="9"/>
      <c r="I667" s="9"/>
      <c r="J667" s="9"/>
      <c r="K667" s="9"/>
      <c r="L667" s="9"/>
      <c r="M667" s="9"/>
      <c r="N667" s="9"/>
      <c r="O667" s="9"/>
      <c r="P667" s="9"/>
      <c r="Q667" s="9">
        <f>fichier!M659</f>
        <v>2.5</v>
      </c>
      <c r="R667" s="8"/>
      <c r="S667" s="8"/>
      <c r="T667" s="8"/>
      <c r="U667" s="4"/>
      <c r="V667" s="3"/>
      <c r="W667" s="8"/>
      <c r="X667" s="8"/>
      <c r="Y667" s="22"/>
      <c r="Z667" s="25">
        <f t="shared" si="74"/>
        <v>0.2</v>
      </c>
      <c r="AA667" s="25" t="str">
        <f t="shared" si="75"/>
        <v/>
      </c>
      <c r="AB667" s="25" t="str">
        <f t="shared" si="76"/>
        <v/>
      </c>
      <c r="AC667" s="64" t="str">
        <f t="shared" si="70"/>
        <v/>
      </c>
      <c r="AD667" s="65" t="str">
        <f t="shared" si="71"/>
        <v/>
      </c>
      <c r="AE667" s="26" t="str">
        <f t="shared" si="72"/>
        <v/>
      </c>
      <c r="AF667" s="26" t="str">
        <f t="shared" si="73"/>
        <v/>
      </c>
    </row>
    <row r="668" spans="2:32" x14ac:dyDescent="0.25">
      <c r="B668" s="49">
        <f>fichier!I660</f>
        <v>27</v>
      </c>
      <c r="C668" s="67" t="str">
        <f>fichier!R660</f>
        <v>RENA</v>
      </c>
      <c r="D668" s="9">
        <f>fichier!N660</f>
        <v>45</v>
      </c>
      <c r="E668" s="4">
        <f>fichier!H660</f>
        <v>154529</v>
      </c>
      <c r="F668" s="4" t="str">
        <f>fichier!K660</f>
        <v>VTP PV 18147543 - DD-422-JY - GOUYA LOIC - RENAULT ESPACE</v>
      </c>
      <c r="G668" s="9">
        <f>fichier!L660</f>
        <v>37.22</v>
      </c>
      <c r="H668" s="9"/>
      <c r="I668" s="9"/>
      <c r="J668" s="9"/>
      <c r="K668" s="9"/>
      <c r="L668" s="9"/>
      <c r="M668" s="9"/>
      <c r="N668" s="9"/>
      <c r="O668" s="9"/>
      <c r="P668" s="9"/>
      <c r="Q668" s="9">
        <f>fichier!M660</f>
        <v>7.5</v>
      </c>
      <c r="R668" s="8"/>
      <c r="S668" s="8"/>
      <c r="T668" s="8"/>
      <c r="U668" s="4"/>
      <c r="V668" s="3"/>
      <c r="W668" s="8"/>
      <c r="X668" s="8"/>
      <c r="Y668" s="22"/>
      <c r="Z668" s="25">
        <f t="shared" si="74"/>
        <v>0.2015045674368619</v>
      </c>
      <c r="AA668" s="25" t="str">
        <f t="shared" si="75"/>
        <v/>
      </c>
      <c r="AB668" s="25" t="str">
        <f t="shared" si="76"/>
        <v/>
      </c>
      <c r="AC668" s="64" t="str">
        <f t="shared" si="70"/>
        <v/>
      </c>
      <c r="AD668" s="65" t="b">
        <f t="shared" si="71"/>
        <v>0</v>
      </c>
      <c r="AE668" s="26" t="str">
        <f t="shared" si="72"/>
        <v/>
      </c>
      <c r="AF668" s="26" t="str">
        <f t="shared" si="73"/>
        <v/>
      </c>
    </row>
    <row r="669" spans="2:32" x14ac:dyDescent="0.25">
      <c r="B669" s="49">
        <f>fichier!I661</f>
        <v>27</v>
      </c>
      <c r="C669" s="67" t="str">
        <f>fichier!R661</f>
        <v>RENA</v>
      </c>
      <c r="D669" s="9">
        <f>fichier!N661</f>
        <v>45</v>
      </c>
      <c r="E669" s="4">
        <f>fichier!H661</f>
        <v>154539</v>
      </c>
      <c r="F669" s="4" t="str">
        <f>fichier!K661</f>
        <v>VTP PV 18147553 - 6108 ZL 14 - LEMAITRE EVELYNE - RENAULT TWINGO</v>
      </c>
      <c r="G669" s="9">
        <f>fichier!L661</f>
        <v>37.22</v>
      </c>
      <c r="H669" s="9"/>
      <c r="I669" s="9"/>
      <c r="J669" s="9"/>
      <c r="K669" s="9"/>
      <c r="L669" s="9"/>
      <c r="M669" s="9"/>
      <c r="N669" s="9"/>
      <c r="O669" s="9"/>
      <c r="P669" s="9"/>
      <c r="Q669" s="9">
        <f>fichier!M661</f>
        <v>7.5</v>
      </c>
      <c r="R669" s="8"/>
      <c r="S669" s="8"/>
      <c r="T669" s="8"/>
      <c r="U669" s="4"/>
      <c r="V669" s="3"/>
      <c r="W669" s="8"/>
      <c r="X669" s="8"/>
      <c r="Y669" s="22"/>
      <c r="Z669" s="25">
        <f t="shared" si="74"/>
        <v>0.2015045674368619</v>
      </c>
      <c r="AA669" s="25" t="str">
        <f t="shared" si="75"/>
        <v/>
      </c>
      <c r="AB669" s="25" t="str">
        <f t="shared" si="76"/>
        <v/>
      </c>
      <c r="AC669" s="64" t="str">
        <f t="shared" si="70"/>
        <v/>
      </c>
      <c r="AD669" s="65" t="b">
        <f t="shared" si="71"/>
        <v>0</v>
      </c>
      <c r="AE669" s="26" t="str">
        <f t="shared" si="72"/>
        <v/>
      </c>
      <c r="AF669" s="26" t="str">
        <f t="shared" si="73"/>
        <v/>
      </c>
    </row>
    <row r="670" spans="2:32" x14ac:dyDescent="0.25">
      <c r="B670" s="49">
        <f>fichier!I662</f>
        <v>27</v>
      </c>
      <c r="C670" s="67" t="str">
        <f>fichier!R662</f>
        <v>RENA</v>
      </c>
      <c r="D670" s="9">
        <f>fichier!N662</f>
        <v>45</v>
      </c>
      <c r="E670" s="4">
        <f>fichier!H662</f>
        <v>154547</v>
      </c>
      <c r="F670" s="4" t="str">
        <f>fichier!K662</f>
        <v>VTP PV 18147561 - DC-108-YT - RENAULT RETAIL GROUP - RENAULT CAPTUR</v>
      </c>
      <c r="G670" s="9">
        <f>fichier!L662</f>
        <v>37.22</v>
      </c>
      <c r="H670" s="9"/>
      <c r="I670" s="9"/>
      <c r="J670" s="9"/>
      <c r="K670" s="9"/>
      <c r="L670" s="9"/>
      <c r="M670" s="9"/>
      <c r="N670" s="9"/>
      <c r="O670" s="9"/>
      <c r="P670" s="9"/>
      <c r="Q670" s="9">
        <f>fichier!M662</f>
        <v>7.5</v>
      </c>
      <c r="R670" s="8"/>
      <c r="S670" s="8"/>
      <c r="T670" s="8"/>
      <c r="U670" s="4"/>
      <c r="V670" s="3"/>
      <c r="W670" s="8"/>
      <c r="X670" s="8"/>
      <c r="Y670" s="22"/>
      <c r="Z670" s="25">
        <f t="shared" si="74"/>
        <v>0.2015045674368619</v>
      </c>
      <c r="AA670" s="25" t="str">
        <f t="shared" si="75"/>
        <v/>
      </c>
      <c r="AB670" s="25" t="str">
        <f t="shared" si="76"/>
        <v/>
      </c>
      <c r="AC670" s="64" t="str">
        <f t="shared" si="70"/>
        <v/>
      </c>
      <c r="AD670" s="65" t="b">
        <f t="shared" si="71"/>
        <v>0</v>
      </c>
      <c r="AE670" s="26" t="str">
        <f t="shared" si="72"/>
        <v/>
      </c>
      <c r="AF670" s="26" t="str">
        <f t="shared" si="73"/>
        <v/>
      </c>
    </row>
    <row r="671" spans="2:32" x14ac:dyDescent="0.25">
      <c r="B671" s="49">
        <f>fichier!I663</f>
        <v>27</v>
      </c>
      <c r="C671" s="67" t="str">
        <f>fichier!R663</f>
        <v>RENA</v>
      </c>
      <c r="D671" s="9">
        <f>fichier!N663</f>
        <v>45</v>
      </c>
      <c r="E671" s="4">
        <f>fichier!H663</f>
        <v>154549</v>
      </c>
      <c r="F671" s="4" t="str">
        <f>fichier!K663</f>
        <v>VTP PV 18147563 - AQ-895-PX - REVERT LOIC - RENAULT MODUS</v>
      </c>
      <c r="G671" s="9">
        <f>fichier!L663</f>
        <v>37.22</v>
      </c>
      <c r="H671" s="9"/>
      <c r="I671" s="9"/>
      <c r="J671" s="9"/>
      <c r="K671" s="9"/>
      <c r="L671" s="9"/>
      <c r="M671" s="9"/>
      <c r="N671" s="9"/>
      <c r="O671" s="9"/>
      <c r="P671" s="9"/>
      <c r="Q671" s="9">
        <f>fichier!M663</f>
        <v>7.5</v>
      </c>
      <c r="R671" s="8"/>
      <c r="S671" s="8"/>
      <c r="T671" s="8"/>
      <c r="U671" s="4"/>
      <c r="V671" s="3"/>
      <c r="W671" s="8"/>
      <c r="X671" s="8"/>
      <c r="Y671" s="22"/>
      <c r="Z671" s="25">
        <f t="shared" si="74"/>
        <v>0.2015045674368619</v>
      </c>
      <c r="AA671" s="25" t="str">
        <f t="shared" si="75"/>
        <v/>
      </c>
      <c r="AB671" s="25" t="str">
        <f t="shared" si="76"/>
        <v/>
      </c>
      <c r="AC671" s="64" t="str">
        <f t="shared" si="70"/>
        <v/>
      </c>
      <c r="AD671" s="65" t="b">
        <f t="shared" si="71"/>
        <v>0</v>
      </c>
      <c r="AE671" s="26" t="str">
        <f t="shared" si="72"/>
        <v/>
      </c>
      <c r="AF671" s="26" t="str">
        <f t="shared" si="73"/>
        <v/>
      </c>
    </row>
    <row r="672" spans="2:32" x14ac:dyDescent="0.25">
      <c r="B672" s="49">
        <f>fichier!I664</f>
        <v>27</v>
      </c>
      <c r="C672" s="67" t="str">
        <f>fichier!R664</f>
        <v>RENA</v>
      </c>
      <c r="D672" s="9">
        <f>fichier!N664</f>
        <v>45</v>
      </c>
      <c r="E672" s="4">
        <f>fichier!H664</f>
        <v>154553</v>
      </c>
      <c r="F672" s="4" t="str">
        <f>fichier!K664</f>
        <v>VTP PV 18147567 - 4884 XH 14 - COLLARD JEAN PIERRE - RENAULT MEGANE SCENIC</v>
      </c>
      <c r="G672" s="9">
        <f>fichier!L664</f>
        <v>37.22</v>
      </c>
      <c r="H672" s="9"/>
      <c r="I672" s="9"/>
      <c r="J672" s="9"/>
      <c r="K672" s="9"/>
      <c r="L672" s="9"/>
      <c r="M672" s="9"/>
      <c r="N672" s="9"/>
      <c r="O672" s="9"/>
      <c r="P672" s="9"/>
      <c r="Q672" s="9">
        <f>fichier!M664</f>
        <v>7.5</v>
      </c>
      <c r="R672" s="8"/>
      <c r="S672" s="8"/>
      <c r="T672" s="8"/>
      <c r="U672" s="4"/>
      <c r="V672" s="3"/>
      <c r="W672" s="8"/>
      <c r="X672" s="8"/>
      <c r="Y672" s="22"/>
      <c r="Z672" s="25">
        <f t="shared" si="74"/>
        <v>0.2015045674368619</v>
      </c>
      <c r="AA672" s="25" t="str">
        <f t="shared" si="75"/>
        <v/>
      </c>
      <c r="AB672" s="25" t="str">
        <f t="shared" si="76"/>
        <v/>
      </c>
      <c r="AC672" s="64" t="str">
        <f t="shared" si="70"/>
        <v/>
      </c>
      <c r="AD672" s="65" t="b">
        <f t="shared" si="71"/>
        <v>0</v>
      </c>
      <c r="AE672" s="26" t="str">
        <f t="shared" si="72"/>
        <v/>
      </c>
      <c r="AF672" s="26" t="str">
        <f t="shared" si="73"/>
        <v/>
      </c>
    </row>
    <row r="673" spans="2:32" x14ac:dyDescent="0.25">
      <c r="B673" s="49">
        <f>fichier!I665</f>
        <v>27</v>
      </c>
      <c r="C673" s="67" t="str">
        <f>fichier!R665</f>
        <v>RENA</v>
      </c>
      <c r="D673" s="9">
        <f>fichier!N665</f>
        <v>45</v>
      </c>
      <c r="E673" s="4">
        <f>fichier!H665</f>
        <v>154559</v>
      </c>
      <c r="F673" s="4" t="str">
        <f>fichier!K665</f>
        <v>VTP PV 18147573 - 4485 XP 14 - FRESNARD GERARD - RENAULT CLIO</v>
      </c>
      <c r="G673" s="9">
        <f>fichier!L665</f>
        <v>37.22</v>
      </c>
      <c r="H673" s="9"/>
      <c r="I673" s="9"/>
      <c r="J673" s="9"/>
      <c r="K673" s="9"/>
      <c r="L673" s="9"/>
      <c r="M673" s="9"/>
      <c r="N673" s="9"/>
      <c r="O673" s="9"/>
      <c r="P673" s="9"/>
      <c r="Q673" s="9">
        <f>fichier!M665</f>
        <v>7.5</v>
      </c>
      <c r="R673" s="8"/>
      <c r="S673" s="8"/>
      <c r="T673" s="8"/>
      <c r="U673" s="4"/>
      <c r="V673" s="3"/>
      <c r="W673" s="8"/>
      <c r="X673" s="8"/>
      <c r="Y673" s="22"/>
      <c r="Z673" s="25">
        <f t="shared" si="74"/>
        <v>0.2015045674368619</v>
      </c>
      <c r="AA673" s="25" t="str">
        <f t="shared" si="75"/>
        <v/>
      </c>
      <c r="AB673" s="25" t="str">
        <f t="shared" si="76"/>
        <v/>
      </c>
      <c r="AC673" s="64" t="str">
        <f t="shared" si="70"/>
        <v/>
      </c>
      <c r="AD673" s="65" t="b">
        <f t="shared" si="71"/>
        <v>0</v>
      </c>
      <c r="AE673" s="26" t="str">
        <f t="shared" si="72"/>
        <v/>
      </c>
      <c r="AF673" s="26" t="str">
        <f t="shared" si="73"/>
        <v/>
      </c>
    </row>
    <row r="674" spans="2:32" x14ac:dyDescent="0.25">
      <c r="B674" s="49">
        <f>fichier!I666</f>
        <v>28</v>
      </c>
      <c r="C674" s="67" t="str">
        <f>fichier!R666</f>
        <v>RENA</v>
      </c>
      <c r="D674" s="9">
        <f>fichier!N666</f>
        <v>45</v>
      </c>
      <c r="E674" s="4">
        <f>fichier!H666</f>
        <v>154578</v>
      </c>
      <c r="F674" s="4" t="str">
        <f>fichier!K666</f>
        <v>VTP PV 18147592 - CB-258-LX - DIRECTION INTERDEPARTEMENTALE DES ROUT - RENAULT CLIO</v>
      </c>
      <c r="G674" s="9">
        <f>fichier!L666</f>
        <v>37.22</v>
      </c>
      <c r="H674" s="9"/>
      <c r="I674" s="9"/>
      <c r="J674" s="9"/>
      <c r="K674" s="9"/>
      <c r="L674" s="9"/>
      <c r="M674" s="9"/>
      <c r="N674" s="9"/>
      <c r="O674" s="9"/>
      <c r="P674" s="9"/>
      <c r="Q674" s="9">
        <f>fichier!M666</f>
        <v>7.5</v>
      </c>
      <c r="R674" s="8"/>
      <c r="S674" s="8"/>
      <c r="T674" s="8"/>
      <c r="U674" s="4"/>
      <c r="V674" s="3"/>
      <c r="W674" s="8"/>
      <c r="X674" s="8"/>
      <c r="Y674" s="22"/>
      <c r="Z674" s="25">
        <f t="shared" si="74"/>
        <v>0.2015045674368619</v>
      </c>
      <c r="AA674" s="25" t="str">
        <f t="shared" si="75"/>
        <v/>
      </c>
      <c r="AB674" s="25" t="str">
        <f t="shared" si="76"/>
        <v/>
      </c>
      <c r="AC674" s="64" t="str">
        <f t="shared" si="70"/>
        <v/>
      </c>
      <c r="AD674" s="65" t="b">
        <f t="shared" si="71"/>
        <v>0</v>
      </c>
      <c r="AE674" s="26" t="str">
        <f t="shared" si="72"/>
        <v/>
      </c>
      <c r="AF674" s="26" t="str">
        <f t="shared" si="73"/>
        <v/>
      </c>
    </row>
    <row r="675" spans="2:32" x14ac:dyDescent="0.25">
      <c r="B675" s="49">
        <f>fichier!I667</f>
        <v>14</v>
      </c>
      <c r="C675" s="67" t="str">
        <f>fichier!R667</f>
        <v>RESS</v>
      </c>
      <c r="D675" s="9">
        <f>fichier!N667</f>
        <v>80</v>
      </c>
      <c r="E675" s="4">
        <f>fichier!H667</f>
        <v>154171</v>
      </c>
      <c r="F675" s="4" t="str">
        <f>fichier!K667</f>
        <v>VTP PV 18147207 - AG-178-GD - RESSEGUIER CELINE - DACIA SANDERO</v>
      </c>
      <c r="G675" s="9">
        <f>fichier!L667</f>
        <v>66.38</v>
      </c>
      <c r="H675" s="9"/>
      <c r="I675" s="9"/>
      <c r="J675" s="9"/>
      <c r="K675" s="9"/>
      <c r="L675" s="9"/>
      <c r="M675" s="9"/>
      <c r="N675" s="9"/>
      <c r="O675" s="9"/>
      <c r="P675" s="9"/>
      <c r="Q675" s="9">
        <f>fichier!M667</f>
        <v>13.34</v>
      </c>
      <c r="R675" s="8"/>
      <c r="S675" s="8"/>
      <c r="T675" s="8"/>
      <c r="U675" s="4"/>
      <c r="V675" s="3"/>
      <c r="W675" s="8"/>
      <c r="X675" s="8"/>
      <c r="Y675" s="22"/>
      <c r="Z675" s="25">
        <f t="shared" si="74"/>
        <v>0.20096414582705635</v>
      </c>
      <c r="AA675" s="25" t="str">
        <f t="shared" si="75"/>
        <v/>
      </c>
      <c r="AB675" s="25" t="str">
        <f t="shared" si="76"/>
        <v/>
      </c>
      <c r="AC675" s="64" t="str">
        <f t="shared" si="70"/>
        <v/>
      </c>
      <c r="AD675" s="65" t="b">
        <f t="shared" si="71"/>
        <v>0</v>
      </c>
      <c r="AE675" s="26" t="str">
        <f t="shared" si="72"/>
        <v/>
      </c>
      <c r="AF675" s="26" t="str">
        <f t="shared" si="73"/>
        <v/>
      </c>
    </row>
    <row r="676" spans="2:32" x14ac:dyDescent="0.25">
      <c r="B676" s="49">
        <f>fichier!I668</f>
        <v>6</v>
      </c>
      <c r="C676" s="67" t="str">
        <f>fichier!R668</f>
        <v>REST</v>
      </c>
      <c r="D676" s="9">
        <f>fichier!N668</f>
        <v>65</v>
      </c>
      <c r="E676" s="4">
        <f>fichier!H668</f>
        <v>153907</v>
      </c>
      <c r="F676" s="4" t="str">
        <f>fichier!K668</f>
        <v>VTP PV 18146964 - 5035 YW 14 - RESTLE JACKY - RENAULT CLIO</v>
      </c>
      <c r="G676" s="9">
        <f>fichier!L668</f>
        <v>53.88</v>
      </c>
      <c r="H676" s="9"/>
      <c r="I676" s="9"/>
      <c r="J676" s="9"/>
      <c r="K676" s="9"/>
      <c r="L676" s="9"/>
      <c r="M676" s="9"/>
      <c r="N676" s="9"/>
      <c r="O676" s="9"/>
      <c r="P676" s="9"/>
      <c r="Q676" s="9">
        <f>fichier!M668</f>
        <v>10.84</v>
      </c>
      <c r="R676" s="8"/>
      <c r="S676" s="8"/>
      <c r="T676" s="8"/>
      <c r="U676" s="4"/>
      <c r="V676" s="3"/>
      <c r="W676" s="8"/>
      <c r="X676" s="8"/>
      <c r="Y676" s="22"/>
      <c r="Z676" s="25">
        <f t="shared" si="74"/>
        <v>0.2011878247958426</v>
      </c>
      <c r="AA676" s="25" t="str">
        <f t="shared" si="75"/>
        <v/>
      </c>
      <c r="AB676" s="25" t="str">
        <f t="shared" si="76"/>
        <v/>
      </c>
      <c r="AC676" s="64" t="str">
        <f t="shared" si="70"/>
        <v/>
      </c>
      <c r="AD676" s="65" t="b">
        <f t="shared" si="71"/>
        <v>0</v>
      </c>
      <c r="AE676" s="26" t="str">
        <f t="shared" si="72"/>
        <v/>
      </c>
      <c r="AF676" s="26" t="str">
        <f t="shared" si="73"/>
        <v/>
      </c>
    </row>
    <row r="677" spans="2:32" x14ac:dyDescent="0.25">
      <c r="B677" s="49">
        <f>fichier!I669</f>
        <v>7</v>
      </c>
      <c r="C677" s="67" t="str">
        <f>fichier!R669</f>
        <v>RING</v>
      </c>
      <c r="D677" s="9">
        <f>fichier!N669</f>
        <v>50</v>
      </c>
      <c r="E677" s="4">
        <f>fichier!H669</f>
        <v>153960</v>
      </c>
      <c r="F677" s="4" t="str">
        <f>fichier!K669</f>
        <v>VTP PV 18147012 - 6607 VH 14 - RINGUENET CHRISTIAN - AUDI COUPE</v>
      </c>
      <c r="G677" s="9">
        <f>fichier!L669</f>
        <v>41.38</v>
      </c>
      <c r="H677" s="9"/>
      <c r="I677" s="9"/>
      <c r="J677" s="9"/>
      <c r="K677" s="9"/>
      <c r="L677" s="9"/>
      <c r="M677" s="9"/>
      <c r="N677" s="9"/>
      <c r="O677" s="9"/>
      <c r="P677" s="9"/>
      <c r="Q677" s="9">
        <f>fichier!M669</f>
        <v>8.34</v>
      </c>
      <c r="R677" s="8"/>
      <c r="S677" s="8"/>
      <c r="T677" s="8"/>
      <c r="U677" s="4"/>
      <c r="V677" s="3"/>
      <c r="W677" s="8"/>
      <c r="X677" s="8"/>
      <c r="Y677" s="22"/>
      <c r="Z677" s="25">
        <f t="shared" si="74"/>
        <v>0.20154664088931851</v>
      </c>
      <c r="AA677" s="25" t="str">
        <f t="shared" si="75"/>
        <v/>
      </c>
      <c r="AB677" s="25" t="str">
        <f t="shared" si="76"/>
        <v/>
      </c>
      <c r="AC677" s="64" t="str">
        <f t="shared" si="70"/>
        <v/>
      </c>
      <c r="AD677" s="65" t="b">
        <f t="shared" si="71"/>
        <v>0</v>
      </c>
      <c r="AE677" s="26" t="str">
        <f t="shared" si="72"/>
        <v/>
      </c>
      <c r="AF677" s="26" t="str">
        <f t="shared" si="73"/>
        <v/>
      </c>
    </row>
    <row r="678" spans="2:32" x14ac:dyDescent="0.25">
      <c r="B678" s="49">
        <f>fichier!I670</f>
        <v>10</v>
      </c>
      <c r="C678" s="67" t="str">
        <f>fichier!R670</f>
        <v>RIQU</v>
      </c>
      <c r="D678" s="9">
        <f>fichier!N670</f>
        <v>60</v>
      </c>
      <c r="E678" s="4">
        <f>fichier!H670</f>
        <v>154069</v>
      </c>
      <c r="F678" s="4" t="str">
        <f>fichier!K670</f>
        <v>VTP PV 18147115 - 7478 YV 14 - RIQUIER GILLES - MERCEDES BENZ CLASSE E</v>
      </c>
      <c r="G678" s="9">
        <f>fichier!L670</f>
        <v>49.72</v>
      </c>
      <c r="H678" s="9"/>
      <c r="I678" s="9"/>
      <c r="J678" s="9"/>
      <c r="K678" s="9"/>
      <c r="L678" s="9"/>
      <c r="M678" s="9"/>
      <c r="N678" s="9"/>
      <c r="O678" s="9"/>
      <c r="P678" s="9"/>
      <c r="Q678" s="9">
        <f>fichier!M670</f>
        <v>10</v>
      </c>
      <c r="R678" s="8"/>
      <c r="S678" s="8"/>
      <c r="T678" s="8"/>
      <c r="U678" s="4"/>
      <c r="V678" s="3"/>
      <c r="W678" s="8"/>
      <c r="X678" s="8"/>
      <c r="Y678" s="22"/>
      <c r="Z678" s="25">
        <f t="shared" si="74"/>
        <v>0.20112630732099759</v>
      </c>
      <c r="AA678" s="25" t="str">
        <f t="shared" si="75"/>
        <v/>
      </c>
      <c r="AB678" s="25" t="str">
        <f t="shared" si="76"/>
        <v/>
      </c>
      <c r="AC678" s="64" t="str">
        <f t="shared" si="70"/>
        <v/>
      </c>
      <c r="AD678" s="65" t="b">
        <f t="shared" si="71"/>
        <v>0</v>
      </c>
      <c r="AE678" s="26" t="str">
        <f t="shared" si="72"/>
        <v/>
      </c>
      <c r="AF678" s="26" t="str">
        <f t="shared" si="73"/>
        <v/>
      </c>
    </row>
    <row r="679" spans="2:32" x14ac:dyDescent="0.25">
      <c r="B679" s="49">
        <f>fichier!I671</f>
        <v>21</v>
      </c>
      <c r="C679" s="67" t="str">
        <f>fichier!R671</f>
        <v>ROBE</v>
      </c>
      <c r="D679" s="9">
        <f>fichier!N671</f>
        <v>65</v>
      </c>
      <c r="E679" s="4">
        <f>fichier!H671</f>
        <v>154361</v>
      </c>
      <c r="F679" s="4" t="str">
        <f>fichier!K671</f>
        <v>VTP PV 18147386 - BB-495-DQ - ROBERT SEBASTIEN - PEUGEOT 207</v>
      </c>
      <c r="G679" s="9">
        <f>fichier!L671</f>
        <v>53.88</v>
      </c>
      <c r="H679" s="9"/>
      <c r="I679" s="9"/>
      <c r="J679" s="9"/>
      <c r="K679" s="9"/>
      <c r="L679" s="9"/>
      <c r="M679" s="9"/>
      <c r="N679" s="9"/>
      <c r="O679" s="9"/>
      <c r="P679" s="9"/>
      <c r="Q679" s="9">
        <f>fichier!M671</f>
        <v>10.84</v>
      </c>
      <c r="R679" s="8"/>
      <c r="S679" s="8"/>
      <c r="T679" s="8"/>
      <c r="U679" s="4"/>
      <c r="V679" s="3"/>
      <c r="W679" s="8"/>
      <c r="X679" s="8"/>
      <c r="Y679" s="22"/>
      <c r="Z679" s="25">
        <f t="shared" si="74"/>
        <v>0.2011878247958426</v>
      </c>
      <c r="AA679" s="25" t="str">
        <f t="shared" si="75"/>
        <v/>
      </c>
      <c r="AB679" s="25" t="str">
        <f t="shared" si="76"/>
        <v/>
      </c>
      <c r="AC679" s="64" t="str">
        <f t="shared" si="70"/>
        <v/>
      </c>
      <c r="AD679" s="65" t="b">
        <f t="shared" si="71"/>
        <v>0</v>
      </c>
      <c r="AE679" s="26" t="str">
        <f t="shared" si="72"/>
        <v/>
      </c>
      <c r="AF679" s="26" t="str">
        <f t="shared" si="73"/>
        <v/>
      </c>
    </row>
    <row r="680" spans="2:32" x14ac:dyDescent="0.25">
      <c r="B680" s="49">
        <f>fichier!I672</f>
        <v>23</v>
      </c>
      <c r="C680" s="67" t="str">
        <f>fichier!R672</f>
        <v>ROBN</v>
      </c>
      <c r="D680" s="9">
        <f>fichier!N672</f>
        <v>60</v>
      </c>
      <c r="E680" s="4">
        <f>fichier!H672</f>
        <v>154448</v>
      </c>
      <c r="F680" s="4" t="str">
        <f>fichier!K672</f>
        <v>VTP PV 18147469 - AM-355-HH - ROBNARD FRANCOIS &amp; CHANTAL - FORD FUSION</v>
      </c>
      <c r="G680" s="9">
        <f>fichier!L672</f>
        <v>49.72</v>
      </c>
      <c r="H680" s="9"/>
      <c r="I680" s="9"/>
      <c r="J680" s="9"/>
      <c r="K680" s="9"/>
      <c r="L680" s="9"/>
      <c r="M680" s="9"/>
      <c r="N680" s="9"/>
      <c r="O680" s="9"/>
      <c r="P680" s="9"/>
      <c r="Q680" s="9">
        <f>fichier!M672</f>
        <v>10</v>
      </c>
      <c r="R680" s="8"/>
      <c r="S680" s="8"/>
      <c r="T680" s="8"/>
      <c r="U680" s="4"/>
      <c r="V680" s="3"/>
      <c r="W680" s="8"/>
      <c r="X680" s="8"/>
      <c r="Y680" s="22"/>
      <c r="Z680" s="25">
        <f t="shared" si="74"/>
        <v>0.20112630732099759</v>
      </c>
      <c r="AA680" s="25" t="str">
        <f t="shared" si="75"/>
        <v/>
      </c>
      <c r="AB680" s="25" t="str">
        <f t="shared" si="76"/>
        <v/>
      </c>
      <c r="AC680" s="64" t="str">
        <f t="shared" si="70"/>
        <v/>
      </c>
      <c r="AD680" s="65" t="b">
        <f t="shared" si="71"/>
        <v>0</v>
      </c>
      <c r="AE680" s="26" t="str">
        <f t="shared" si="72"/>
        <v/>
      </c>
      <c r="AF680" s="26" t="str">
        <f t="shared" si="73"/>
        <v/>
      </c>
    </row>
    <row r="681" spans="2:32" x14ac:dyDescent="0.25">
      <c r="B681" s="49">
        <f>fichier!I673</f>
        <v>3</v>
      </c>
      <c r="C681" s="67" t="str">
        <f>fichier!R673</f>
        <v>ROGE</v>
      </c>
      <c r="D681" s="9">
        <f>fichier!N673</f>
        <v>15</v>
      </c>
      <c r="E681" s="4">
        <f>fichier!H673</f>
        <v>153869</v>
      </c>
      <c r="F681" s="4" t="str">
        <f>fichier!K673</f>
        <v>CV PV 18146929 - DY-819-QN - ROGEER PHILIPPE - SKODA OCTAVIA</v>
      </c>
      <c r="G681" s="9">
        <f>fichier!L673</f>
        <v>12.5</v>
      </c>
      <c r="H681" s="9"/>
      <c r="I681" s="9"/>
      <c r="J681" s="9"/>
      <c r="K681" s="9"/>
      <c r="L681" s="9"/>
      <c r="M681" s="9"/>
      <c r="N681" s="9"/>
      <c r="O681" s="9"/>
      <c r="P681" s="9"/>
      <c r="Q681" s="9">
        <f>fichier!M673</f>
        <v>2.5</v>
      </c>
      <c r="R681" s="8"/>
      <c r="S681" s="8"/>
      <c r="T681" s="8"/>
      <c r="U681" s="4"/>
      <c r="V681" s="3"/>
      <c r="W681" s="8"/>
      <c r="X681" s="8"/>
      <c r="Y681" s="22"/>
      <c r="Z681" s="25">
        <f t="shared" si="74"/>
        <v>0.2</v>
      </c>
      <c r="AA681" s="25" t="str">
        <f t="shared" si="75"/>
        <v/>
      </c>
      <c r="AB681" s="25" t="str">
        <f t="shared" si="76"/>
        <v/>
      </c>
      <c r="AC681" s="64" t="str">
        <f t="shared" si="70"/>
        <v/>
      </c>
      <c r="AD681" s="65" t="str">
        <f t="shared" si="71"/>
        <v/>
      </c>
      <c r="AE681" s="26" t="str">
        <f t="shared" si="72"/>
        <v/>
      </c>
      <c r="AF681" s="26" t="str">
        <f t="shared" si="73"/>
        <v/>
      </c>
    </row>
    <row r="682" spans="2:32" x14ac:dyDescent="0.25">
      <c r="B682" s="49">
        <f>fichier!I674</f>
        <v>27</v>
      </c>
      <c r="C682" s="67" t="str">
        <f>fichier!R674</f>
        <v>ROUA</v>
      </c>
      <c r="D682" s="9">
        <f>fichier!N674</f>
        <v>60</v>
      </c>
      <c r="E682" s="4">
        <f>fichier!H674</f>
        <v>154538</v>
      </c>
      <c r="F682" s="4" t="str">
        <f>fichier!K674</f>
        <v>VTP PV 18147552 - DC-336-SY - ROUAULT LUCIEN - PEUGEOT 308</v>
      </c>
      <c r="G682" s="9">
        <f>fichier!L674</f>
        <v>49.72</v>
      </c>
      <c r="H682" s="9"/>
      <c r="I682" s="9"/>
      <c r="J682" s="9"/>
      <c r="K682" s="9"/>
      <c r="L682" s="9"/>
      <c r="M682" s="9"/>
      <c r="N682" s="9"/>
      <c r="O682" s="9"/>
      <c r="P682" s="9"/>
      <c r="Q682" s="9">
        <f>fichier!M674</f>
        <v>10</v>
      </c>
      <c r="R682" s="8"/>
      <c r="S682" s="8"/>
      <c r="T682" s="8"/>
      <c r="U682" s="4"/>
      <c r="V682" s="3"/>
      <c r="W682" s="8"/>
      <c r="X682" s="8"/>
      <c r="Y682" s="22"/>
      <c r="Z682" s="25">
        <f t="shared" si="74"/>
        <v>0.20112630732099759</v>
      </c>
      <c r="AA682" s="25" t="str">
        <f t="shared" si="75"/>
        <v/>
      </c>
      <c r="AB682" s="25" t="str">
        <f t="shared" si="76"/>
        <v/>
      </c>
      <c r="AC682" s="64" t="str">
        <f t="shared" si="70"/>
        <v/>
      </c>
      <c r="AD682" s="65" t="b">
        <f t="shared" si="71"/>
        <v>0</v>
      </c>
      <c r="AE682" s="26" t="str">
        <f t="shared" si="72"/>
        <v/>
      </c>
      <c r="AF682" s="26" t="str">
        <f t="shared" si="73"/>
        <v/>
      </c>
    </row>
    <row r="683" spans="2:32" x14ac:dyDescent="0.25">
      <c r="B683" s="49">
        <f>fichier!I675</f>
        <v>7</v>
      </c>
      <c r="C683" s="67" t="str">
        <f>fichier!R675</f>
        <v>ROUI</v>
      </c>
      <c r="D683" s="9">
        <f>fichier!N675</f>
        <v>50</v>
      </c>
      <c r="E683" s="4">
        <f>fichier!H675</f>
        <v>153943</v>
      </c>
      <c r="F683" s="4" t="str">
        <f>fichier!K675</f>
        <v>VTP PV 18147000 - CA-964-XE - CLAUDE FOURNIS AUTOMOBILLES SAS - FORD C-MAX</v>
      </c>
      <c r="G683" s="9">
        <f>fichier!L675</f>
        <v>41.38</v>
      </c>
      <c r="H683" s="9"/>
      <c r="I683" s="9"/>
      <c r="J683" s="9"/>
      <c r="K683" s="9"/>
      <c r="L683" s="9"/>
      <c r="M683" s="9"/>
      <c r="N683" s="9"/>
      <c r="O683" s="9"/>
      <c r="P683" s="9"/>
      <c r="Q683" s="9">
        <f>fichier!M675</f>
        <v>8.34</v>
      </c>
      <c r="R683" s="8"/>
      <c r="S683" s="8"/>
      <c r="T683" s="8"/>
      <c r="U683" s="4"/>
      <c r="V683" s="3"/>
      <c r="W683" s="8"/>
      <c r="X683" s="8"/>
      <c r="Y683" s="22"/>
      <c r="Z683" s="25">
        <f t="shared" si="74"/>
        <v>0.20154664088931851</v>
      </c>
      <c r="AA683" s="25" t="str">
        <f t="shared" si="75"/>
        <v/>
      </c>
      <c r="AB683" s="25" t="str">
        <f t="shared" si="76"/>
        <v/>
      </c>
      <c r="AC683" s="64" t="str">
        <f t="shared" si="70"/>
        <v/>
      </c>
      <c r="AD683" s="65" t="b">
        <f t="shared" si="71"/>
        <v>0</v>
      </c>
      <c r="AE683" s="26" t="str">
        <f t="shared" si="72"/>
        <v/>
      </c>
      <c r="AF683" s="26" t="str">
        <f t="shared" si="73"/>
        <v/>
      </c>
    </row>
    <row r="684" spans="2:32" x14ac:dyDescent="0.25">
      <c r="B684" s="49">
        <f>fichier!I676</f>
        <v>7</v>
      </c>
      <c r="C684" s="67" t="str">
        <f>fichier!R676</f>
        <v>ROUI</v>
      </c>
      <c r="D684" s="9">
        <f>fichier!N676</f>
        <v>-50</v>
      </c>
      <c r="E684" s="4">
        <f>fichier!H676</f>
        <v>153980</v>
      </c>
      <c r="F684" s="4" t="str">
        <f>fichier!K676</f>
        <v>Avoir facture NÂ° 153943 du 07/02/2018</v>
      </c>
      <c r="G684" s="9">
        <f>fichier!L676</f>
        <v>-41.38</v>
      </c>
      <c r="H684" s="9"/>
      <c r="I684" s="9"/>
      <c r="J684" s="9"/>
      <c r="K684" s="9"/>
      <c r="L684" s="9"/>
      <c r="M684" s="9"/>
      <c r="N684" s="9"/>
      <c r="O684" s="9"/>
      <c r="P684" s="9"/>
      <c r="Q684" s="9">
        <f>fichier!M676</f>
        <v>-8.34</v>
      </c>
      <c r="R684" s="8"/>
      <c r="S684" s="8"/>
      <c r="T684" s="8"/>
      <c r="U684" s="4"/>
      <c r="V684" s="3"/>
      <c r="W684" s="8"/>
      <c r="X684" s="8"/>
      <c r="Y684" s="22"/>
      <c r="Z684" s="25">
        <f t="shared" si="74"/>
        <v>0.20154664088931851</v>
      </c>
      <c r="AA684" s="25" t="str">
        <f t="shared" si="75"/>
        <v/>
      </c>
      <c r="AB684" s="25" t="str">
        <f t="shared" si="76"/>
        <v/>
      </c>
      <c r="AC684" s="64" t="str">
        <f t="shared" si="70"/>
        <v/>
      </c>
      <c r="AD684" s="65" t="b">
        <f t="shared" si="71"/>
        <v>0</v>
      </c>
      <c r="AE684" s="26" t="str">
        <f t="shared" si="72"/>
        <v/>
      </c>
      <c r="AF684" s="26" t="str">
        <f t="shared" si="73"/>
        <v/>
      </c>
    </row>
    <row r="685" spans="2:32" x14ac:dyDescent="0.25">
      <c r="B685" s="49">
        <f>fichier!I677</f>
        <v>7</v>
      </c>
      <c r="C685" s="67" t="str">
        <f>fichier!R677</f>
        <v>ROUI</v>
      </c>
      <c r="D685" s="9">
        <f>fichier!N677</f>
        <v>50</v>
      </c>
      <c r="E685" s="4">
        <f>fichier!H677</f>
        <v>153981</v>
      </c>
      <c r="F685" s="4" t="str">
        <f>fichier!K677</f>
        <v>RF VTP PV 18147000 - CA-964-XE - CLAUDE FOURNIS AUTOMOBILLES SAS - FORD C-MAX</v>
      </c>
      <c r="G685" s="9">
        <f>fichier!L677</f>
        <v>41.38</v>
      </c>
      <c r="H685" s="9"/>
      <c r="I685" s="9"/>
      <c r="J685" s="9"/>
      <c r="K685" s="9"/>
      <c r="L685" s="9"/>
      <c r="M685" s="9"/>
      <c r="N685" s="9"/>
      <c r="O685" s="9"/>
      <c r="P685" s="9"/>
      <c r="Q685" s="9">
        <f>fichier!M677</f>
        <v>8.34</v>
      </c>
      <c r="R685" s="8"/>
      <c r="S685" s="8"/>
      <c r="T685" s="8"/>
      <c r="U685" s="4"/>
      <c r="V685" s="3"/>
      <c r="W685" s="8"/>
      <c r="X685" s="8"/>
      <c r="Y685" s="22"/>
      <c r="Z685" s="25">
        <f t="shared" si="74"/>
        <v>0.20154664088931851</v>
      </c>
      <c r="AA685" s="25" t="str">
        <f t="shared" si="75"/>
        <v/>
      </c>
      <c r="AB685" s="25" t="str">
        <f t="shared" si="76"/>
        <v/>
      </c>
      <c r="AC685" s="64" t="str">
        <f t="shared" si="70"/>
        <v/>
      </c>
      <c r="AD685" s="65" t="b">
        <f t="shared" si="71"/>
        <v>0</v>
      </c>
      <c r="AE685" s="26" t="str">
        <f t="shared" si="72"/>
        <v/>
      </c>
      <c r="AF685" s="26" t="str">
        <f t="shared" si="73"/>
        <v/>
      </c>
    </row>
    <row r="686" spans="2:32" x14ac:dyDescent="0.25">
      <c r="B686" s="49">
        <f>fichier!I678</f>
        <v>6</v>
      </c>
      <c r="C686" s="67" t="str">
        <f>fichier!R678</f>
        <v>ROUS</v>
      </c>
      <c r="D686" s="9">
        <f>fichier!N678</f>
        <v>65</v>
      </c>
      <c r="E686" s="4">
        <f>fichier!H678</f>
        <v>153935</v>
      </c>
      <c r="F686" s="4" t="str">
        <f>fichier!K678</f>
        <v>VTP PV 18146992 - BT-020-GS - ROUSSELIN ANTOINE - AUDI A4</v>
      </c>
      <c r="G686" s="9">
        <f>fichier!L678</f>
        <v>53.88</v>
      </c>
      <c r="H686" s="9"/>
      <c r="I686" s="9"/>
      <c r="J686" s="9"/>
      <c r="K686" s="9"/>
      <c r="L686" s="9"/>
      <c r="M686" s="9"/>
      <c r="N686" s="9"/>
      <c r="O686" s="9"/>
      <c r="P686" s="9"/>
      <c r="Q686" s="9">
        <f>fichier!M678</f>
        <v>10.84</v>
      </c>
      <c r="R686" s="8"/>
      <c r="S686" s="8"/>
      <c r="T686" s="8"/>
      <c r="U686" s="4"/>
      <c r="V686" s="3"/>
      <c r="W686" s="8"/>
      <c r="X686" s="8"/>
      <c r="Y686" s="22"/>
      <c r="Z686" s="25">
        <f t="shared" si="74"/>
        <v>0.2011878247958426</v>
      </c>
      <c r="AA686" s="25" t="str">
        <f t="shared" si="75"/>
        <v/>
      </c>
      <c r="AB686" s="25" t="str">
        <f t="shared" si="76"/>
        <v/>
      </c>
      <c r="AC686" s="64" t="str">
        <f t="shared" si="70"/>
        <v/>
      </c>
      <c r="AD686" s="65" t="b">
        <f t="shared" si="71"/>
        <v>0</v>
      </c>
      <c r="AE686" s="26" t="str">
        <f t="shared" si="72"/>
        <v/>
      </c>
      <c r="AF686" s="26" t="str">
        <f t="shared" si="73"/>
        <v/>
      </c>
    </row>
    <row r="687" spans="2:32" x14ac:dyDescent="0.25">
      <c r="B687" s="49">
        <f>fichier!I679</f>
        <v>7</v>
      </c>
      <c r="C687" s="67" t="str">
        <f>fichier!R679</f>
        <v>ROUS</v>
      </c>
      <c r="D687" s="9">
        <f>fichier!N679</f>
        <v>60</v>
      </c>
      <c r="E687" s="4">
        <f>fichier!H679</f>
        <v>153955</v>
      </c>
      <c r="F687" s="4" t="str">
        <f>fichier!K679</f>
        <v>VTP PV 18147008 - DP-401-TV - ROUSTEL BENJAMIN - BMW SERIE 5</v>
      </c>
      <c r="G687" s="9">
        <f>fichier!L679</f>
        <v>49.72</v>
      </c>
      <c r="H687" s="9"/>
      <c r="I687" s="9"/>
      <c r="J687" s="9"/>
      <c r="K687" s="9"/>
      <c r="L687" s="9"/>
      <c r="M687" s="9"/>
      <c r="N687" s="9"/>
      <c r="O687" s="9"/>
      <c r="P687" s="9"/>
      <c r="Q687" s="9">
        <f>fichier!M679</f>
        <v>10</v>
      </c>
      <c r="R687" s="8"/>
      <c r="S687" s="8"/>
      <c r="T687" s="8"/>
      <c r="U687" s="4"/>
      <c r="V687" s="3"/>
      <c r="W687" s="8"/>
      <c r="X687" s="8"/>
      <c r="Y687" s="22"/>
      <c r="Z687" s="25">
        <f t="shared" si="74"/>
        <v>0.20112630732099759</v>
      </c>
      <c r="AA687" s="25" t="str">
        <f t="shared" si="75"/>
        <v/>
      </c>
      <c r="AB687" s="25" t="str">
        <f t="shared" si="76"/>
        <v/>
      </c>
      <c r="AC687" s="64" t="str">
        <f t="shared" si="70"/>
        <v/>
      </c>
      <c r="AD687" s="65" t="b">
        <f t="shared" si="71"/>
        <v>0</v>
      </c>
      <c r="AE687" s="26" t="str">
        <f t="shared" si="72"/>
        <v/>
      </c>
      <c r="AF687" s="26" t="str">
        <f t="shared" si="73"/>
        <v/>
      </c>
    </row>
    <row r="688" spans="2:32" x14ac:dyDescent="0.25">
      <c r="B688" s="49">
        <f>fichier!I680</f>
        <v>23</v>
      </c>
      <c r="C688" s="67" t="str">
        <f>fichier!R680</f>
        <v>RUET</v>
      </c>
      <c r="D688" s="9">
        <f>fichier!N680</f>
        <v>60</v>
      </c>
      <c r="E688" s="4">
        <f>fichier!H680</f>
        <v>154455</v>
      </c>
      <c r="F688" s="4" t="str">
        <f>fichier!K680</f>
        <v>VTP PV 18147476 - 3283 YT 14 - RUET JACQUES - RENAULT CLIO</v>
      </c>
      <c r="G688" s="9">
        <f>fichier!L680</f>
        <v>49.72</v>
      </c>
      <c r="H688" s="9"/>
      <c r="I688" s="9"/>
      <c r="J688" s="9"/>
      <c r="K688" s="9"/>
      <c r="L688" s="9"/>
      <c r="M688" s="9"/>
      <c r="N688" s="9"/>
      <c r="O688" s="9"/>
      <c r="P688" s="9"/>
      <c r="Q688" s="9">
        <f>fichier!M680</f>
        <v>10</v>
      </c>
      <c r="R688" s="8"/>
      <c r="S688" s="8"/>
      <c r="T688" s="8"/>
      <c r="U688" s="4"/>
      <c r="V688" s="3"/>
      <c r="W688" s="8"/>
      <c r="X688" s="8"/>
      <c r="Y688" s="22"/>
      <c r="Z688" s="25">
        <f t="shared" si="74"/>
        <v>0.20112630732099759</v>
      </c>
      <c r="AA688" s="25" t="str">
        <f t="shared" si="75"/>
        <v/>
      </c>
      <c r="AB688" s="25" t="str">
        <f t="shared" si="76"/>
        <v/>
      </c>
      <c r="AC688" s="64" t="str">
        <f t="shared" si="70"/>
        <v/>
      </c>
      <c r="AD688" s="65" t="b">
        <f t="shared" si="71"/>
        <v>0</v>
      </c>
      <c r="AE688" s="26" t="str">
        <f t="shared" si="72"/>
        <v/>
      </c>
      <c r="AF688" s="26" t="str">
        <f t="shared" si="73"/>
        <v/>
      </c>
    </row>
    <row r="689" spans="2:32" x14ac:dyDescent="0.25">
      <c r="B689" s="49">
        <f>fichier!I681</f>
        <v>8</v>
      </c>
      <c r="C689" s="67" t="str">
        <f>fichier!R681</f>
        <v xml:space="preserve">S D </v>
      </c>
      <c r="D689" s="9">
        <f>fichier!N681</f>
        <v>50</v>
      </c>
      <c r="E689" s="4">
        <f>fichier!H681</f>
        <v>154015</v>
      </c>
      <c r="F689" s="4" t="str">
        <f>fichier!K681</f>
        <v>VTP PV 18147064 - 3138 YF 14 - S D I S 14 - RENAULT MASTER</v>
      </c>
      <c r="G689" s="9">
        <f>fichier!L681</f>
        <v>41.38</v>
      </c>
      <c r="H689" s="9"/>
      <c r="I689" s="9"/>
      <c r="J689" s="9"/>
      <c r="K689" s="9"/>
      <c r="L689" s="9"/>
      <c r="M689" s="9"/>
      <c r="N689" s="9"/>
      <c r="O689" s="9"/>
      <c r="P689" s="9"/>
      <c r="Q689" s="9">
        <f>fichier!M681</f>
        <v>8.34</v>
      </c>
      <c r="R689" s="8"/>
      <c r="S689" s="8"/>
      <c r="T689" s="8"/>
      <c r="U689" s="4"/>
      <c r="V689" s="3"/>
      <c r="W689" s="8"/>
      <c r="X689" s="8"/>
      <c r="Y689" s="22"/>
      <c r="Z689" s="25">
        <f t="shared" si="74"/>
        <v>0.20154664088931851</v>
      </c>
      <c r="AA689" s="25" t="str">
        <f t="shared" si="75"/>
        <v/>
      </c>
      <c r="AB689" s="25" t="str">
        <f t="shared" si="76"/>
        <v/>
      </c>
      <c r="AC689" s="64" t="str">
        <f t="shared" si="70"/>
        <v/>
      </c>
      <c r="AD689" s="65" t="b">
        <f t="shared" si="71"/>
        <v>0</v>
      </c>
      <c r="AE689" s="26" t="str">
        <f t="shared" si="72"/>
        <v/>
      </c>
      <c r="AF689" s="26" t="str">
        <f t="shared" si="73"/>
        <v/>
      </c>
    </row>
    <row r="690" spans="2:32" x14ac:dyDescent="0.25">
      <c r="B690" s="49">
        <f>fichier!I682</f>
        <v>15</v>
      </c>
      <c r="C690" s="67" t="str">
        <f>fichier!R682</f>
        <v xml:space="preserve">S D </v>
      </c>
      <c r="D690" s="9">
        <f>fichier!N682</f>
        <v>50</v>
      </c>
      <c r="E690" s="4">
        <f>fichier!H682</f>
        <v>154212</v>
      </c>
      <c r="F690" s="4" t="str">
        <f>fichier!K682</f>
        <v>RF VTP PV 18147246 - 1658 VN 14 - SDIS 14 - RENAULT TRAFIC</v>
      </c>
      <c r="G690" s="9">
        <f>fichier!L682</f>
        <v>41.38</v>
      </c>
      <c r="H690" s="9"/>
      <c r="I690" s="9"/>
      <c r="J690" s="9"/>
      <c r="K690" s="9"/>
      <c r="L690" s="9"/>
      <c r="M690" s="9"/>
      <c r="N690" s="9"/>
      <c r="O690" s="9"/>
      <c r="P690" s="9"/>
      <c r="Q690" s="9">
        <f>fichier!M682</f>
        <v>8.34</v>
      </c>
      <c r="R690" s="8"/>
      <c r="S690" s="8"/>
      <c r="T690" s="8"/>
      <c r="U690" s="4"/>
      <c r="V690" s="3"/>
      <c r="W690" s="8"/>
      <c r="X690" s="8"/>
      <c r="Y690" s="22"/>
      <c r="Z690" s="25">
        <f t="shared" si="74"/>
        <v>0.20154664088931851</v>
      </c>
      <c r="AA690" s="25" t="str">
        <f t="shared" si="75"/>
        <v/>
      </c>
      <c r="AB690" s="25" t="str">
        <f t="shared" si="76"/>
        <v/>
      </c>
      <c r="AC690" s="64" t="str">
        <f t="shared" si="70"/>
        <v/>
      </c>
      <c r="AD690" s="65" t="b">
        <f t="shared" si="71"/>
        <v>0</v>
      </c>
      <c r="AE690" s="26" t="str">
        <f t="shared" si="72"/>
        <v/>
      </c>
      <c r="AF690" s="26" t="str">
        <f t="shared" si="73"/>
        <v/>
      </c>
    </row>
    <row r="691" spans="2:32" x14ac:dyDescent="0.25">
      <c r="B691" s="49">
        <f>fichier!I683</f>
        <v>19</v>
      </c>
      <c r="C691" s="67" t="str">
        <f>fichier!R683</f>
        <v xml:space="preserve">S D </v>
      </c>
      <c r="D691" s="9">
        <f>fichier!N683</f>
        <v>50</v>
      </c>
      <c r="E691" s="4">
        <f>fichier!H683</f>
        <v>154274</v>
      </c>
      <c r="F691" s="4" t="str">
        <f>fichier!K683</f>
        <v>VTP PV 18147304 - 5286 XF 14 - SDIS DU CALVADOS - CITROEN BERLINGO</v>
      </c>
      <c r="G691" s="9">
        <f>fichier!L683</f>
        <v>41.38</v>
      </c>
      <c r="H691" s="9"/>
      <c r="I691" s="9"/>
      <c r="J691" s="9"/>
      <c r="K691" s="9"/>
      <c r="L691" s="9"/>
      <c r="M691" s="9"/>
      <c r="N691" s="9"/>
      <c r="O691" s="9"/>
      <c r="P691" s="9"/>
      <c r="Q691" s="9">
        <f>fichier!M683</f>
        <v>8.34</v>
      </c>
      <c r="R691" s="8"/>
      <c r="S691" s="8"/>
      <c r="T691" s="8"/>
      <c r="U691" s="4"/>
      <c r="V691" s="3"/>
      <c r="W691" s="8"/>
      <c r="X691" s="8"/>
      <c r="Y691" s="22"/>
      <c r="Z691" s="25">
        <f t="shared" si="74"/>
        <v>0.20154664088931851</v>
      </c>
      <c r="AA691" s="25" t="str">
        <f t="shared" si="75"/>
        <v/>
      </c>
      <c r="AB691" s="25" t="str">
        <f t="shared" si="76"/>
        <v/>
      </c>
      <c r="AC691" s="64" t="str">
        <f t="shared" si="70"/>
        <v/>
      </c>
      <c r="AD691" s="65" t="b">
        <f t="shared" si="71"/>
        <v>0</v>
      </c>
      <c r="AE691" s="26" t="str">
        <f t="shared" si="72"/>
        <v/>
      </c>
      <c r="AF691" s="26" t="str">
        <f t="shared" si="73"/>
        <v/>
      </c>
    </row>
    <row r="692" spans="2:32" x14ac:dyDescent="0.25">
      <c r="B692" s="49">
        <f>fichier!I684</f>
        <v>20</v>
      </c>
      <c r="C692" s="67" t="str">
        <f>fichier!R684</f>
        <v xml:space="preserve">S D </v>
      </c>
      <c r="D692" s="9">
        <f>fichier!N684</f>
        <v>50</v>
      </c>
      <c r="E692" s="4">
        <f>fichier!H684</f>
        <v>154320</v>
      </c>
      <c r="F692" s="4" t="str">
        <f>fichier!K684</f>
        <v>VTP PV 18147346 - 3208 WZ 14 - SDIS DU CALVADOS - LAND ROVER DEFENDER</v>
      </c>
      <c r="G692" s="9">
        <f>fichier!L684</f>
        <v>41.38</v>
      </c>
      <c r="H692" s="9"/>
      <c r="I692" s="9"/>
      <c r="J692" s="9"/>
      <c r="K692" s="9"/>
      <c r="L692" s="9"/>
      <c r="M692" s="9"/>
      <c r="N692" s="9"/>
      <c r="O692" s="9"/>
      <c r="P692" s="9"/>
      <c r="Q692" s="9">
        <f>fichier!M684</f>
        <v>8.34</v>
      </c>
      <c r="R692" s="8"/>
      <c r="S692" s="8"/>
      <c r="T692" s="8"/>
      <c r="U692" s="4"/>
      <c r="V692" s="3"/>
      <c r="W692" s="8"/>
      <c r="X692" s="8"/>
      <c r="Y692" s="22"/>
      <c r="Z692" s="25">
        <f t="shared" si="74"/>
        <v>0.20154664088931851</v>
      </c>
      <c r="AA692" s="25" t="str">
        <f t="shared" si="75"/>
        <v/>
      </c>
      <c r="AB692" s="25" t="str">
        <f t="shared" si="76"/>
        <v/>
      </c>
      <c r="AC692" s="64" t="str">
        <f t="shared" si="70"/>
        <v/>
      </c>
      <c r="AD692" s="65" t="b">
        <f t="shared" si="71"/>
        <v>0</v>
      </c>
      <c r="AE692" s="26" t="str">
        <f t="shared" si="72"/>
        <v/>
      </c>
      <c r="AF692" s="26" t="str">
        <f t="shared" si="73"/>
        <v/>
      </c>
    </row>
    <row r="693" spans="2:32" x14ac:dyDescent="0.25">
      <c r="B693" s="49">
        <f>fichier!I685</f>
        <v>26</v>
      </c>
      <c r="C693" s="67" t="str">
        <f>fichier!R685</f>
        <v xml:space="preserve">S D </v>
      </c>
      <c r="D693" s="9">
        <f>fichier!N685</f>
        <v>10</v>
      </c>
      <c r="E693" s="4">
        <f>fichier!H685</f>
        <v>154490</v>
      </c>
      <c r="F693" s="4" t="str">
        <f>fichier!K685</f>
        <v>CV PV 18147510 - 5286 XF 14 - SDIS DU CALVADOS - CITROEN BERLINGO</v>
      </c>
      <c r="G693" s="9">
        <f>fichier!L685</f>
        <v>8.33</v>
      </c>
      <c r="H693" s="9"/>
      <c r="I693" s="9"/>
      <c r="J693" s="9"/>
      <c r="K693" s="9"/>
      <c r="L693" s="9"/>
      <c r="M693" s="9"/>
      <c r="N693" s="9"/>
      <c r="O693" s="9"/>
      <c r="P693" s="9"/>
      <c r="Q693" s="9">
        <f>fichier!M685</f>
        <v>1.67</v>
      </c>
      <c r="R693" s="8"/>
      <c r="S693" s="8"/>
      <c r="T693" s="8"/>
      <c r="U693" s="4"/>
      <c r="V693" s="3"/>
      <c r="W693" s="8"/>
      <c r="X693" s="8"/>
      <c r="Y693" s="22"/>
      <c r="Z693" s="25">
        <f t="shared" si="74"/>
        <v>0.20048019207683071</v>
      </c>
      <c r="AA693" s="25" t="str">
        <f t="shared" si="75"/>
        <v/>
      </c>
      <c r="AB693" s="25" t="str">
        <f t="shared" si="76"/>
        <v/>
      </c>
      <c r="AC693" s="64" t="str">
        <f t="shared" si="70"/>
        <v/>
      </c>
      <c r="AD693" s="65" t="str">
        <f t="shared" si="71"/>
        <v/>
      </c>
      <c r="AE693" s="26" t="str">
        <f t="shared" si="72"/>
        <v/>
      </c>
      <c r="AF693" s="26" t="str">
        <f t="shared" si="73"/>
        <v/>
      </c>
    </row>
    <row r="694" spans="2:32" x14ac:dyDescent="0.25">
      <c r="B694" s="49">
        <f>fichier!I686</f>
        <v>26</v>
      </c>
      <c r="C694" s="67" t="str">
        <f>fichier!R686</f>
        <v xml:space="preserve">S D </v>
      </c>
      <c r="D694" s="9">
        <f>fichier!N686</f>
        <v>50</v>
      </c>
      <c r="E694" s="4">
        <f>fichier!H686</f>
        <v>154524</v>
      </c>
      <c r="F694" s="4" t="str">
        <f>fichier!K686</f>
        <v>VTP PV 18147538 - 757 YY 14 - S D I S 14 - RENAULT KANGOO</v>
      </c>
      <c r="G694" s="9">
        <f>fichier!L686</f>
        <v>41.38</v>
      </c>
      <c r="H694" s="9"/>
      <c r="I694" s="9"/>
      <c r="J694" s="9"/>
      <c r="K694" s="9"/>
      <c r="L694" s="9"/>
      <c r="M694" s="9"/>
      <c r="N694" s="9"/>
      <c r="O694" s="9"/>
      <c r="P694" s="9"/>
      <c r="Q694" s="9">
        <f>fichier!M686</f>
        <v>8.34</v>
      </c>
      <c r="R694" s="8"/>
      <c r="S694" s="8"/>
      <c r="T694" s="8"/>
      <c r="U694" s="4"/>
      <c r="V694" s="3"/>
      <c r="W694" s="8"/>
      <c r="X694" s="8"/>
      <c r="Y694" s="22"/>
      <c r="Z694" s="25">
        <f t="shared" si="74"/>
        <v>0.20154664088931851</v>
      </c>
      <c r="AA694" s="25" t="str">
        <f t="shared" si="75"/>
        <v/>
      </c>
      <c r="AB694" s="25" t="str">
        <f t="shared" si="76"/>
        <v/>
      </c>
      <c r="AC694" s="64" t="str">
        <f t="shared" si="70"/>
        <v/>
      </c>
      <c r="AD694" s="65" t="b">
        <f t="shared" si="71"/>
        <v>0</v>
      </c>
      <c r="AE694" s="26" t="str">
        <f t="shared" si="72"/>
        <v/>
      </c>
      <c r="AF694" s="26" t="str">
        <f t="shared" si="73"/>
        <v/>
      </c>
    </row>
    <row r="695" spans="2:32" x14ac:dyDescent="0.25">
      <c r="B695" s="49">
        <f>fichier!I687</f>
        <v>26</v>
      </c>
      <c r="C695" s="67" t="str">
        <f>fichier!R687</f>
        <v>S.E.</v>
      </c>
      <c r="D695" s="9">
        <f>fichier!N687</f>
        <v>60</v>
      </c>
      <c r="E695" s="4">
        <f>fichier!H687</f>
        <v>154492</v>
      </c>
      <c r="F695" s="4" t="str">
        <f>fichier!K687</f>
        <v>VTP PV 18147512 - AF-664-QG - S.E.G.E.R - RENAULT TRAFIC</v>
      </c>
      <c r="G695" s="9">
        <f>fichier!L687</f>
        <v>49.72</v>
      </c>
      <c r="H695" s="9"/>
      <c r="I695" s="9"/>
      <c r="J695" s="9"/>
      <c r="K695" s="9"/>
      <c r="L695" s="9"/>
      <c r="M695" s="9"/>
      <c r="N695" s="9"/>
      <c r="O695" s="9"/>
      <c r="P695" s="9"/>
      <c r="Q695" s="9">
        <f>fichier!M687</f>
        <v>10</v>
      </c>
      <c r="R695" s="8"/>
      <c r="S695" s="8"/>
      <c r="T695" s="8"/>
      <c r="U695" s="4"/>
      <c r="V695" s="3"/>
      <c r="W695" s="8"/>
      <c r="X695" s="8"/>
      <c r="Y695" s="22"/>
      <c r="Z695" s="25">
        <f t="shared" si="74"/>
        <v>0.20112630732099759</v>
      </c>
      <c r="AA695" s="25" t="str">
        <f t="shared" si="75"/>
        <v/>
      </c>
      <c r="AB695" s="25" t="str">
        <f t="shared" si="76"/>
        <v/>
      </c>
      <c r="AC695" s="64" t="str">
        <f t="shared" si="70"/>
        <v/>
      </c>
      <c r="AD695" s="65" t="b">
        <f t="shared" si="71"/>
        <v>0</v>
      </c>
      <c r="AE695" s="26" t="str">
        <f t="shared" si="72"/>
        <v/>
      </c>
      <c r="AF695" s="26" t="str">
        <f t="shared" si="73"/>
        <v/>
      </c>
    </row>
    <row r="696" spans="2:32" x14ac:dyDescent="0.25">
      <c r="B696" s="49">
        <f>fichier!I688</f>
        <v>26</v>
      </c>
      <c r="C696" s="67" t="str">
        <f>fichier!R688</f>
        <v>S.E.</v>
      </c>
      <c r="D696" s="9">
        <f>fichier!N688</f>
        <v>-60</v>
      </c>
      <c r="E696" s="4">
        <f>fichier!H688</f>
        <v>154493</v>
      </c>
      <c r="F696" s="4" t="str">
        <f>fichier!K688</f>
        <v>Avoir facture NÂ° 154492 du 26/02/2018</v>
      </c>
      <c r="G696" s="9">
        <f>fichier!L688</f>
        <v>-49.72</v>
      </c>
      <c r="H696" s="9"/>
      <c r="I696" s="9"/>
      <c r="J696" s="9"/>
      <c r="K696" s="9"/>
      <c r="L696" s="9"/>
      <c r="M696" s="9"/>
      <c r="N696" s="9"/>
      <c r="O696" s="9"/>
      <c r="P696" s="9"/>
      <c r="Q696" s="9">
        <f>fichier!M688</f>
        <v>-10</v>
      </c>
      <c r="R696" s="8"/>
      <c r="S696" s="8"/>
      <c r="T696" s="8"/>
      <c r="U696" s="4"/>
      <c r="V696" s="3"/>
      <c r="W696" s="8"/>
      <c r="X696" s="8"/>
      <c r="Y696" s="22"/>
      <c r="Z696" s="25">
        <f t="shared" si="74"/>
        <v>0.20112630732099759</v>
      </c>
      <c r="AA696" s="25" t="str">
        <f t="shared" si="75"/>
        <v/>
      </c>
      <c r="AB696" s="25" t="str">
        <f t="shared" si="76"/>
        <v/>
      </c>
      <c r="AC696" s="64" t="str">
        <f t="shared" si="70"/>
        <v/>
      </c>
      <c r="AD696" s="65" t="b">
        <f t="shared" si="71"/>
        <v>0</v>
      </c>
      <c r="AE696" s="26" t="str">
        <f t="shared" si="72"/>
        <v/>
      </c>
      <c r="AF696" s="26" t="str">
        <f t="shared" si="73"/>
        <v/>
      </c>
    </row>
    <row r="697" spans="2:32" x14ac:dyDescent="0.25">
      <c r="B697" s="49">
        <f>fichier!I689</f>
        <v>26</v>
      </c>
      <c r="C697" s="67" t="str">
        <f>fichier!R689</f>
        <v>S.E.</v>
      </c>
      <c r="D697" s="9">
        <f>fichier!N689</f>
        <v>60</v>
      </c>
      <c r="E697" s="4">
        <f>fichier!H689</f>
        <v>154495</v>
      </c>
      <c r="F697" s="4" t="str">
        <f>fichier!K689</f>
        <v>RF VTP PV 18147512 - AF-664-QG - S.E.G.E.R - RENAULT TRAFIC</v>
      </c>
      <c r="G697" s="9">
        <f>fichier!L689</f>
        <v>49.72</v>
      </c>
      <c r="H697" s="9"/>
      <c r="I697" s="9"/>
      <c r="J697" s="9"/>
      <c r="K697" s="9"/>
      <c r="L697" s="9"/>
      <c r="M697" s="9"/>
      <c r="N697" s="9"/>
      <c r="O697" s="9"/>
      <c r="P697" s="9"/>
      <c r="Q697" s="9">
        <f>fichier!M689</f>
        <v>10</v>
      </c>
      <c r="R697" s="8"/>
      <c r="S697" s="8"/>
      <c r="T697" s="8"/>
      <c r="U697" s="4"/>
      <c r="V697" s="3"/>
      <c r="W697" s="8"/>
      <c r="X697" s="8"/>
      <c r="Y697" s="22"/>
      <c r="Z697" s="25">
        <f t="shared" si="74"/>
        <v>0.20112630732099759</v>
      </c>
      <c r="AA697" s="25" t="str">
        <f t="shared" si="75"/>
        <v/>
      </c>
      <c r="AB697" s="25" t="str">
        <f t="shared" si="76"/>
        <v/>
      </c>
      <c r="AC697" s="64" t="str">
        <f t="shared" si="70"/>
        <v/>
      </c>
      <c r="AD697" s="65" t="b">
        <f t="shared" si="71"/>
        <v>0</v>
      </c>
      <c r="AE697" s="26" t="str">
        <f t="shared" si="72"/>
        <v/>
      </c>
      <c r="AF697" s="26" t="str">
        <f t="shared" si="73"/>
        <v/>
      </c>
    </row>
    <row r="698" spans="2:32" x14ac:dyDescent="0.25">
      <c r="B698" s="49">
        <f>fichier!I690</f>
        <v>15</v>
      </c>
      <c r="C698" s="67" t="str">
        <f>fichier!R690</f>
        <v>S3AI</v>
      </c>
      <c r="D698" s="9">
        <f>fichier!N690</f>
        <v>65</v>
      </c>
      <c r="E698" s="4">
        <f>fichier!H690</f>
        <v>154217</v>
      </c>
      <c r="F698" s="4" t="str">
        <f>fichier!K690</f>
        <v>RF VTP PV 18147247 - CG-855-MN - APAJH - PEUGEOT 208</v>
      </c>
      <c r="G698" s="9">
        <f>fichier!L690</f>
        <v>53.88</v>
      </c>
      <c r="H698" s="9"/>
      <c r="I698" s="9"/>
      <c r="J698" s="9"/>
      <c r="K698" s="9"/>
      <c r="L698" s="9"/>
      <c r="M698" s="9"/>
      <c r="N698" s="9"/>
      <c r="O698" s="9"/>
      <c r="P698" s="9"/>
      <c r="Q698" s="9">
        <f>fichier!M690</f>
        <v>10.84</v>
      </c>
      <c r="R698" s="8"/>
      <c r="S698" s="8"/>
      <c r="T698" s="8"/>
      <c r="U698" s="4"/>
      <c r="V698" s="3"/>
      <c r="W698" s="8"/>
      <c r="X698" s="8"/>
      <c r="Y698" s="22"/>
      <c r="Z698" s="25">
        <f t="shared" si="74"/>
        <v>0.2011878247958426</v>
      </c>
      <c r="AA698" s="25" t="str">
        <f t="shared" si="75"/>
        <v/>
      </c>
      <c r="AB698" s="25" t="str">
        <f t="shared" si="76"/>
        <v/>
      </c>
      <c r="AC698" s="64" t="str">
        <f t="shared" si="70"/>
        <v/>
      </c>
      <c r="AD698" s="65" t="b">
        <f t="shared" si="71"/>
        <v>0</v>
      </c>
      <c r="AE698" s="26" t="str">
        <f t="shared" si="72"/>
        <v/>
      </c>
      <c r="AF698" s="26" t="str">
        <f t="shared" si="73"/>
        <v/>
      </c>
    </row>
    <row r="699" spans="2:32" x14ac:dyDescent="0.25">
      <c r="B699" s="49">
        <f>fichier!I691</f>
        <v>19</v>
      </c>
      <c r="C699" s="67" t="str">
        <f>fichier!R691</f>
        <v>SA S</v>
      </c>
      <c r="D699" s="9">
        <f>fichier!N691</f>
        <v>50</v>
      </c>
      <c r="E699" s="4">
        <f>fichier!H691</f>
        <v>154291</v>
      </c>
      <c r="F699" s="4" t="str">
        <f>fichier!K691</f>
        <v>VTP PV 18147321 - AL-127-LB - LABROUSSE PATRICIA - TOYOTA YARIS</v>
      </c>
      <c r="G699" s="9">
        <f>fichier!L691</f>
        <v>41.38</v>
      </c>
      <c r="H699" s="9"/>
      <c r="I699" s="9"/>
      <c r="J699" s="9"/>
      <c r="K699" s="9"/>
      <c r="L699" s="9"/>
      <c r="M699" s="9"/>
      <c r="N699" s="9"/>
      <c r="O699" s="9"/>
      <c r="P699" s="9"/>
      <c r="Q699" s="9">
        <f>fichier!M691</f>
        <v>8.34</v>
      </c>
      <c r="R699" s="8"/>
      <c r="S699" s="8"/>
      <c r="T699" s="8"/>
      <c r="U699" s="4"/>
      <c r="V699" s="3"/>
      <c r="W699" s="8"/>
      <c r="X699" s="8"/>
      <c r="Y699" s="22"/>
      <c r="Z699" s="25">
        <f t="shared" si="74"/>
        <v>0.20154664088931851</v>
      </c>
      <c r="AA699" s="25" t="str">
        <f t="shared" si="75"/>
        <v/>
      </c>
      <c r="AB699" s="25" t="str">
        <f t="shared" si="76"/>
        <v/>
      </c>
      <c r="AC699" s="64" t="str">
        <f t="shared" si="70"/>
        <v/>
      </c>
      <c r="AD699" s="65" t="b">
        <f t="shared" si="71"/>
        <v>0</v>
      </c>
      <c r="AE699" s="26" t="str">
        <f t="shared" si="72"/>
        <v/>
      </c>
      <c r="AF699" s="26" t="str">
        <f t="shared" si="73"/>
        <v/>
      </c>
    </row>
    <row r="700" spans="2:32" x14ac:dyDescent="0.25">
      <c r="B700" s="49">
        <f>fichier!I692</f>
        <v>15</v>
      </c>
      <c r="C700" s="67" t="str">
        <f>fichier!R692</f>
        <v>SABA</v>
      </c>
      <c r="D700" s="9">
        <f>fichier!N692</f>
        <v>65</v>
      </c>
      <c r="E700" s="4">
        <f>fichier!H692</f>
        <v>154194</v>
      </c>
      <c r="F700" s="4" t="str">
        <f>fichier!K692</f>
        <v>VTP PV 18147230 - 2404 YF 14 - SABATIER JEAN-PIERRE - OPEL CORSA</v>
      </c>
      <c r="G700" s="9">
        <f>fichier!L692</f>
        <v>53.88</v>
      </c>
      <c r="H700" s="9"/>
      <c r="I700" s="9"/>
      <c r="J700" s="9"/>
      <c r="K700" s="9"/>
      <c r="L700" s="9"/>
      <c r="M700" s="9"/>
      <c r="N700" s="9"/>
      <c r="O700" s="9"/>
      <c r="P700" s="9"/>
      <c r="Q700" s="9">
        <f>fichier!M692</f>
        <v>10.84</v>
      </c>
      <c r="R700" s="8"/>
      <c r="S700" s="8"/>
      <c r="T700" s="8"/>
      <c r="U700" s="4"/>
      <c r="V700" s="3"/>
      <c r="W700" s="8"/>
      <c r="X700" s="8"/>
      <c r="Y700" s="22"/>
      <c r="Z700" s="25">
        <f t="shared" si="74"/>
        <v>0.2011878247958426</v>
      </c>
      <c r="AA700" s="25" t="str">
        <f t="shared" si="75"/>
        <v/>
      </c>
      <c r="AB700" s="25" t="str">
        <f t="shared" si="76"/>
        <v/>
      </c>
      <c r="AC700" s="64" t="str">
        <f t="shared" si="70"/>
        <v/>
      </c>
      <c r="AD700" s="65" t="b">
        <f t="shared" si="71"/>
        <v>0</v>
      </c>
      <c r="AE700" s="26" t="str">
        <f t="shared" si="72"/>
        <v/>
      </c>
      <c r="AF700" s="26" t="str">
        <f t="shared" si="73"/>
        <v/>
      </c>
    </row>
    <row r="701" spans="2:32" x14ac:dyDescent="0.25">
      <c r="B701" s="49">
        <f>fichier!I693</f>
        <v>13</v>
      </c>
      <c r="C701" s="67" t="str">
        <f>fichier!R693</f>
        <v>SAID</v>
      </c>
      <c r="D701" s="9">
        <f>fichier!N693</f>
        <v>65</v>
      </c>
      <c r="E701" s="4">
        <f>fichier!H693</f>
        <v>154140</v>
      </c>
      <c r="F701" s="4" t="str">
        <f>fichier!K693</f>
        <v>VTP PV 18147180 - AW-177-PR - SAID AHAMED ABDALLAH - RENAULT CLIO</v>
      </c>
      <c r="G701" s="9">
        <f>fichier!L693</f>
        <v>53.88</v>
      </c>
      <c r="H701" s="9"/>
      <c r="I701" s="9"/>
      <c r="J701" s="9"/>
      <c r="K701" s="9"/>
      <c r="L701" s="9"/>
      <c r="M701" s="9"/>
      <c r="N701" s="9"/>
      <c r="O701" s="9"/>
      <c r="P701" s="9"/>
      <c r="Q701" s="9">
        <f>fichier!M693</f>
        <v>10.84</v>
      </c>
      <c r="R701" s="8"/>
      <c r="S701" s="8"/>
      <c r="T701" s="8"/>
      <c r="U701" s="4"/>
      <c r="V701" s="3"/>
      <c r="W701" s="8"/>
      <c r="X701" s="8"/>
      <c r="Y701" s="22"/>
      <c r="Z701" s="25">
        <f t="shared" si="74"/>
        <v>0.2011878247958426</v>
      </c>
      <c r="AA701" s="25" t="str">
        <f t="shared" si="75"/>
        <v/>
      </c>
      <c r="AB701" s="25" t="str">
        <f t="shared" si="76"/>
        <v/>
      </c>
      <c r="AC701" s="64" t="str">
        <f t="shared" si="70"/>
        <v/>
      </c>
      <c r="AD701" s="65" t="b">
        <f t="shared" si="71"/>
        <v>0</v>
      </c>
      <c r="AE701" s="26" t="str">
        <f t="shared" si="72"/>
        <v/>
      </c>
      <c r="AF701" s="26" t="str">
        <f t="shared" si="73"/>
        <v/>
      </c>
    </row>
    <row r="702" spans="2:32" x14ac:dyDescent="0.25">
      <c r="B702" s="49">
        <f>fichier!I694</f>
        <v>22</v>
      </c>
      <c r="C702" s="67" t="str">
        <f>fichier!R694</f>
        <v>SAID</v>
      </c>
      <c r="D702" s="9">
        <f>fichier!N694</f>
        <v>65</v>
      </c>
      <c r="E702" s="4">
        <f>fichier!H694</f>
        <v>154407</v>
      </c>
      <c r="F702" s="4" t="str">
        <f>fichier!K694</f>
        <v>VTP PV 18147428 - EB-729-GX - SAIDI ABDELMALIK - PEUGEOT 207</v>
      </c>
      <c r="G702" s="9">
        <f>fichier!L694</f>
        <v>53.88</v>
      </c>
      <c r="H702" s="9"/>
      <c r="I702" s="9"/>
      <c r="J702" s="9"/>
      <c r="K702" s="9"/>
      <c r="L702" s="9"/>
      <c r="M702" s="9"/>
      <c r="N702" s="9"/>
      <c r="O702" s="9"/>
      <c r="P702" s="9"/>
      <c r="Q702" s="9">
        <f>fichier!M694</f>
        <v>10.84</v>
      </c>
      <c r="R702" s="8"/>
      <c r="S702" s="8"/>
      <c r="T702" s="8"/>
      <c r="U702" s="4"/>
      <c r="V702" s="3"/>
      <c r="W702" s="8"/>
      <c r="X702" s="8"/>
      <c r="Y702" s="22"/>
      <c r="Z702" s="25">
        <f t="shared" si="74"/>
        <v>0.2011878247958426</v>
      </c>
      <c r="AA702" s="25" t="str">
        <f t="shared" si="75"/>
        <v/>
      </c>
      <c r="AB702" s="25" t="str">
        <f t="shared" si="76"/>
        <v/>
      </c>
      <c r="AC702" s="64" t="str">
        <f t="shared" si="70"/>
        <v/>
      </c>
      <c r="AD702" s="65" t="b">
        <f t="shared" si="71"/>
        <v>0</v>
      </c>
      <c r="AE702" s="26" t="str">
        <f t="shared" si="72"/>
        <v/>
      </c>
      <c r="AF702" s="26" t="str">
        <f t="shared" si="73"/>
        <v/>
      </c>
    </row>
    <row r="703" spans="2:32" x14ac:dyDescent="0.25">
      <c r="B703" s="49">
        <f>fichier!I695</f>
        <v>14</v>
      </c>
      <c r="C703" s="67" t="str">
        <f>fichier!R695</f>
        <v>SAJR</v>
      </c>
      <c r="D703" s="9">
        <f>fichier!N695</f>
        <v>65</v>
      </c>
      <c r="E703" s="4">
        <f>fichier!H695</f>
        <v>154144</v>
      </c>
      <c r="F703" s="4" t="str">
        <f>fichier!K695</f>
        <v>VTP PV 18147184 - AM-932-AA - SAJRI RAFIK - MERCEDES BENZ CLASSE A</v>
      </c>
      <c r="G703" s="9">
        <f>fichier!L695</f>
        <v>53.88</v>
      </c>
      <c r="H703" s="9"/>
      <c r="I703" s="9"/>
      <c r="J703" s="9"/>
      <c r="K703" s="9"/>
      <c r="L703" s="9"/>
      <c r="M703" s="9"/>
      <c r="N703" s="9"/>
      <c r="O703" s="9"/>
      <c r="P703" s="9"/>
      <c r="Q703" s="9">
        <f>fichier!M695</f>
        <v>10.84</v>
      </c>
      <c r="R703" s="8"/>
      <c r="S703" s="8"/>
      <c r="T703" s="8"/>
      <c r="U703" s="4"/>
      <c r="V703" s="3"/>
      <c r="W703" s="8"/>
      <c r="X703" s="8"/>
      <c r="Y703" s="22"/>
      <c r="Z703" s="25">
        <f t="shared" si="74"/>
        <v>0.2011878247958426</v>
      </c>
      <c r="AA703" s="25" t="str">
        <f t="shared" si="75"/>
        <v/>
      </c>
      <c r="AB703" s="25" t="str">
        <f t="shared" si="76"/>
        <v/>
      </c>
      <c r="AC703" s="64" t="str">
        <f t="shared" si="70"/>
        <v/>
      </c>
      <c r="AD703" s="65" t="b">
        <f t="shared" si="71"/>
        <v>0</v>
      </c>
      <c r="AE703" s="26" t="str">
        <f t="shared" si="72"/>
        <v/>
      </c>
      <c r="AF703" s="26" t="str">
        <f t="shared" si="73"/>
        <v/>
      </c>
    </row>
    <row r="704" spans="2:32" x14ac:dyDescent="0.25">
      <c r="B704" s="49">
        <f>fichier!I696</f>
        <v>21</v>
      </c>
      <c r="C704" s="67" t="str">
        <f>fichier!R696</f>
        <v>SAJR</v>
      </c>
      <c r="D704" s="9">
        <f>fichier!N696</f>
        <v>15</v>
      </c>
      <c r="E704" s="4">
        <f>fichier!H696</f>
        <v>154365</v>
      </c>
      <c r="F704" s="4" t="str">
        <f>fichier!K696</f>
        <v>CV PV 18147390 - AM-932-AA - SAJRI RAFIK - MERCEDES CLASSE A</v>
      </c>
      <c r="G704" s="9">
        <f>fichier!L696</f>
        <v>12.5</v>
      </c>
      <c r="H704" s="9"/>
      <c r="I704" s="9"/>
      <c r="J704" s="9"/>
      <c r="K704" s="9"/>
      <c r="L704" s="9"/>
      <c r="M704" s="9"/>
      <c r="N704" s="9"/>
      <c r="O704" s="9"/>
      <c r="P704" s="9"/>
      <c r="Q704" s="9">
        <f>fichier!M696</f>
        <v>2.5</v>
      </c>
      <c r="R704" s="8"/>
      <c r="S704" s="8"/>
      <c r="T704" s="8"/>
      <c r="U704" s="4"/>
      <c r="V704" s="3"/>
      <c r="W704" s="8"/>
      <c r="X704" s="8"/>
      <c r="Y704" s="22"/>
      <c r="Z704" s="25">
        <f t="shared" si="74"/>
        <v>0.2</v>
      </c>
      <c r="AA704" s="25" t="str">
        <f t="shared" si="75"/>
        <v/>
      </c>
      <c r="AB704" s="25" t="str">
        <f t="shared" si="76"/>
        <v/>
      </c>
      <c r="AC704" s="64" t="str">
        <f t="shared" si="70"/>
        <v/>
      </c>
      <c r="AD704" s="65" t="str">
        <f t="shared" si="71"/>
        <v/>
      </c>
      <c r="AE704" s="26" t="str">
        <f t="shared" si="72"/>
        <v/>
      </c>
      <c r="AF704" s="26" t="str">
        <f t="shared" si="73"/>
        <v/>
      </c>
    </row>
    <row r="705" spans="2:32" x14ac:dyDescent="0.25">
      <c r="B705" s="49">
        <f>fichier!I697</f>
        <v>21</v>
      </c>
      <c r="C705" s="67" t="str">
        <f>fichier!R697</f>
        <v>SAJR</v>
      </c>
      <c r="D705" s="9">
        <f>fichier!N697</f>
        <v>-15</v>
      </c>
      <c r="E705" s="4">
        <f>fichier!H697</f>
        <v>154366</v>
      </c>
      <c r="F705" s="4" t="str">
        <f>fichier!K697</f>
        <v>Avoir facture NÂ° 154365 du 21/02/2018</v>
      </c>
      <c r="G705" s="9">
        <f>fichier!L697</f>
        <v>-12.5</v>
      </c>
      <c r="H705" s="9"/>
      <c r="I705" s="9"/>
      <c r="J705" s="9"/>
      <c r="K705" s="9"/>
      <c r="L705" s="9"/>
      <c r="M705" s="9"/>
      <c r="N705" s="9"/>
      <c r="O705" s="9"/>
      <c r="P705" s="9"/>
      <c r="Q705" s="9">
        <f>fichier!M697</f>
        <v>-2.5</v>
      </c>
      <c r="R705" s="8"/>
      <c r="S705" s="8"/>
      <c r="T705" s="8"/>
      <c r="U705" s="4"/>
      <c r="V705" s="3"/>
      <c r="W705" s="8"/>
      <c r="X705" s="8"/>
      <c r="Y705" s="22"/>
      <c r="Z705" s="25">
        <f t="shared" si="74"/>
        <v>0.2</v>
      </c>
      <c r="AA705" s="25" t="str">
        <f t="shared" si="75"/>
        <v/>
      </c>
      <c r="AB705" s="25" t="str">
        <f t="shared" si="76"/>
        <v/>
      </c>
      <c r="AC705" s="64" t="str">
        <f t="shared" si="70"/>
        <v/>
      </c>
      <c r="AD705" s="65" t="str">
        <f t="shared" si="71"/>
        <v/>
      </c>
      <c r="AE705" s="26" t="str">
        <f t="shared" si="72"/>
        <v/>
      </c>
      <c r="AF705" s="26" t="str">
        <f t="shared" si="73"/>
        <v/>
      </c>
    </row>
    <row r="706" spans="2:32" x14ac:dyDescent="0.25">
      <c r="B706" s="49">
        <f>fichier!I698</f>
        <v>3</v>
      </c>
      <c r="C706" s="67" t="str">
        <f>fichier!R698</f>
        <v>SAMS</v>
      </c>
      <c r="D706" s="9">
        <f>fichier!N698</f>
        <v>60</v>
      </c>
      <c r="E706" s="4">
        <f>fichier!H698</f>
        <v>153868</v>
      </c>
      <c r="F706" s="4" t="str">
        <f>fichier!K698</f>
        <v>VTP PV 18146928 - 9047 WE 14 - MEYRIGNAC JEAN - PEUGEOT 406</v>
      </c>
      <c r="G706" s="9">
        <f>fichier!L698</f>
        <v>49.72</v>
      </c>
      <c r="H706" s="9"/>
      <c r="I706" s="9"/>
      <c r="J706" s="9"/>
      <c r="K706" s="9"/>
      <c r="L706" s="9"/>
      <c r="M706" s="9"/>
      <c r="N706" s="9"/>
      <c r="O706" s="9"/>
      <c r="P706" s="9"/>
      <c r="Q706" s="9">
        <f>fichier!M698</f>
        <v>10</v>
      </c>
      <c r="R706" s="8"/>
      <c r="S706" s="8"/>
      <c r="T706" s="8"/>
      <c r="U706" s="4"/>
      <c r="V706" s="3"/>
      <c r="W706" s="8"/>
      <c r="X706" s="8"/>
      <c r="Y706" s="22"/>
      <c r="Z706" s="25">
        <f t="shared" si="74"/>
        <v>0.20112630732099759</v>
      </c>
      <c r="AA706" s="25" t="str">
        <f t="shared" si="75"/>
        <v/>
      </c>
      <c r="AB706" s="25" t="str">
        <f t="shared" si="76"/>
        <v/>
      </c>
      <c r="AC706" s="64" t="str">
        <f t="shared" si="70"/>
        <v/>
      </c>
      <c r="AD706" s="65" t="b">
        <f t="shared" si="71"/>
        <v>0</v>
      </c>
      <c r="AE706" s="26" t="str">
        <f t="shared" si="72"/>
        <v/>
      </c>
      <c r="AF706" s="26" t="str">
        <f t="shared" si="73"/>
        <v/>
      </c>
    </row>
    <row r="707" spans="2:32" x14ac:dyDescent="0.25">
      <c r="B707" s="49">
        <f>fichier!I699</f>
        <v>22</v>
      </c>
      <c r="C707" s="67" t="str">
        <f>fichier!R699</f>
        <v>SANS</v>
      </c>
      <c r="D707" s="9">
        <f>fichier!N699</f>
        <v>60</v>
      </c>
      <c r="E707" s="4">
        <f>fichier!H699</f>
        <v>154437</v>
      </c>
      <c r="F707" s="4" t="str">
        <f>fichier!K699</f>
        <v>VTP PV 18147458 - BK-458-LP - SANSON DIDIER - CITROEN C1</v>
      </c>
      <c r="G707" s="9">
        <f>fichier!L699</f>
        <v>49.72</v>
      </c>
      <c r="H707" s="9"/>
      <c r="I707" s="9"/>
      <c r="J707" s="9"/>
      <c r="K707" s="9"/>
      <c r="L707" s="9"/>
      <c r="M707" s="9"/>
      <c r="N707" s="9"/>
      <c r="O707" s="9"/>
      <c r="P707" s="9"/>
      <c r="Q707" s="9">
        <f>fichier!M699</f>
        <v>10</v>
      </c>
      <c r="R707" s="8"/>
      <c r="S707" s="8"/>
      <c r="T707" s="8"/>
      <c r="U707" s="4"/>
      <c r="V707" s="3"/>
      <c r="W707" s="8"/>
      <c r="X707" s="8"/>
      <c r="Y707" s="22"/>
      <c r="Z707" s="25">
        <f t="shared" si="74"/>
        <v>0.20112630732099759</v>
      </c>
      <c r="AA707" s="25" t="str">
        <f t="shared" si="75"/>
        <v/>
      </c>
      <c r="AB707" s="25" t="str">
        <f t="shared" si="76"/>
        <v/>
      </c>
      <c r="AC707" s="64" t="str">
        <f t="shared" si="70"/>
        <v/>
      </c>
      <c r="AD707" s="65" t="b">
        <f t="shared" si="71"/>
        <v>0</v>
      </c>
      <c r="AE707" s="26" t="str">
        <f t="shared" si="72"/>
        <v/>
      </c>
      <c r="AF707" s="26" t="str">
        <f t="shared" si="73"/>
        <v/>
      </c>
    </row>
    <row r="708" spans="2:32" x14ac:dyDescent="0.25">
      <c r="B708" s="49">
        <f>fichier!I700</f>
        <v>7</v>
      </c>
      <c r="C708" s="67" t="str">
        <f>fichier!R700</f>
        <v>SANT</v>
      </c>
      <c r="D708" s="9">
        <f>fichier!N700</f>
        <v>60</v>
      </c>
      <c r="E708" s="4">
        <f>fichier!H700</f>
        <v>153983</v>
      </c>
      <c r="F708" s="4" t="str">
        <f>fichier!K700</f>
        <v>VTP PV 18147033 - AS-720-CN - SANTOS CATHERINE - HYUNDAI GETZ</v>
      </c>
      <c r="G708" s="9">
        <f>fichier!L700</f>
        <v>49.72</v>
      </c>
      <c r="H708" s="9"/>
      <c r="I708" s="9"/>
      <c r="J708" s="9"/>
      <c r="K708" s="9"/>
      <c r="L708" s="9"/>
      <c r="M708" s="9"/>
      <c r="N708" s="9"/>
      <c r="O708" s="9"/>
      <c r="P708" s="9"/>
      <c r="Q708" s="9">
        <f>fichier!M700</f>
        <v>10</v>
      </c>
      <c r="R708" s="8"/>
      <c r="S708" s="8"/>
      <c r="T708" s="8"/>
      <c r="U708" s="4"/>
      <c r="V708" s="3"/>
      <c r="W708" s="8"/>
      <c r="X708" s="8"/>
      <c r="Y708" s="22"/>
      <c r="Z708" s="25">
        <f t="shared" si="74"/>
        <v>0.20112630732099759</v>
      </c>
      <c r="AA708" s="25" t="str">
        <f t="shared" si="75"/>
        <v/>
      </c>
      <c r="AB708" s="25" t="str">
        <f t="shared" si="76"/>
        <v/>
      </c>
      <c r="AC708" s="64" t="str">
        <f t="shared" si="70"/>
        <v/>
      </c>
      <c r="AD708" s="65" t="b">
        <f t="shared" si="71"/>
        <v>0</v>
      </c>
      <c r="AE708" s="26" t="str">
        <f t="shared" si="72"/>
        <v/>
      </c>
      <c r="AF708" s="26" t="str">
        <f t="shared" si="73"/>
        <v/>
      </c>
    </row>
    <row r="709" spans="2:32" x14ac:dyDescent="0.25">
      <c r="B709" s="49">
        <f>fichier!I701</f>
        <v>8</v>
      </c>
      <c r="C709" s="67" t="str">
        <f>fichier!R701</f>
        <v>SARL</v>
      </c>
      <c r="D709" s="9">
        <f>fichier!N701</f>
        <v>25</v>
      </c>
      <c r="E709" s="4">
        <f>fichier!H701</f>
        <v>153998</v>
      </c>
      <c r="F709" s="4" t="str">
        <f>fichier!K701</f>
        <v>VTC PV 18147048 - CQ-806-BE - SARL CMBC - RENAULT KANGOO</v>
      </c>
      <c r="G709" s="9">
        <f>fichier!L701</f>
        <v>20.83</v>
      </c>
      <c r="H709" s="9"/>
      <c r="I709" s="9"/>
      <c r="J709" s="9"/>
      <c r="K709" s="9"/>
      <c r="L709" s="9"/>
      <c r="M709" s="9"/>
      <c r="N709" s="9"/>
      <c r="O709" s="9"/>
      <c r="P709" s="9"/>
      <c r="Q709" s="9">
        <f>fichier!M701</f>
        <v>4.17</v>
      </c>
      <c r="R709" s="8"/>
      <c r="S709" s="8"/>
      <c r="T709" s="8"/>
      <c r="U709" s="4"/>
      <c r="V709" s="3"/>
      <c r="W709" s="8"/>
      <c r="X709" s="8"/>
      <c r="Y709" s="22"/>
      <c r="Z709" s="25">
        <f t="shared" si="74"/>
        <v>0.20019203072491601</v>
      </c>
      <c r="AA709" s="25" t="str">
        <f t="shared" si="75"/>
        <v/>
      </c>
      <c r="AB709" s="25" t="str">
        <f t="shared" si="76"/>
        <v/>
      </c>
      <c r="AC709" s="64" t="str">
        <f t="shared" si="70"/>
        <v/>
      </c>
      <c r="AD709" s="65" t="str">
        <f t="shared" si="71"/>
        <v/>
      </c>
      <c r="AE709" s="26" t="str">
        <f t="shared" si="72"/>
        <v/>
      </c>
      <c r="AF709" s="26" t="str">
        <f t="shared" si="73"/>
        <v/>
      </c>
    </row>
    <row r="710" spans="2:32" x14ac:dyDescent="0.25">
      <c r="B710" s="49">
        <f>fichier!I702</f>
        <v>2</v>
      </c>
      <c r="C710" s="67" t="str">
        <f>fichier!R702</f>
        <v>SARL</v>
      </c>
      <c r="D710" s="9">
        <f>fichier!N702</f>
        <v>15</v>
      </c>
      <c r="E710" s="4">
        <f>fichier!H702</f>
        <v>153845</v>
      </c>
      <c r="F710" s="4" t="str">
        <f>fichier!K702</f>
        <v>CV PV 18146905 - DD-116-WF - ROUSSEAU HUGO - RENAULT CLIO</v>
      </c>
      <c r="G710" s="9">
        <f>fichier!L702</f>
        <v>12.5</v>
      </c>
      <c r="H710" s="9"/>
      <c r="I710" s="9"/>
      <c r="J710" s="9"/>
      <c r="K710" s="9"/>
      <c r="L710" s="9"/>
      <c r="M710" s="9"/>
      <c r="N710" s="9"/>
      <c r="O710" s="9"/>
      <c r="P710" s="9"/>
      <c r="Q710" s="9">
        <f>fichier!M702</f>
        <v>2.5</v>
      </c>
      <c r="R710" s="8"/>
      <c r="S710" s="8"/>
      <c r="T710" s="8"/>
      <c r="U710" s="4"/>
      <c r="V710" s="3"/>
      <c r="W710" s="8"/>
      <c r="X710" s="8"/>
      <c r="Y710" s="22"/>
      <c r="Z710" s="25">
        <f t="shared" si="74"/>
        <v>0.2</v>
      </c>
      <c r="AA710" s="25" t="str">
        <f t="shared" si="75"/>
        <v/>
      </c>
      <c r="AB710" s="25" t="str">
        <f t="shared" si="76"/>
        <v/>
      </c>
      <c r="AC710" s="64" t="str">
        <f t="shared" si="70"/>
        <v/>
      </c>
      <c r="AD710" s="65" t="str">
        <f t="shared" si="71"/>
        <v/>
      </c>
      <c r="AE710" s="26" t="str">
        <f t="shared" si="72"/>
        <v/>
      </c>
      <c r="AF710" s="26" t="str">
        <f t="shared" si="73"/>
        <v/>
      </c>
    </row>
    <row r="711" spans="2:32" x14ac:dyDescent="0.25">
      <c r="B711" s="49">
        <f>fichier!I703</f>
        <v>12</v>
      </c>
      <c r="C711" s="67" t="str">
        <f>fichier!R703</f>
        <v>SARL</v>
      </c>
      <c r="D711" s="9">
        <f>fichier!N703</f>
        <v>50</v>
      </c>
      <c r="E711" s="4">
        <f>fichier!H703</f>
        <v>154088</v>
      </c>
      <c r="F711" s="4" t="str">
        <f>fichier!K703</f>
        <v>VTP PV 18147133 - CV-791-RV - SARL CRAPART ET FILS - RENAULT MEGANE</v>
      </c>
      <c r="G711" s="9">
        <f>fichier!L703</f>
        <v>41.38</v>
      </c>
      <c r="H711" s="9"/>
      <c r="I711" s="9"/>
      <c r="J711" s="9"/>
      <c r="K711" s="9"/>
      <c r="L711" s="9"/>
      <c r="M711" s="9"/>
      <c r="N711" s="9"/>
      <c r="O711" s="9"/>
      <c r="P711" s="9"/>
      <c r="Q711" s="9">
        <f>fichier!M703</f>
        <v>8.34</v>
      </c>
      <c r="R711" s="8"/>
      <c r="S711" s="8"/>
      <c r="T711" s="8"/>
      <c r="U711" s="4"/>
      <c r="V711" s="3"/>
      <c r="W711" s="8"/>
      <c r="X711" s="8"/>
      <c r="Y711" s="22"/>
      <c r="Z711" s="25">
        <f t="shared" si="74"/>
        <v>0.20154664088931851</v>
      </c>
      <c r="AA711" s="25" t="str">
        <f t="shared" si="75"/>
        <v/>
      </c>
      <c r="AB711" s="25" t="str">
        <f t="shared" si="76"/>
        <v/>
      </c>
      <c r="AC711" s="64" t="str">
        <f t="shared" si="70"/>
        <v/>
      </c>
      <c r="AD711" s="65" t="b">
        <f t="shared" si="71"/>
        <v>0</v>
      </c>
      <c r="AE711" s="26" t="str">
        <f t="shared" si="72"/>
        <v/>
      </c>
      <c r="AF711" s="26" t="str">
        <f t="shared" si="73"/>
        <v/>
      </c>
    </row>
    <row r="712" spans="2:32" x14ac:dyDescent="0.25">
      <c r="B712" s="49">
        <f>fichier!I704</f>
        <v>19</v>
      </c>
      <c r="C712" s="67" t="str">
        <f>fichier!R704</f>
        <v>SARL</v>
      </c>
      <c r="D712" s="9">
        <f>fichier!N704</f>
        <v>50</v>
      </c>
      <c r="E712" s="4">
        <f>fichier!H704</f>
        <v>154294</v>
      </c>
      <c r="F712" s="4" t="str">
        <f>fichier!K704</f>
        <v>VTP PV 18147323 - CZ-376-YW - SARL CRAPART ET FILS - RENAULT MEGANE</v>
      </c>
      <c r="G712" s="9">
        <f>fichier!L704</f>
        <v>41.38</v>
      </c>
      <c r="H712" s="9"/>
      <c r="I712" s="9"/>
      <c r="J712" s="9"/>
      <c r="K712" s="9"/>
      <c r="L712" s="9"/>
      <c r="M712" s="9"/>
      <c r="N712" s="9"/>
      <c r="O712" s="9"/>
      <c r="P712" s="9"/>
      <c r="Q712" s="9">
        <f>fichier!M704</f>
        <v>8.34</v>
      </c>
      <c r="R712" s="8"/>
      <c r="S712" s="8"/>
      <c r="T712" s="8"/>
      <c r="U712" s="4"/>
      <c r="V712" s="3"/>
      <c r="W712" s="8"/>
      <c r="X712" s="8"/>
      <c r="Y712" s="22"/>
      <c r="Z712" s="25">
        <f t="shared" si="74"/>
        <v>0.20154664088931851</v>
      </c>
      <c r="AA712" s="25" t="str">
        <f t="shared" si="75"/>
        <v/>
      </c>
      <c r="AB712" s="25" t="str">
        <f t="shared" si="76"/>
        <v/>
      </c>
      <c r="AC712" s="64" t="str">
        <f t="shared" si="70"/>
        <v/>
      </c>
      <c r="AD712" s="65" t="b">
        <f t="shared" si="71"/>
        <v>0</v>
      </c>
      <c r="AE712" s="26" t="str">
        <f t="shared" si="72"/>
        <v/>
      </c>
      <c r="AF712" s="26" t="str">
        <f t="shared" si="73"/>
        <v/>
      </c>
    </row>
    <row r="713" spans="2:32" x14ac:dyDescent="0.25">
      <c r="B713" s="49">
        <f>fichier!I705</f>
        <v>23</v>
      </c>
      <c r="C713" s="67" t="str">
        <f>fichier!R705</f>
        <v>SARL</v>
      </c>
      <c r="D713" s="9">
        <f>fichier!N705</f>
        <v>50</v>
      </c>
      <c r="E713" s="4">
        <f>fichier!H705</f>
        <v>154471</v>
      </c>
      <c r="F713" s="4" t="str">
        <f>fichier!K705</f>
        <v>VTP PV 18147492 - BL-669-JN - HARDY JEAN-BAPTISTE - RENAULT CLIO</v>
      </c>
      <c r="G713" s="9">
        <f>fichier!L705</f>
        <v>41.38</v>
      </c>
      <c r="H713" s="9"/>
      <c r="I713" s="9"/>
      <c r="J713" s="9"/>
      <c r="K713" s="9"/>
      <c r="L713" s="9"/>
      <c r="M713" s="9"/>
      <c r="N713" s="9"/>
      <c r="O713" s="9"/>
      <c r="P713" s="9"/>
      <c r="Q713" s="9">
        <f>fichier!M705</f>
        <v>8.34</v>
      </c>
      <c r="R713" s="8"/>
      <c r="S713" s="8"/>
      <c r="T713" s="8"/>
      <c r="U713" s="4"/>
      <c r="V713" s="3"/>
      <c r="W713" s="8"/>
      <c r="X713" s="8"/>
      <c r="Y713" s="22"/>
      <c r="Z713" s="25">
        <f t="shared" si="74"/>
        <v>0.20154664088931851</v>
      </c>
      <c r="AA713" s="25" t="str">
        <f t="shared" si="75"/>
        <v/>
      </c>
      <c r="AB713" s="25" t="str">
        <f t="shared" si="76"/>
        <v/>
      </c>
      <c r="AC713" s="64" t="str">
        <f t="shared" si="70"/>
        <v/>
      </c>
      <c r="AD713" s="65" t="b">
        <f t="shared" si="71"/>
        <v>0</v>
      </c>
      <c r="AE713" s="26" t="str">
        <f t="shared" si="72"/>
        <v/>
      </c>
      <c r="AF713" s="26" t="str">
        <f t="shared" si="73"/>
        <v/>
      </c>
    </row>
    <row r="714" spans="2:32" x14ac:dyDescent="0.25">
      <c r="B714" s="49">
        <f>fichier!I706</f>
        <v>27</v>
      </c>
      <c r="C714" s="67" t="str">
        <f>fichier!R706</f>
        <v>SARL</v>
      </c>
      <c r="D714" s="9">
        <f>fichier!N706</f>
        <v>50</v>
      </c>
      <c r="E714" s="4">
        <f>fichier!H706</f>
        <v>154533</v>
      </c>
      <c r="F714" s="4" t="str">
        <f>fichier!K706</f>
        <v>VTP PV 18147547 - AQ-257-TV - CRAPART THIERRY - RENAULT MEGANE</v>
      </c>
      <c r="G714" s="9">
        <f>fichier!L706</f>
        <v>41.38</v>
      </c>
      <c r="H714" s="9"/>
      <c r="I714" s="9"/>
      <c r="J714" s="9"/>
      <c r="K714" s="9"/>
      <c r="L714" s="9"/>
      <c r="M714" s="9"/>
      <c r="N714" s="9"/>
      <c r="O714" s="9"/>
      <c r="P714" s="9"/>
      <c r="Q714" s="9">
        <f>fichier!M706</f>
        <v>8.34</v>
      </c>
      <c r="R714" s="8"/>
      <c r="S714" s="8"/>
      <c r="T714" s="8"/>
      <c r="U714" s="4"/>
      <c r="V714" s="3"/>
      <c r="W714" s="8"/>
      <c r="X714" s="8"/>
      <c r="Y714" s="22"/>
      <c r="Z714" s="25">
        <f t="shared" si="74"/>
        <v>0.20154664088931851</v>
      </c>
      <c r="AA714" s="25" t="str">
        <f t="shared" si="75"/>
        <v/>
      </c>
      <c r="AB714" s="25" t="str">
        <f t="shared" si="76"/>
        <v/>
      </c>
      <c r="AC714" s="64" t="str">
        <f t="shared" ref="AC714:AC777" si="77">IF(T714="","",T714/(W714+G714+H714+I714+J714+K714+L714+M714+N714+O714+P714))</f>
        <v/>
      </c>
      <c r="AD714" s="65" t="b">
        <f t="shared" ref="AD714:AD777" si="78">IF(SUM(W714+G714+H714+I714+J714+K714+L714+M714+N714+O714+P714+Q714+R714+S714+T714)=D714,"",FALSE)</f>
        <v>0</v>
      </c>
      <c r="AE714" s="26" t="str">
        <f t="shared" ref="AE714:AE777" si="79">IF(OR(AND(C714="",D714&lt;&gt;""),AND(V714="",W714&lt;&gt;""),AND($G$8="",G714&lt;&gt;""),AND($H$8="",H714&lt;&gt;""),AND($I$8="",I714&lt;&gt;""),AND($J$8="",J714&lt;&gt;""),AND($K$8="",K714&lt;&gt;""),AND($L$8="",L714&lt;&gt;""),AND($M$8="",M714&lt;&gt;""),AND($N$8="",N714&lt;&gt;""),AND($O$8="",O714&lt;&gt;""),AND($P$8="",P714&lt;&gt;""),AND($Q$8="",Q714&lt;&gt;""),AND($R$8="",R714&lt;&gt;""),AND($S$8="",S714&lt;&gt;""),AND($T$8="",T714&lt;&gt;"")),FALSE,"")</f>
        <v/>
      </c>
      <c r="AF714" s="26" t="str">
        <f t="shared" ref="AF714:AF777" si="80">IF(AND(B714="",OR(C714&lt;&gt;"",D714&lt;&gt;"",E714&lt;&gt;"",F714&lt;&gt;"",U714&lt;&gt;"",V714&lt;&gt;"",W714&lt;&gt;"",G714&lt;&gt;"",H714&lt;&gt;"",I714&lt;&gt;"",J714&lt;&gt;"",K714&lt;&gt;"",L714&lt;&gt;"",M714&lt;&gt;"",N714&lt;&gt;"",O714&lt;&gt;"",P714&lt;&gt;"",Q714&lt;&gt;"",R714&lt;&gt;"",S714&lt;&gt;"",T714&lt;&gt;"")),FALSE,"")</f>
        <v/>
      </c>
    </row>
    <row r="715" spans="2:32" x14ac:dyDescent="0.25">
      <c r="B715" s="49">
        <f>fichier!I707</f>
        <v>27</v>
      </c>
      <c r="C715" s="67" t="str">
        <f>fichier!R707</f>
        <v>SARL</v>
      </c>
      <c r="D715" s="9">
        <f>fichier!N707</f>
        <v>50</v>
      </c>
      <c r="E715" s="4">
        <f>fichier!H707</f>
        <v>154540</v>
      </c>
      <c r="F715" s="4" t="str">
        <f>fichier!K707</f>
        <v>VTP PV 18147554 - 9405 YW 14 - MULLIER GENEVIEVE - RENAULT CLIO</v>
      </c>
      <c r="G715" s="9">
        <f>fichier!L707</f>
        <v>41.38</v>
      </c>
      <c r="H715" s="9"/>
      <c r="I715" s="9"/>
      <c r="J715" s="9"/>
      <c r="K715" s="9"/>
      <c r="L715" s="9"/>
      <c r="M715" s="9"/>
      <c r="N715" s="9"/>
      <c r="O715" s="9"/>
      <c r="P715" s="9"/>
      <c r="Q715" s="9">
        <f>fichier!M707</f>
        <v>8.34</v>
      </c>
      <c r="R715" s="8"/>
      <c r="S715" s="8"/>
      <c r="T715" s="8"/>
      <c r="U715" s="4"/>
      <c r="V715" s="3"/>
      <c r="W715" s="8"/>
      <c r="X715" s="8"/>
      <c r="Y715" s="22"/>
      <c r="Z715" s="25">
        <f t="shared" ref="Z715:Z778" si="81">IF(Q715="","",Q715/SUM(G715:P715))</f>
        <v>0.20154664088931851</v>
      </c>
      <c r="AA715" s="25" t="str">
        <f t="shared" ref="AA715:AA778" si="82">IF(R715="","",R715/SUM(G715:P715))</f>
        <v/>
      </c>
      <c r="AB715" s="25" t="str">
        <f t="shared" ref="AB715:AB778" si="83">IF(S715="","",S715/SUM(G715:P715))</f>
        <v/>
      </c>
      <c r="AC715" s="64" t="str">
        <f t="shared" si="77"/>
        <v/>
      </c>
      <c r="AD715" s="65" t="b">
        <f t="shared" si="78"/>
        <v>0</v>
      </c>
      <c r="AE715" s="26" t="str">
        <f t="shared" si="79"/>
        <v/>
      </c>
      <c r="AF715" s="26" t="str">
        <f t="shared" si="80"/>
        <v/>
      </c>
    </row>
    <row r="716" spans="2:32" x14ac:dyDescent="0.25">
      <c r="B716" s="49">
        <f>fichier!I708</f>
        <v>27</v>
      </c>
      <c r="C716" s="67" t="str">
        <f>fichier!R708</f>
        <v>SARL</v>
      </c>
      <c r="D716" s="9">
        <f>fichier!N708</f>
        <v>50</v>
      </c>
      <c r="E716" s="4">
        <f>fichier!H708</f>
        <v>154546</v>
      </c>
      <c r="F716" s="4" t="str">
        <f>fichier!K708</f>
        <v>VTP PV 18147560 - DH-179-LL - NOBLET ALEXANDRE - CITROEN C5</v>
      </c>
      <c r="G716" s="9">
        <f>fichier!L708</f>
        <v>41.38</v>
      </c>
      <c r="H716" s="9"/>
      <c r="I716" s="9"/>
      <c r="J716" s="9"/>
      <c r="K716" s="9"/>
      <c r="L716" s="9"/>
      <c r="M716" s="9"/>
      <c r="N716" s="9"/>
      <c r="O716" s="9"/>
      <c r="P716" s="9"/>
      <c r="Q716" s="9">
        <f>fichier!M708</f>
        <v>8.34</v>
      </c>
      <c r="R716" s="8"/>
      <c r="S716" s="8"/>
      <c r="T716" s="8"/>
      <c r="U716" s="4"/>
      <c r="V716" s="3"/>
      <c r="W716" s="8"/>
      <c r="X716" s="8"/>
      <c r="Y716" s="22"/>
      <c r="Z716" s="25">
        <f t="shared" si="81"/>
        <v>0.20154664088931851</v>
      </c>
      <c r="AA716" s="25" t="str">
        <f t="shared" si="82"/>
        <v/>
      </c>
      <c r="AB716" s="25" t="str">
        <f t="shared" si="83"/>
        <v/>
      </c>
      <c r="AC716" s="64" t="str">
        <f t="shared" si="77"/>
        <v/>
      </c>
      <c r="AD716" s="65" t="b">
        <f t="shared" si="78"/>
        <v>0</v>
      </c>
      <c r="AE716" s="26" t="str">
        <f t="shared" si="79"/>
        <v/>
      </c>
      <c r="AF716" s="26" t="str">
        <f t="shared" si="80"/>
        <v/>
      </c>
    </row>
    <row r="717" spans="2:32" x14ac:dyDescent="0.25">
      <c r="B717" s="49">
        <f>fichier!I709</f>
        <v>1</v>
      </c>
      <c r="C717" s="67" t="str">
        <f>fichier!R709</f>
        <v>SARL</v>
      </c>
      <c r="D717" s="9">
        <f>fichier!N709</f>
        <v>50</v>
      </c>
      <c r="E717" s="4">
        <f>fichier!H709</f>
        <v>153827</v>
      </c>
      <c r="F717" s="4" t="str">
        <f>fichier!K709</f>
        <v>VTP PV 18146887 - 5359 ZN 14 - BIDAUD YVES OU PATRICIA - NISSAN X-TRAIL</v>
      </c>
      <c r="G717" s="9">
        <f>fichier!L709</f>
        <v>41.38</v>
      </c>
      <c r="H717" s="9"/>
      <c r="I717" s="9"/>
      <c r="J717" s="9"/>
      <c r="K717" s="9"/>
      <c r="L717" s="9"/>
      <c r="M717" s="9"/>
      <c r="N717" s="9"/>
      <c r="O717" s="9"/>
      <c r="P717" s="9"/>
      <c r="Q717" s="9">
        <f>fichier!M709</f>
        <v>8.34</v>
      </c>
      <c r="R717" s="8"/>
      <c r="S717" s="8"/>
      <c r="T717" s="8"/>
      <c r="U717" s="4"/>
      <c r="V717" s="3"/>
      <c r="W717" s="8"/>
      <c r="X717" s="8"/>
      <c r="Y717" s="22"/>
      <c r="Z717" s="25">
        <f t="shared" si="81"/>
        <v>0.20154664088931851</v>
      </c>
      <c r="AA717" s="25" t="str">
        <f t="shared" si="82"/>
        <v/>
      </c>
      <c r="AB717" s="25" t="str">
        <f t="shared" si="83"/>
        <v/>
      </c>
      <c r="AC717" s="64" t="str">
        <f t="shared" si="77"/>
        <v/>
      </c>
      <c r="AD717" s="65" t="b">
        <f t="shared" si="78"/>
        <v>0</v>
      </c>
      <c r="AE717" s="26" t="str">
        <f t="shared" si="79"/>
        <v/>
      </c>
      <c r="AF717" s="26" t="str">
        <f t="shared" si="80"/>
        <v/>
      </c>
    </row>
    <row r="718" spans="2:32" x14ac:dyDescent="0.25">
      <c r="B718" s="49">
        <f>fichier!I710</f>
        <v>2</v>
      </c>
      <c r="C718" s="67" t="str">
        <f>fichier!R710</f>
        <v>SARL</v>
      </c>
      <c r="D718" s="9">
        <f>fichier!N710</f>
        <v>15</v>
      </c>
      <c r="E718" s="4">
        <f>fichier!H710</f>
        <v>153844</v>
      </c>
      <c r="F718" s="4" t="str">
        <f>fichier!K710</f>
        <v>CV PV 18146904 - BN-930-DT - GUERARD ANAIS - NISSAN JUKE</v>
      </c>
      <c r="G718" s="9">
        <f>fichier!L710</f>
        <v>12.5</v>
      </c>
      <c r="H718" s="9"/>
      <c r="I718" s="9"/>
      <c r="J718" s="9"/>
      <c r="K718" s="9"/>
      <c r="L718" s="9"/>
      <c r="M718" s="9"/>
      <c r="N718" s="9"/>
      <c r="O718" s="9"/>
      <c r="P718" s="9"/>
      <c r="Q718" s="9">
        <f>fichier!M710</f>
        <v>2.5</v>
      </c>
      <c r="R718" s="8"/>
      <c r="S718" s="8"/>
      <c r="T718" s="8"/>
      <c r="U718" s="4"/>
      <c r="V718" s="3"/>
      <c r="W718" s="8"/>
      <c r="X718" s="8"/>
      <c r="Y718" s="22"/>
      <c r="Z718" s="25">
        <f t="shared" si="81"/>
        <v>0.2</v>
      </c>
      <c r="AA718" s="25" t="str">
        <f t="shared" si="82"/>
        <v/>
      </c>
      <c r="AB718" s="25" t="str">
        <f t="shared" si="83"/>
        <v/>
      </c>
      <c r="AC718" s="64" t="str">
        <f t="shared" si="77"/>
        <v/>
      </c>
      <c r="AD718" s="65" t="str">
        <f t="shared" si="78"/>
        <v/>
      </c>
      <c r="AE718" s="26" t="str">
        <f t="shared" si="79"/>
        <v/>
      </c>
      <c r="AF718" s="26" t="str">
        <f t="shared" si="80"/>
        <v/>
      </c>
    </row>
    <row r="719" spans="2:32" x14ac:dyDescent="0.25">
      <c r="B719" s="49">
        <f>fichier!I711</f>
        <v>2</v>
      </c>
      <c r="C719" s="67" t="str">
        <f>fichier!R711</f>
        <v>SARL</v>
      </c>
      <c r="D719" s="9">
        <f>fichier!N711</f>
        <v>50</v>
      </c>
      <c r="E719" s="4">
        <f>fichier!H711</f>
        <v>153850</v>
      </c>
      <c r="F719" s="4" t="str">
        <f>fichier!K711</f>
        <v>VTP PV 18146910 - CW-333-DE - COZLER ANNE - NISSAN MICRA</v>
      </c>
      <c r="G719" s="9">
        <f>fichier!L711</f>
        <v>41.38</v>
      </c>
      <c r="H719" s="9"/>
      <c r="I719" s="9"/>
      <c r="J719" s="9"/>
      <c r="K719" s="9"/>
      <c r="L719" s="9"/>
      <c r="M719" s="9"/>
      <c r="N719" s="9"/>
      <c r="O719" s="9"/>
      <c r="P719" s="9"/>
      <c r="Q719" s="9">
        <f>fichier!M711</f>
        <v>8.34</v>
      </c>
      <c r="R719" s="8"/>
      <c r="S719" s="8"/>
      <c r="T719" s="8"/>
      <c r="U719" s="4"/>
      <c r="V719" s="3"/>
      <c r="W719" s="8"/>
      <c r="X719" s="8"/>
      <c r="Y719" s="22"/>
      <c r="Z719" s="25">
        <f t="shared" si="81"/>
        <v>0.20154664088931851</v>
      </c>
      <c r="AA719" s="25" t="str">
        <f t="shared" si="82"/>
        <v/>
      </c>
      <c r="AB719" s="25" t="str">
        <f t="shared" si="83"/>
        <v/>
      </c>
      <c r="AC719" s="64" t="str">
        <f t="shared" si="77"/>
        <v/>
      </c>
      <c r="AD719" s="65" t="b">
        <f t="shared" si="78"/>
        <v>0</v>
      </c>
      <c r="AE719" s="26" t="str">
        <f t="shared" si="79"/>
        <v/>
      </c>
      <c r="AF719" s="26" t="str">
        <f t="shared" si="80"/>
        <v/>
      </c>
    </row>
    <row r="720" spans="2:32" x14ac:dyDescent="0.25">
      <c r="B720" s="49">
        <f>fichier!I712</f>
        <v>8</v>
      </c>
      <c r="C720" s="67" t="str">
        <f>fichier!R712</f>
        <v>SARL</v>
      </c>
      <c r="D720" s="9">
        <f>fichier!N712</f>
        <v>30</v>
      </c>
      <c r="E720" s="4">
        <f>fichier!H712</f>
        <v>153999</v>
      </c>
      <c r="F720" s="4" t="str">
        <f>fichier!K712</f>
        <v>VP PV 18002097 - EN-524-VX - AGUILAR ALEXANDRE - NISSAN X-TRAIL</v>
      </c>
      <c r="G720" s="9">
        <f>fichier!L712</f>
        <v>25</v>
      </c>
      <c r="H720" s="9"/>
      <c r="I720" s="9"/>
      <c r="J720" s="9"/>
      <c r="K720" s="9"/>
      <c r="L720" s="9"/>
      <c r="M720" s="9"/>
      <c r="N720" s="9"/>
      <c r="O720" s="9"/>
      <c r="P720" s="9"/>
      <c r="Q720" s="9">
        <f>fichier!M712</f>
        <v>5</v>
      </c>
      <c r="R720" s="8"/>
      <c r="S720" s="8"/>
      <c r="T720" s="8"/>
      <c r="U720" s="4"/>
      <c r="V720" s="3"/>
      <c r="W720" s="8"/>
      <c r="X720" s="8"/>
      <c r="Y720" s="22"/>
      <c r="Z720" s="25">
        <f t="shared" si="81"/>
        <v>0.2</v>
      </c>
      <c r="AA720" s="25" t="str">
        <f t="shared" si="82"/>
        <v/>
      </c>
      <c r="AB720" s="25" t="str">
        <f t="shared" si="83"/>
        <v/>
      </c>
      <c r="AC720" s="64" t="str">
        <f t="shared" si="77"/>
        <v/>
      </c>
      <c r="AD720" s="65" t="str">
        <f t="shared" si="78"/>
        <v/>
      </c>
      <c r="AE720" s="26" t="str">
        <f t="shared" si="79"/>
        <v/>
      </c>
      <c r="AF720" s="26" t="str">
        <f t="shared" si="80"/>
        <v/>
      </c>
    </row>
    <row r="721" spans="2:32" x14ac:dyDescent="0.25">
      <c r="B721" s="49">
        <f>fichier!I713</f>
        <v>8</v>
      </c>
      <c r="C721" s="67" t="str">
        <f>fichier!R713</f>
        <v>SARL</v>
      </c>
      <c r="D721" s="9">
        <f>fichier!N713</f>
        <v>50</v>
      </c>
      <c r="E721" s="4">
        <f>fichier!H713</f>
        <v>154007</v>
      </c>
      <c r="F721" s="4" t="str">
        <f>fichier!K713</f>
        <v>VTP PV 18147056 - BY-550-YH - FERRAO MANUEL - NISSAN QASHQAI</v>
      </c>
      <c r="G721" s="9">
        <f>fichier!L713</f>
        <v>41.38</v>
      </c>
      <c r="H721" s="9"/>
      <c r="I721" s="9"/>
      <c r="J721" s="9"/>
      <c r="K721" s="9"/>
      <c r="L721" s="9"/>
      <c r="M721" s="9"/>
      <c r="N721" s="9"/>
      <c r="O721" s="9"/>
      <c r="P721" s="9"/>
      <c r="Q721" s="9">
        <f>fichier!M713</f>
        <v>8.34</v>
      </c>
      <c r="R721" s="8"/>
      <c r="S721" s="8"/>
      <c r="T721" s="8"/>
      <c r="U721" s="4"/>
      <c r="V721" s="3"/>
      <c r="W721" s="8"/>
      <c r="X721" s="8"/>
      <c r="Y721" s="22"/>
      <c r="Z721" s="25">
        <f t="shared" si="81"/>
        <v>0.20154664088931851</v>
      </c>
      <c r="AA721" s="25" t="str">
        <f t="shared" si="82"/>
        <v/>
      </c>
      <c r="AB721" s="25" t="str">
        <f t="shared" si="83"/>
        <v/>
      </c>
      <c r="AC721" s="64" t="str">
        <f t="shared" si="77"/>
        <v/>
      </c>
      <c r="AD721" s="65" t="b">
        <f t="shared" si="78"/>
        <v>0</v>
      </c>
      <c r="AE721" s="26" t="str">
        <f t="shared" si="79"/>
        <v/>
      </c>
      <c r="AF721" s="26" t="str">
        <f t="shared" si="80"/>
        <v/>
      </c>
    </row>
    <row r="722" spans="2:32" x14ac:dyDescent="0.25">
      <c r="B722" s="49">
        <f>fichier!I714</f>
        <v>12</v>
      </c>
      <c r="C722" s="67" t="str">
        <f>fichier!R714</f>
        <v>SARL</v>
      </c>
      <c r="D722" s="9">
        <f>fichier!N714</f>
        <v>50</v>
      </c>
      <c r="E722" s="4">
        <f>fichier!H714</f>
        <v>154092</v>
      </c>
      <c r="F722" s="4" t="str">
        <f>fichier!K714</f>
        <v>VTP PV 18147137 - CB-080-WY - QUENTIN MARIE CHRISTINE - NISSAN MICRA</v>
      </c>
      <c r="G722" s="9">
        <f>fichier!L714</f>
        <v>41.38</v>
      </c>
      <c r="H722" s="9"/>
      <c r="I722" s="9"/>
      <c r="J722" s="9"/>
      <c r="K722" s="9"/>
      <c r="L722" s="9"/>
      <c r="M722" s="9"/>
      <c r="N722" s="9"/>
      <c r="O722" s="9"/>
      <c r="P722" s="9"/>
      <c r="Q722" s="9">
        <f>fichier!M714</f>
        <v>8.34</v>
      </c>
      <c r="R722" s="8"/>
      <c r="S722" s="8"/>
      <c r="T722" s="8"/>
      <c r="U722" s="4"/>
      <c r="V722" s="3"/>
      <c r="W722" s="8"/>
      <c r="X722" s="8"/>
      <c r="Y722" s="22"/>
      <c r="Z722" s="25">
        <f t="shared" si="81"/>
        <v>0.20154664088931851</v>
      </c>
      <c r="AA722" s="25" t="str">
        <f t="shared" si="82"/>
        <v/>
      </c>
      <c r="AB722" s="25" t="str">
        <f t="shared" si="83"/>
        <v/>
      </c>
      <c r="AC722" s="64" t="str">
        <f t="shared" si="77"/>
        <v/>
      </c>
      <c r="AD722" s="65" t="b">
        <f t="shared" si="78"/>
        <v>0</v>
      </c>
      <c r="AE722" s="26" t="str">
        <f t="shared" si="79"/>
        <v/>
      </c>
      <c r="AF722" s="26" t="str">
        <f t="shared" si="80"/>
        <v/>
      </c>
    </row>
    <row r="723" spans="2:32" x14ac:dyDescent="0.25">
      <c r="B723" s="49">
        <f>fichier!I715</f>
        <v>13</v>
      </c>
      <c r="C723" s="67" t="str">
        <f>fichier!R715</f>
        <v>SARL</v>
      </c>
      <c r="D723" s="9">
        <f>fichier!N715</f>
        <v>50</v>
      </c>
      <c r="E723" s="4">
        <f>fichier!H715</f>
        <v>154116</v>
      </c>
      <c r="F723" s="4" t="str">
        <f>fichier!K715</f>
        <v>VTP PV 18147157 - AN-738-DE - CACITTI BERNARD - NISSAN NOTE</v>
      </c>
      <c r="G723" s="9">
        <f>fichier!L715</f>
        <v>41.38</v>
      </c>
      <c r="H723" s="9"/>
      <c r="I723" s="9"/>
      <c r="J723" s="9"/>
      <c r="K723" s="9"/>
      <c r="L723" s="9"/>
      <c r="M723" s="9"/>
      <c r="N723" s="9"/>
      <c r="O723" s="9"/>
      <c r="P723" s="9"/>
      <c r="Q723" s="9">
        <f>fichier!M715</f>
        <v>8.34</v>
      </c>
      <c r="R723" s="8"/>
      <c r="S723" s="8"/>
      <c r="T723" s="8"/>
      <c r="U723" s="4"/>
      <c r="V723" s="3"/>
      <c r="W723" s="8"/>
      <c r="X723" s="8"/>
      <c r="Y723" s="22"/>
      <c r="Z723" s="25">
        <f t="shared" si="81"/>
        <v>0.20154664088931851</v>
      </c>
      <c r="AA723" s="25" t="str">
        <f t="shared" si="82"/>
        <v/>
      </c>
      <c r="AB723" s="25" t="str">
        <f t="shared" si="83"/>
        <v/>
      </c>
      <c r="AC723" s="64" t="str">
        <f t="shared" si="77"/>
        <v/>
      </c>
      <c r="AD723" s="65" t="b">
        <f t="shared" si="78"/>
        <v>0</v>
      </c>
      <c r="AE723" s="26" t="str">
        <f t="shared" si="79"/>
        <v/>
      </c>
      <c r="AF723" s="26" t="str">
        <f t="shared" si="80"/>
        <v/>
      </c>
    </row>
    <row r="724" spans="2:32" x14ac:dyDescent="0.25">
      <c r="B724" s="49">
        <f>fichier!I716</f>
        <v>19</v>
      </c>
      <c r="C724" s="67" t="str">
        <f>fichier!R716</f>
        <v>SARL</v>
      </c>
      <c r="D724" s="9">
        <f>fichier!N716</f>
        <v>50</v>
      </c>
      <c r="E724" s="4">
        <f>fichier!H716</f>
        <v>154276</v>
      </c>
      <c r="F724" s="4" t="str">
        <f>fichier!K716</f>
        <v>VTP PV 18147306 - BX-280-YK - SARL DESSOUDE - NISSAN MICRA</v>
      </c>
      <c r="G724" s="9">
        <f>fichier!L716</f>
        <v>41.38</v>
      </c>
      <c r="H724" s="9"/>
      <c r="I724" s="9"/>
      <c r="J724" s="9"/>
      <c r="K724" s="9"/>
      <c r="L724" s="9"/>
      <c r="M724" s="9"/>
      <c r="N724" s="9"/>
      <c r="O724" s="9"/>
      <c r="P724" s="9"/>
      <c r="Q724" s="9">
        <f>fichier!M716</f>
        <v>8.34</v>
      </c>
      <c r="R724" s="8"/>
      <c r="S724" s="8"/>
      <c r="T724" s="8"/>
      <c r="U724" s="4"/>
      <c r="V724" s="3"/>
      <c r="W724" s="8"/>
      <c r="X724" s="8"/>
      <c r="Y724" s="22"/>
      <c r="Z724" s="25">
        <f t="shared" si="81"/>
        <v>0.20154664088931851</v>
      </c>
      <c r="AA724" s="25" t="str">
        <f t="shared" si="82"/>
        <v/>
      </c>
      <c r="AB724" s="25" t="str">
        <f t="shared" si="83"/>
        <v/>
      </c>
      <c r="AC724" s="64" t="str">
        <f t="shared" si="77"/>
        <v/>
      </c>
      <c r="AD724" s="65" t="b">
        <f t="shared" si="78"/>
        <v>0</v>
      </c>
      <c r="AE724" s="26" t="str">
        <f t="shared" si="79"/>
        <v/>
      </c>
      <c r="AF724" s="26" t="str">
        <f t="shared" si="80"/>
        <v/>
      </c>
    </row>
    <row r="725" spans="2:32" x14ac:dyDescent="0.25">
      <c r="B725" s="49">
        <f>fichier!I717</f>
        <v>20</v>
      </c>
      <c r="C725" s="67" t="str">
        <f>fichier!R717</f>
        <v>SARL</v>
      </c>
      <c r="D725" s="9">
        <f>fichier!N717</f>
        <v>50</v>
      </c>
      <c r="E725" s="4">
        <f>fichier!H717</f>
        <v>154321</v>
      </c>
      <c r="F725" s="4" t="str">
        <f>fichier!K717</f>
        <v>VTP PV 18147347 - DD-503-VA - MORAND DOMINIQUE - PEUGEOT 2008</v>
      </c>
      <c r="G725" s="9">
        <f>fichier!L717</f>
        <v>41.38</v>
      </c>
      <c r="H725" s="9"/>
      <c r="I725" s="9"/>
      <c r="J725" s="9"/>
      <c r="K725" s="9"/>
      <c r="L725" s="9"/>
      <c r="M725" s="9"/>
      <c r="N725" s="9"/>
      <c r="O725" s="9"/>
      <c r="P725" s="9"/>
      <c r="Q725" s="9">
        <f>fichier!M717</f>
        <v>8.34</v>
      </c>
      <c r="R725" s="8"/>
      <c r="S725" s="8"/>
      <c r="T725" s="8"/>
      <c r="U725" s="4"/>
      <c r="V725" s="3"/>
      <c r="W725" s="8"/>
      <c r="X725" s="8"/>
      <c r="Y725" s="22"/>
      <c r="Z725" s="25">
        <f t="shared" si="81"/>
        <v>0.20154664088931851</v>
      </c>
      <c r="AA725" s="25" t="str">
        <f t="shared" si="82"/>
        <v/>
      </c>
      <c r="AB725" s="25" t="str">
        <f t="shared" si="83"/>
        <v/>
      </c>
      <c r="AC725" s="64" t="str">
        <f t="shared" si="77"/>
        <v/>
      </c>
      <c r="AD725" s="65" t="b">
        <f t="shared" si="78"/>
        <v>0</v>
      </c>
      <c r="AE725" s="26" t="str">
        <f t="shared" si="79"/>
        <v/>
      </c>
      <c r="AF725" s="26" t="str">
        <f t="shared" si="80"/>
        <v/>
      </c>
    </row>
    <row r="726" spans="2:32" x14ac:dyDescent="0.25">
      <c r="B726" s="49">
        <f>fichier!I718</f>
        <v>20</v>
      </c>
      <c r="C726" s="67" t="str">
        <f>fichier!R718</f>
        <v>SARL</v>
      </c>
      <c r="D726" s="9">
        <f>fichier!N718</f>
        <v>50</v>
      </c>
      <c r="E726" s="4">
        <f>fichier!H718</f>
        <v>154326</v>
      </c>
      <c r="F726" s="4" t="str">
        <f>fichier!K718</f>
        <v>VTP PV 18147352 - BV-087-SX - SFAXI MAHMOUD - NISSAN QASHQAI</v>
      </c>
      <c r="G726" s="9">
        <f>fichier!L718</f>
        <v>41.38</v>
      </c>
      <c r="H726" s="9"/>
      <c r="I726" s="9"/>
      <c r="J726" s="9"/>
      <c r="K726" s="9"/>
      <c r="L726" s="9"/>
      <c r="M726" s="9"/>
      <c r="N726" s="9"/>
      <c r="O726" s="9"/>
      <c r="P726" s="9"/>
      <c r="Q726" s="9">
        <f>fichier!M718</f>
        <v>8.34</v>
      </c>
      <c r="R726" s="8"/>
      <c r="S726" s="8"/>
      <c r="T726" s="8"/>
      <c r="U726" s="4"/>
      <c r="V726" s="3"/>
      <c r="W726" s="8"/>
      <c r="X726" s="8"/>
      <c r="Y726" s="22"/>
      <c r="Z726" s="25">
        <f t="shared" si="81"/>
        <v>0.20154664088931851</v>
      </c>
      <c r="AA726" s="25" t="str">
        <f t="shared" si="82"/>
        <v/>
      </c>
      <c r="AB726" s="25" t="str">
        <f t="shared" si="83"/>
        <v/>
      </c>
      <c r="AC726" s="64" t="str">
        <f t="shared" si="77"/>
        <v/>
      </c>
      <c r="AD726" s="65" t="b">
        <f t="shared" si="78"/>
        <v>0</v>
      </c>
      <c r="AE726" s="26" t="str">
        <f t="shared" si="79"/>
        <v/>
      </c>
      <c r="AF726" s="26" t="str">
        <f t="shared" si="80"/>
        <v/>
      </c>
    </row>
    <row r="727" spans="2:32" x14ac:dyDescent="0.25">
      <c r="B727" s="49">
        <f>fichier!I719</f>
        <v>21</v>
      </c>
      <c r="C727" s="67" t="str">
        <f>fichier!R719</f>
        <v>SARL</v>
      </c>
      <c r="D727" s="9">
        <f>fichier!N719</f>
        <v>15</v>
      </c>
      <c r="E727" s="4">
        <f>fichier!H719</f>
        <v>154381</v>
      </c>
      <c r="F727" s="4" t="str">
        <f>fichier!K719</f>
        <v>CV PV 18147404 - BV-087-SX - SFAXI MAHMOUD - NISSAN QASHQAI</v>
      </c>
      <c r="G727" s="9">
        <f>fichier!L719</f>
        <v>12.5</v>
      </c>
      <c r="H727" s="9"/>
      <c r="I727" s="9"/>
      <c r="J727" s="9"/>
      <c r="K727" s="9"/>
      <c r="L727" s="9"/>
      <c r="M727" s="9"/>
      <c r="N727" s="9"/>
      <c r="O727" s="9"/>
      <c r="P727" s="9"/>
      <c r="Q727" s="9">
        <f>fichier!M719</f>
        <v>2.5</v>
      </c>
      <c r="R727" s="8"/>
      <c r="S727" s="8"/>
      <c r="T727" s="8"/>
      <c r="U727" s="4"/>
      <c r="V727" s="3"/>
      <c r="W727" s="8"/>
      <c r="X727" s="8"/>
      <c r="Y727" s="22"/>
      <c r="Z727" s="25">
        <f t="shared" si="81"/>
        <v>0.2</v>
      </c>
      <c r="AA727" s="25" t="str">
        <f t="shared" si="82"/>
        <v/>
      </c>
      <c r="AB727" s="25" t="str">
        <f t="shared" si="83"/>
        <v/>
      </c>
      <c r="AC727" s="64" t="str">
        <f t="shared" si="77"/>
        <v/>
      </c>
      <c r="AD727" s="65" t="str">
        <f t="shared" si="78"/>
        <v/>
      </c>
      <c r="AE727" s="26" t="str">
        <f t="shared" si="79"/>
        <v/>
      </c>
      <c r="AF727" s="26" t="str">
        <f t="shared" si="80"/>
        <v/>
      </c>
    </row>
    <row r="728" spans="2:32" x14ac:dyDescent="0.25">
      <c r="B728" s="49">
        <f>fichier!I720</f>
        <v>23</v>
      </c>
      <c r="C728" s="67" t="str">
        <f>fichier!R720</f>
        <v>SARL</v>
      </c>
      <c r="D728" s="9">
        <f>fichier!N720</f>
        <v>50</v>
      </c>
      <c r="E728" s="4">
        <f>fichier!H720</f>
        <v>154458</v>
      </c>
      <c r="F728" s="4" t="str">
        <f>fichier!K720</f>
        <v>VTP PV 18147479 - CG-782-HQ - SARL DESSOUDE - NISSAN QASHQAI</v>
      </c>
      <c r="G728" s="9">
        <f>fichier!L720</f>
        <v>41.38</v>
      </c>
      <c r="H728" s="9"/>
      <c r="I728" s="9"/>
      <c r="J728" s="9"/>
      <c r="K728" s="9"/>
      <c r="L728" s="9"/>
      <c r="M728" s="9"/>
      <c r="N728" s="9"/>
      <c r="O728" s="9"/>
      <c r="P728" s="9"/>
      <c r="Q728" s="9">
        <f>fichier!M720</f>
        <v>8.34</v>
      </c>
      <c r="R728" s="8"/>
      <c r="S728" s="8"/>
      <c r="T728" s="8"/>
      <c r="U728" s="4"/>
      <c r="V728" s="3"/>
      <c r="W728" s="8"/>
      <c r="X728" s="8"/>
      <c r="Y728" s="22"/>
      <c r="Z728" s="25">
        <f t="shared" si="81"/>
        <v>0.20154664088931851</v>
      </c>
      <c r="AA728" s="25" t="str">
        <f t="shared" si="82"/>
        <v/>
      </c>
      <c r="AB728" s="25" t="str">
        <f t="shared" si="83"/>
        <v/>
      </c>
      <c r="AC728" s="64" t="str">
        <f t="shared" si="77"/>
        <v/>
      </c>
      <c r="AD728" s="65" t="b">
        <f t="shared" si="78"/>
        <v>0</v>
      </c>
      <c r="AE728" s="26" t="str">
        <f t="shared" si="79"/>
        <v/>
      </c>
      <c r="AF728" s="26" t="str">
        <f t="shared" si="80"/>
        <v/>
      </c>
    </row>
    <row r="729" spans="2:32" x14ac:dyDescent="0.25">
      <c r="B729" s="49">
        <f>fichier!I721</f>
        <v>23</v>
      </c>
      <c r="C729" s="67" t="str">
        <f>fichier!R721</f>
        <v>SARL</v>
      </c>
      <c r="D729" s="9">
        <f>fichier!N721</f>
        <v>50</v>
      </c>
      <c r="E729" s="4">
        <f>fichier!H721</f>
        <v>154476</v>
      </c>
      <c r="F729" s="4" t="str">
        <f>fichier!K721</f>
        <v>VTP PV 18147496 - CB-311-FE - LETISSIER CLEMENCE - NISSAN MICRA</v>
      </c>
      <c r="G729" s="9">
        <f>fichier!L721</f>
        <v>41.38</v>
      </c>
      <c r="H729" s="9"/>
      <c r="I729" s="9"/>
      <c r="J729" s="9"/>
      <c r="K729" s="9"/>
      <c r="L729" s="9"/>
      <c r="M729" s="9"/>
      <c r="N729" s="9"/>
      <c r="O729" s="9"/>
      <c r="P729" s="9"/>
      <c r="Q729" s="9">
        <f>fichier!M721</f>
        <v>8.34</v>
      </c>
      <c r="R729" s="8"/>
      <c r="S729" s="8"/>
      <c r="T729" s="8"/>
      <c r="U729" s="4"/>
      <c r="V729" s="3"/>
      <c r="W729" s="8"/>
      <c r="X729" s="8"/>
      <c r="Y729" s="22"/>
      <c r="Z729" s="25">
        <f t="shared" si="81"/>
        <v>0.20154664088931851</v>
      </c>
      <c r="AA729" s="25" t="str">
        <f t="shared" si="82"/>
        <v/>
      </c>
      <c r="AB729" s="25" t="str">
        <f t="shared" si="83"/>
        <v/>
      </c>
      <c r="AC729" s="64" t="str">
        <f t="shared" si="77"/>
        <v/>
      </c>
      <c r="AD729" s="65" t="b">
        <f t="shared" si="78"/>
        <v>0</v>
      </c>
      <c r="AE729" s="26" t="str">
        <f t="shared" si="79"/>
        <v/>
      </c>
      <c r="AF729" s="26" t="str">
        <f t="shared" si="80"/>
        <v/>
      </c>
    </row>
    <row r="730" spans="2:32" x14ac:dyDescent="0.25">
      <c r="B730" s="49">
        <f>fichier!I722</f>
        <v>27</v>
      </c>
      <c r="C730" s="67" t="str">
        <f>fichier!R722</f>
        <v>SARL</v>
      </c>
      <c r="D730" s="9">
        <f>fichier!N722</f>
        <v>50</v>
      </c>
      <c r="E730" s="4">
        <f>fichier!H722</f>
        <v>154550</v>
      </c>
      <c r="F730" s="4" t="str">
        <f>fichier!K722</f>
        <v>VTP PV 18147564 - BS-856-ZS - SARL DESSOUDE - NISSAN JUKE</v>
      </c>
      <c r="G730" s="9">
        <f>fichier!L722</f>
        <v>41.38</v>
      </c>
      <c r="H730" s="9"/>
      <c r="I730" s="9"/>
      <c r="J730" s="9"/>
      <c r="K730" s="9"/>
      <c r="L730" s="9"/>
      <c r="M730" s="9"/>
      <c r="N730" s="9"/>
      <c r="O730" s="9"/>
      <c r="P730" s="9"/>
      <c r="Q730" s="9">
        <f>fichier!M722</f>
        <v>8.34</v>
      </c>
      <c r="R730" s="8"/>
      <c r="S730" s="8"/>
      <c r="T730" s="8"/>
      <c r="U730" s="4"/>
      <c r="V730" s="3"/>
      <c r="W730" s="8"/>
      <c r="X730" s="8"/>
      <c r="Y730" s="22"/>
      <c r="Z730" s="25">
        <f t="shared" si="81"/>
        <v>0.20154664088931851</v>
      </c>
      <c r="AA730" s="25" t="str">
        <f t="shared" si="82"/>
        <v/>
      </c>
      <c r="AB730" s="25" t="str">
        <f t="shared" si="83"/>
        <v/>
      </c>
      <c r="AC730" s="64" t="str">
        <f t="shared" si="77"/>
        <v/>
      </c>
      <c r="AD730" s="65" t="b">
        <f t="shared" si="78"/>
        <v>0</v>
      </c>
      <c r="AE730" s="26" t="str">
        <f t="shared" si="79"/>
        <v/>
      </c>
      <c r="AF730" s="26" t="str">
        <f t="shared" si="80"/>
        <v/>
      </c>
    </row>
    <row r="731" spans="2:32" x14ac:dyDescent="0.25">
      <c r="B731" s="49">
        <f>fichier!I723</f>
        <v>28</v>
      </c>
      <c r="C731" s="67" t="str">
        <f>fichier!R723</f>
        <v>SARL</v>
      </c>
      <c r="D731" s="9">
        <f>fichier!N723</f>
        <v>50</v>
      </c>
      <c r="E731" s="4">
        <f>fichier!H723</f>
        <v>154564</v>
      </c>
      <c r="F731" s="4" t="str">
        <f>fichier!K723</f>
        <v>VTP PV 18147578 - AE-551-HM - LE CANU LOIC - NISSAN MURANO</v>
      </c>
      <c r="G731" s="9">
        <f>fichier!L723</f>
        <v>41.38</v>
      </c>
      <c r="H731" s="9"/>
      <c r="I731" s="9"/>
      <c r="J731" s="9"/>
      <c r="K731" s="9"/>
      <c r="L731" s="9"/>
      <c r="M731" s="9"/>
      <c r="N731" s="9"/>
      <c r="O731" s="9"/>
      <c r="P731" s="9"/>
      <c r="Q731" s="9">
        <f>fichier!M723</f>
        <v>8.34</v>
      </c>
      <c r="R731" s="8"/>
      <c r="S731" s="8"/>
      <c r="T731" s="8"/>
      <c r="U731" s="4"/>
      <c r="V731" s="3"/>
      <c r="W731" s="8"/>
      <c r="X731" s="8"/>
      <c r="Y731" s="22"/>
      <c r="Z731" s="25">
        <f t="shared" si="81"/>
        <v>0.20154664088931851</v>
      </c>
      <c r="AA731" s="25" t="str">
        <f t="shared" si="82"/>
        <v/>
      </c>
      <c r="AB731" s="25" t="str">
        <f t="shared" si="83"/>
        <v/>
      </c>
      <c r="AC731" s="64" t="str">
        <f t="shared" si="77"/>
        <v/>
      </c>
      <c r="AD731" s="65" t="b">
        <f t="shared" si="78"/>
        <v>0</v>
      </c>
      <c r="AE731" s="26" t="str">
        <f t="shared" si="79"/>
        <v/>
      </c>
      <c r="AF731" s="26" t="str">
        <f t="shared" si="80"/>
        <v/>
      </c>
    </row>
    <row r="732" spans="2:32" x14ac:dyDescent="0.25">
      <c r="B732" s="49">
        <f>fichier!I724</f>
        <v>28</v>
      </c>
      <c r="C732" s="67" t="str">
        <f>fichier!R724</f>
        <v>SARL</v>
      </c>
      <c r="D732" s="9">
        <f>fichier!N724</f>
        <v>50</v>
      </c>
      <c r="E732" s="4">
        <f>fichier!H724</f>
        <v>154586</v>
      </c>
      <c r="F732" s="4" t="str">
        <f>fichier!K724</f>
        <v>VTP PV 18147600 - DD-078-WB - POISSEAU PATRICE - NISSAN JUKE</v>
      </c>
      <c r="G732" s="9">
        <f>fichier!L724</f>
        <v>41.38</v>
      </c>
      <c r="H732" s="9"/>
      <c r="I732" s="9"/>
      <c r="J732" s="9"/>
      <c r="K732" s="9"/>
      <c r="L732" s="9"/>
      <c r="M732" s="9"/>
      <c r="N732" s="9"/>
      <c r="O732" s="9"/>
      <c r="P732" s="9"/>
      <c r="Q732" s="9">
        <f>fichier!M724</f>
        <v>8.34</v>
      </c>
      <c r="R732" s="8"/>
      <c r="S732" s="8"/>
      <c r="T732" s="8"/>
      <c r="U732" s="4"/>
      <c r="V732" s="3"/>
      <c r="W732" s="8"/>
      <c r="X732" s="8"/>
      <c r="Y732" s="22"/>
      <c r="Z732" s="25">
        <f t="shared" si="81"/>
        <v>0.20154664088931851</v>
      </c>
      <c r="AA732" s="25" t="str">
        <f t="shared" si="82"/>
        <v/>
      </c>
      <c r="AB732" s="25" t="str">
        <f t="shared" si="83"/>
        <v/>
      </c>
      <c r="AC732" s="64" t="str">
        <f t="shared" si="77"/>
        <v/>
      </c>
      <c r="AD732" s="65" t="b">
        <f t="shared" si="78"/>
        <v>0</v>
      </c>
      <c r="AE732" s="26" t="str">
        <f t="shared" si="79"/>
        <v/>
      </c>
      <c r="AF732" s="26" t="str">
        <f t="shared" si="80"/>
        <v/>
      </c>
    </row>
    <row r="733" spans="2:32" x14ac:dyDescent="0.25">
      <c r="B733" s="49">
        <f>fichier!I725</f>
        <v>9</v>
      </c>
      <c r="C733" s="67" t="str">
        <f>fichier!R725</f>
        <v>SARL</v>
      </c>
      <c r="D733" s="9">
        <f>fichier!N725</f>
        <v>60</v>
      </c>
      <c r="E733" s="4">
        <f>fichier!H725</f>
        <v>154044</v>
      </c>
      <c r="F733" s="4" t="str">
        <f>fichier!K725</f>
        <v>VTP PV 18147093 - DC-689-SP - SARL LAURENT - RENAULT MASTER</v>
      </c>
      <c r="G733" s="9">
        <f>fichier!L725</f>
        <v>49.72</v>
      </c>
      <c r="H733" s="9"/>
      <c r="I733" s="9"/>
      <c r="J733" s="9"/>
      <c r="K733" s="9"/>
      <c r="L733" s="9"/>
      <c r="M733" s="9"/>
      <c r="N733" s="9"/>
      <c r="O733" s="9"/>
      <c r="P733" s="9"/>
      <c r="Q733" s="9">
        <f>fichier!M725</f>
        <v>10</v>
      </c>
      <c r="R733" s="8"/>
      <c r="S733" s="8"/>
      <c r="T733" s="8"/>
      <c r="U733" s="4"/>
      <c r="V733" s="3"/>
      <c r="W733" s="8"/>
      <c r="X733" s="8"/>
      <c r="Y733" s="22"/>
      <c r="Z733" s="25">
        <f t="shared" si="81"/>
        <v>0.20112630732099759</v>
      </c>
      <c r="AA733" s="25" t="str">
        <f t="shared" si="82"/>
        <v/>
      </c>
      <c r="AB733" s="25" t="str">
        <f t="shared" si="83"/>
        <v/>
      </c>
      <c r="AC733" s="64" t="str">
        <f t="shared" si="77"/>
        <v/>
      </c>
      <c r="AD733" s="65" t="b">
        <f t="shared" si="78"/>
        <v>0</v>
      </c>
      <c r="AE733" s="26" t="str">
        <f t="shared" si="79"/>
        <v/>
      </c>
      <c r="AF733" s="26" t="str">
        <f t="shared" si="80"/>
        <v/>
      </c>
    </row>
    <row r="734" spans="2:32" x14ac:dyDescent="0.25">
      <c r="B734" s="49">
        <f>fichier!I726</f>
        <v>6</v>
      </c>
      <c r="C734" s="67" t="str">
        <f>fichier!R726</f>
        <v>SARL</v>
      </c>
      <c r="D734" s="9">
        <f>fichier!N726</f>
        <v>55</v>
      </c>
      <c r="E734" s="4">
        <f>fichier!H726</f>
        <v>153917</v>
      </c>
      <c r="F734" s="4" t="str">
        <f>fichier!K726</f>
        <v>VTP PV 18146974 - DD-582-AF - AMBULANCES DE MOSELLE EST - VOLKSWAGEN T5</v>
      </c>
      <c r="G734" s="9">
        <f>fichier!L726</f>
        <v>45.55</v>
      </c>
      <c r="H734" s="9"/>
      <c r="I734" s="9"/>
      <c r="J734" s="9"/>
      <c r="K734" s="9"/>
      <c r="L734" s="9"/>
      <c r="M734" s="9"/>
      <c r="N734" s="9"/>
      <c r="O734" s="9"/>
      <c r="P734" s="9"/>
      <c r="Q734" s="9">
        <f>fichier!M726</f>
        <v>9.17</v>
      </c>
      <c r="R734" s="8"/>
      <c r="S734" s="8"/>
      <c r="T734" s="8"/>
      <c r="U734" s="4"/>
      <c r="V734" s="3"/>
      <c r="W734" s="8"/>
      <c r="X734" s="8"/>
      <c r="Y734" s="22"/>
      <c r="Z734" s="25">
        <f t="shared" si="81"/>
        <v>0.2013172338090011</v>
      </c>
      <c r="AA734" s="25" t="str">
        <f t="shared" si="82"/>
        <v/>
      </c>
      <c r="AB734" s="25" t="str">
        <f t="shared" si="83"/>
        <v/>
      </c>
      <c r="AC734" s="64" t="str">
        <f t="shared" si="77"/>
        <v/>
      </c>
      <c r="AD734" s="65" t="b">
        <f t="shared" si="78"/>
        <v>0</v>
      </c>
      <c r="AE734" s="26" t="str">
        <f t="shared" si="79"/>
        <v/>
      </c>
      <c r="AF734" s="26" t="str">
        <f t="shared" si="80"/>
        <v/>
      </c>
    </row>
    <row r="735" spans="2:32" x14ac:dyDescent="0.25">
      <c r="B735" s="49">
        <f>fichier!I727</f>
        <v>7</v>
      </c>
      <c r="C735" s="67" t="str">
        <f>fichier!R727</f>
        <v>SARO</v>
      </c>
      <c r="D735" s="9">
        <f>fichier!N727</f>
        <v>65</v>
      </c>
      <c r="E735" s="4">
        <f>fichier!H727</f>
        <v>153948</v>
      </c>
      <c r="F735" s="4" t="str">
        <f>fichier!K727</f>
        <v>VTP PV 18147005 - BB-918-BR - SAROUILLE PHILIPPE - CITROEN JUMPER</v>
      </c>
      <c r="G735" s="9">
        <f>fichier!L727</f>
        <v>53.88</v>
      </c>
      <c r="H735" s="9"/>
      <c r="I735" s="9"/>
      <c r="J735" s="9"/>
      <c r="K735" s="9"/>
      <c r="L735" s="9"/>
      <c r="M735" s="9"/>
      <c r="N735" s="9"/>
      <c r="O735" s="9"/>
      <c r="P735" s="9"/>
      <c r="Q735" s="9">
        <f>fichier!M727</f>
        <v>10.84</v>
      </c>
      <c r="R735" s="8"/>
      <c r="S735" s="8"/>
      <c r="T735" s="8"/>
      <c r="U735" s="4"/>
      <c r="V735" s="3"/>
      <c r="W735" s="8"/>
      <c r="X735" s="8"/>
      <c r="Y735" s="22"/>
      <c r="Z735" s="25">
        <f t="shared" si="81"/>
        <v>0.2011878247958426</v>
      </c>
      <c r="AA735" s="25" t="str">
        <f t="shared" si="82"/>
        <v/>
      </c>
      <c r="AB735" s="25" t="str">
        <f t="shared" si="83"/>
        <v/>
      </c>
      <c r="AC735" s="64" t="str">
        <f t="shared" si="77"/>
        <v/>
      </c>
      <c r="AD735" s="65" t="b">
        <f t="shared" si="78"/>
        <v>0</v>
      </c>
      <c r="AE735" s="26" t="str">
        <f t="shared" si="79"/>
        <v/>
      </c>
      <c r="AF735" s="26" t="str">
        <f t="shared" si="80"/>
        <v/>
      </c>
    </row>
    <row r="736" spans="2:32" x14ac:dyDescent="0.25">
      <c r="B736" s="49">
        <f>fichier!I728</f>
        <v>7</v>
      </c>
      <c r="C736" s="67" t="str">
        <f>fichier!R728</f>
        <v>SARO</v>
      </c>
      <c r="D736" s="9">
        <f>fichier!N728</f>
        <v>-65</v>
      </c>
      <c r="E736" s="4">
        <f>fichier!H728</f>
        <v>153949</v>
      </c>
      <c r="F736" s="4" t="str">
        <f>fichier!K728</f>
        <v>Avoir facture NÂ° 153948 du 07/02/2018</v>
      </c>
      <c r="G736" s="9">
        <f>fichier!L728</f>
        <v>-53.88</v>
      </c>
      <c r="H736" s="9"/>
      <c r="I736" s="9"/>
      <c r="J736" s="9"/>
      <c r="K736" s="9"/>
      <c r="L736" s="9"/>
      <c r="M736" s="9"/>
      <c r="N736" s="9"/>
      <c r="O736" s="9"/>
      <c r="P736" s="9"/>
      <c r="Q736" s="9">
        <f>fichier!M728</f>
        <v>-10.84</v>
      </c>
      <c r="R736" s="8"/>
      <c r="S736" s="8"/>
      <c r="T736" s="8"/>
      <c r="U736" s="4"/>
      <c r="V736" s="3"/>
      <c r="W736" s="8"/>
      <c r="X736" s="8"/>
      <c r="Y736" s="22"/>
      <c r="Z736" s="25">
        <f t="shared" si="81"/>
        <v>0.2011878247958426</v>
      </c>
      <c r="AA736" s="25" t="str">
        <f t="shared" si="82"/>
        <v/>
      </c>
      <c r="AB736" s="25" t="str">
        <f t="shared" si="83"/>
        <v/>
      </c>
      <c r="AC736" s="64" t="str">
        <f t="shared" si="77"/>
        <v/>
      </c>
      <c r="AD736" s="65" t="b">
        <f t="shared" si="78"/>
        <v>0</v>
      </c>
      <c r="AE736" s="26" t="str">
        <f t="shared" si="79"/>
        <v/>
      </c>
      <c r="AF736" s="26" t="str">
        <f t="shared" si="80"/>
        <v/>
      </c>
    </row>
    <row r="737" spans="2:32" x14ac:dyDescent="0.25">
      <c r="B737" s="49">
        <f>fichier!I729</f>
        <v>7</v>
      </c>
      <c r="C737" s="67" t="str">
        <f>fichier!R729</f>
        <v>SARO</v>
      </c>
      <c r="D737" s="9">
        <f>fichier!N729</f>
        <v>60</v>
      </c>
      <c r="E737" s="4">
        <f>fichier!H729</f>
        <v>153950</v>
      </c>
      <c r="F737" s="4" t="str">
        <f>fichier!K729</f>
        <v>RF VTP PV 18147005 - BB-918-BR - SAROUILLE PHILIPPE - CITROEN JUMPER</v>
      </c>
      <c r="G737" s="9">
        <f>fichier!L729</f>
        <v>49.72</v>
      </c>
      <c r="H737" s="9"/>
      <c r="I737" s="9"/>
      <c r="J737" s="9"/>
      <c r="K737" s="9"/>
      <c r="L737" s="9"/>
      <c r="M737" s="9"/>
      <c r="N737" s="9"/>
      <c r="O737" s="9"/>
      <c r="P737" s="9"/>
      <c r="Q737" s="9">
        <f>fichier!M729</f>
        <v>10</v>
      </c>
      <c r="R737" s="8"/>
      <c r="S737" s="8"/>
      <c r="T737" s="8"/>
      <c r="U737" s="4"/>
      <c r="V737" s="3"/>
      <c r="W737" s="8"/>
      <c r="X737" s="8"/>
      <c r="Y737" s="22"/>
      <c r="Z737" s="25">
        <f t="shared" si="81"/>
        <v>0.20112630732099759</v>
      </c>
      <c r="AA737" s="25" t="str">
        <f t="shared" si="82"/>
        <v/>
      </c>
      <c r="AB737" s="25" t="str">
        <f t="shared" si="83"/>
        <v/>
      </c>
      <c r="AC737" s="64" t="str">
        <f t="shared" si="77"/>
        <v/>
      </c>
      <c r="AD737" s="65" t="b">
        <f t="shared" si="78"/>
        <v>0</v>
      </c>
      <c r="AE737" s="26" t="str">
        <f t="shared" si="79"/>
        <v/>
      </c>
      <c r="AF737" s="26" t="str">
        <f t="shared" si="80"/>
        <v/>
      </c>
    </row>
    <row r="738" spans="2:32" x14ac:dyDescent="0.25">
      <c r="B738" s="49">
        <f>fichier!I730</f>
        <v>12</v>
      </c>
      <c r="C738" s="67" t="str">
        <f>fichier!R730</f>
        <v xml:space="preserve">SAS </v>
      </c>
      <c r="D738" s="9">
        <f>fichier!N730</f>
        <v>50</v>
      </c>
      <c r="E738" s="4">
        <f>fichier!H730</f>
        <v>154097</v>
      </c>
      <c r="F738" s="4" t="str">
        <f>fichier!K730</f>
        <v>VTP PV 18147142 - BH-698-PL - KALETA DOMINQUE - HONDA JAZZ</v>
      </c>
      <c r="G738" s="9">
        <f>fichier!L730</f>
        <v>41.38</v>
      </c>
      <c r="H738" s="9"/>
      <c r="I738" s="9"/>
      <c r="J738" s="9"/>
      <c r="K738" s="9"/>
      <c r="L738" s="9"/>
      <c r="M738" s="9"/>
      <c r="N738" s="9"/>
      <c r="O738" s="9"/>
      <c r="P738" s="9"/>
      <c r="Q738" s="9">
        <f>fichier!M730</f>
        <v>8.34</v>
      </c>
      <c r="R738" s="8"/>
      <c r="S738" s="8"/>
      <c r="T738" s="8"/>
      <c r="U738" s="4"/>
      <c r="V738" s="3"/>
      <c r="W738" s="8"/>
      <c r="X738" s="8"/>
      <c r="Y738" s="22"/>
      <c r="Z738" s="25">
        <f t="shared" si="81"/>
        <v>0.20154664088931851</v>
      </c>
      <c r="AA738" s="25" t="str">
        <f t="shared" si="82"/>
        <v/>
      </c>
      <c r="AB738" s="25" t="str">
        <f t="shared" si="83"/>
        <v/>
      </c>
      <c r="AC738" s="64" t="str">
        <f t="shared" si="77"/>
        <v/>
      </c>
      <c r="AD738" s="65" t="b">
        <f t="shared" si="78"/>
        <v>0</v>
      </c>
      <c r="AE738" s="26" t="str">
        <f t="shared" si="79"/>
        <v/>
      </c>
      <c r="AF738" s="26" t="str">
        <f t="shared" si="80"/>
        <v/>
      </c>
    </row>
    <row r="739" spans="2:32" x14ac:dyDescent="0.25">
      <c r="B739" s="49">
        <f>fichier!I731</f>
        <v>20</v>
      </c>
      <c r="C739" s="67" t="str">
        <f>fichier!R731</f>
        <v xml:space="preserve">SAS </v>
      </c>
      <c r="D739" s="9">
        <f>fichier!N731</f>
        <v>50</v>
      </c>
      <c r="E739" s="4">
        <f>fichier!H731</f>
        <v>154342</v>
      </c>
      <c r="F739" s="4" t="str">
        <f>fichier!K731</f>
        <v>VTP PV 18147368 - BT-369-ZQ - BUTAVAND QUENTIN - RENAULT CLIO</v>
      </c>
      <c r="G739" s="9">
        <f>fichier!L731</f>
        <v>41.38</v>
      </c>
      <c r="H739" s="9"/>
      <c r="I739" s="9"/>
      <c r="J739" s="9"/>
      <c r="K739" s="9"/>
      <c r="L739" s="9"/>
      <c r="M739" s="9"/>
      <c r="N739" s="9"/>
      <c r="O739" s="9"/>
      <c r="P739" s="9"/>
      <c r="Q739" s="9">
        <f>fichier!M731</f>
        <v>8.34</v>
      </c>
      <c r="R739" s="8"/>
      <c r="S739" s="8"/>
      <c r="T739" s="8"/>
      <c r="U739" s="4"/>
      <c r="V739" s="3"/>
      <c r="W739" s="8"/>
      <c r="X739" s="8"/>
      <c r="Y739" s="22"/>
      <c r="Z739" s="25">
        <f t="shared" si="81"/>
        <v>0.20154664088931851</v>
      </c>
      <c r="AA739" s="25" t="str">
        <f t="shared" si="82"/>
        <v/>
      </c>
      <c r="AB739" s="25" t="str">
        <f t="shared" si="83"/>
        <v/>
      </c>
      <c r="AC739" s="64" t="str">
        <f t="shared" si="77"/>
        <v/>
      </c>
      <c r="AD739" s="65" t="b">
        <f t="shared" si="78"/>
        <v>0</v>
      </c>
      <c r="AE739" s="26" t="str">
        <f t="shared" si="79"/>
        <v/>
      </c>
      <c r="AF739" s="26" t="str">
        <f t="shared" si="80"/>
        <v/>
      </c>
    </row>
    <row r="740" spans="2:32" x14ac:dyDescent="0.25">
      <c r="B740" s="49">
        <f>fichier!I732</f>
        <v>22</v>
      </c>
      <c r="C740" s="67" t="str">
        <f>fichier!R732</f>
        <v>SCEL</v>
      </c>
      <c r="D740" s="9">
        <f>fichier!N732</f>
        <v>65</v>
      </c>
      <c r="E740" s="4">
        <f>fichier!H732</f>
        <v>154398</v>
      </c>
      <c r="F740" s="4" t="str">
        <f>fichier!K732</f>
        <v>VTP PV 18147419 - AQ-778-CT - SCELLES FREDERIQUE - MERCEDES BENZ CLASSE A</v>
      </c>
      <c r="G740" s="9">
        <f>fichier!L732</f>
        <v>53.88</v>
      </c>
      <c r="H740" s="9"/>
      <c r="I740" s="9"/>
      <c r="J740" s="9"/>
      <c r="K740" s="9"/>
      <c r="L740" s="9"/>
      <c r="M740" s="9"/>
      <c r="N740" s="9"/>
      <c r="O740" s="9"/>
      <c r="P740" s="9"/>
      <c r="Q740" s="9">
        <f>fichier!M732</f>
        <v>10.84</v>
      </c>
      <c r="R740" s="8"/>
      <c r="S740" s="8"/>
      <c r="T740" s="8"/>
      <c r="U740" s="4"/>
      <c r="V740" s="3"/>
      <c r="W740" s="8"/>
      <c r="X740" s="8"/>
      <c r="Y740" s="22"/>
      <c r="Z740" s="25">
        <f t="shared" si="81"/>
        <v>0.2011878247958426</v>
      </c>
      <c r="AA740" s="25" t="str">
        <f t="shared" si="82"/>
        <v/>
      </c>
      <c r="AB740" s="25" t="str">
        <f t="shared" si="83"/>
        <v/>
      </c>
      <c r="AC740" s="64" t="str">
        <f t="shared" si="77"/>
        <v/>
      </c>
      <c r="AD740" s="65" t="b">
        <f t="shared" si="78"/>
        <v>0</v>
      </c>
      <c r="AE740" s="26" t="str">
        <f t="shared" si="79"/>
        <v/>
      </c>
      <c r="AF740" s="26" t="str">
        <f t="shared" si="80"/>
        <v/>
      </c>
    </row>
    <row r="741" spans="2:32" x14ac:dyDescent="0.25">
      <c r="B741" s="49">
        <f>fichier!I733</f>
        <v>21</v>
      </c>
      <c r="C741" s="67" t="str">
        <f>fichier!R733</f>
        <v>SCEL</v>
      </c>
      <c r="D741" s="9">
        <f>fichier!N733</f>
        <v>60</v>
      </c>
      <c r="E741" s="4">
        <f>fichier!H733</f>
        <v>154380</v>
      </c>
      <c r="F741" s="4" t="str">
        <f>fichier!K733</f>
        <v>VTP PV 18147403 - 8013 TW 14 - SCELLES JEAN-PIERRE - RENAULT CLIO</v>
      </c>
      <c r="G741" s="9">
        <f>fichier!L733</f>
        <v>49.72</v>
      </c>
      <c r="H741" s="9"/>
      <c r="I741" s="9"/>
      <c r="J741" s="9"/>
      <c r="K741" s="9"/>
      <c r="L741" s="9"/>
      <c r="M741" s="9"/>
      <c r="N741" s="9"/>
      <c r="O741" s="9"/>
      <c r="P741" s="9"/>
      <c r="Q741" s="9">
        <f>fichier!M733</f>
        <v>10</v>
      </c>
      <c r="R741" s="8"/>
      <c r="S741" s="8"/>
      <c r="T741" s="8"/>
      <c r="U741" s="4"/>
      <c r="V741" s="3"/>
      <c r="W741" s="8"/>
      <c r="X741" s="8"/>
      <c r="Y741" s="22"/>
      <c r="Z741" s="25">
        <f t="shared" si="81"/>
        <v>0.20112630732099759</v>
      </c>
      <c r="AA741" s="25" t="str">
        <f t="shared" si="82"/>
        <v/>
      </c>
      <c r="AB741" s="25" t="str">
        <f t="shared" si="83"/>
        <v/>
      </c>
      <c r="AC741" s="64" t="str">
        <f t="shared" si="77"/>
        <v/>
      </c>
      <c r="AD741" s="65" t="b">
        <f t="shared" si="78"/>
        <v>0</v>
      </c>
      <c r="AE741" s="26" t="str">
        <f t="shared" si="79"/>
        <v/>
      </c>
      <c r="AF741" s="26" t="str">
        <f t="shared" si="80"/>
        <v/>
      </c>
    </row>
    <row r="742" spans="2:32" x14ac:dyDescent="0.25">
      <c r="B742" s="49">
        <f>fichier!I734</f>
        <v>15</v>
      </c>
      <c r="C742" s="67" t="str">
        <f>fichier!R734</f>
        <v>SDIS</v>
      </c>
      <c r="D742" s="9">
        <f>fichier!N734</f>
        <v>55</v>
      </c>
      <c r="E742" s="4">
        <f>fichier!H734</f>
        <v>154210</v>
      </c>
      <c r="F742" s="4" t="str">
        <f>fichier!K734</f>
        <v>VTP PV 18147246 - 1658 VN 14 - SDIS 14 - RENAULT TRAFIC</v>
      </c>
      <c r="G742" s="9">
        <f>fichier!L734</f>
        <v>45.55</v>
      </c>
      <c r="H742" s="9"/>
      <c r="I742" s="9"/>
      <c r="J742" s="9"/>
      <c r="K742" s="9"/>
      <c r="L742" s="9"/>
      <c r="M742" s="9"/>
      <c r="N742" s="9"/>
      <c r="O742" s="9"/>
      <c r="P742" s="9"/>
      <c r="Q742" s="9">
        <f>fichier!M734</f>
        <v>9.17</v>
      </c>
      <c r="R742" s="8"/>
      <c r="S742" s="8"/>
      <c r="T742" s="8"/>
      <c r="U742" s="4"/>
      <c r="V742" s="3"/>
      <c r="W742" s="8"/>
      <c r="X742" s="8"/>
      <c r="Y742" s="22"/>
      <c r="Z742" s="25">
        <f t="shared" si="81"/>
        <v>0.2013172338090011</v>
      </c>
      <c r="AA742" s="25" t="str">
        <f t="shared" si="82"/>
        <v/>
      </c>
      <c r="AB742" s="25" t="str">
        <f t="shared" si="83"/>
        <v/>
      </c>
      <c r="AC742" s="64" t="str">
        <f t="shared" si="77"/>
        <v/>
      </c>
      <c r="AD742" s="65" t="b">
        <f t="shared" si="78"/>
        <v>0</v>
      </c>
      <c r="AE742" s="26" t="str">
        <f t="shared" si="79"/>
        <v/>
      </c>
      <c r="AF742" s="26" t="str">
        <f t="shared" si="80"/>
        <v/>
      </c>
    </row>
    <row r="743" spans="2:32" x14ac:dyDescent="0.25">
      <c r="B743" s="49">
        <f>fichier!I735</f>
        <v>15</v>
      </c>
      <c r="C743" s="67" t="str">
        <f>fichier!R735</f>
        <v>SDIS</v>
      </c>
      <c r="D743" s="9">
        <f>fichier!N735</f>
        <v>-55</v>
      </c>
      <c r="E743" s="4">
        <f>fichier!H735</f>
        <v>154211</v>
      </c>
      <c r="F743" s="4" t="str">
        <f>fichier!K735</f>
        <v>Avoir facture NÂ° 154210 du 15/02/2018</v>
      </c>
      <c r="G743" s="9">
        <f>fichier!L735</f>
        <v>-45.55</v>
      </c>
      <c r="H743" s="9"/>
      <c r="I743" s="9"/>
      <c r="J743" s="9"/>
      <c r="K743" s="9"/>
      <c r="L743" s="9"/>
      <c r="M743" s="9"/>
      <c r="N743" s="9"/>
      <c r="O743" s="9"/>
      <c r="P743" s="9"/>
      <c r="Q743" s="9">
        <f>fichier!M735</f>
        <v>-9.17</v>
      </c>
      <c r="R743" s="8"/>
      <c r="S743" s="8"/>
      <c r="T743" s="8"/>
      <c r="U743" s="4"/>
      <c r="V743" s="3"/>
      <c r="W743" s="8"/>
      <c r="X743" s="8"/>
      <c r="Y743" s="22"/>
      <c r="Z743" s="25">
        <f t="shared" si="81"/>
        <v>0.2013172338090011</v>
      </c>
      <c r="AA743" s="25" t="str">
        <f t="shared" si="82"/>
        <v/>
      </c>
      <c r="AB743" s="25" t="str">
        <f t="shared" si="83"/>
        <v/>
      </c>
      <c r="AC743" s="64" t="str">
        <f t="shared" si="77"/>
        <v/>
      </c>
      <c r="AD743" s="65" t="b">
        <f t="shared" si="78"/>
        <v>0</v>
      </c>
      <c r="AE743" s="26" t="str">
        <f t="shared" si="79"/>
        <v/>
      </c>
      <c r="AF743" s="26" t="str">
        <f t="shared" si="80"/>
        <v/>
      </c>
    </row>
    <row r="744" spans="2:32" x14ac:dyDescent="0.25">
      <c r="B744" s="49">
        <f>fichier!I736</f>
        <v>1</v>
      </c>
      <c r="C744" s="67" t="str">
        <f>fichier!R736</f>
        <v>SERR</v>
      </c>
      <c r="D744" s="9">
        <f>fichier!N736</f>
        <v>60</v>
      </c>
      <c r="E744" s="4">
        <f>fichier!H736</f>
        <v>153798</v>
      </c>
      <c r="F744" s="4" t="str">
        <f>fichier!K736</f>
        <v>VTP PV 18146859 - CZ-004-VC - TORRA ANDRE - RENAULT CLIO</v>
      </c>
      <c r="G744" s="9">
        <f>fichier!L736</f>
        <v>49.72</v>
      </c>
      <c r="H744" s="9"/>
      <c r="I744" s="9"/>
      <c r="J744" s="9"/>
      <c r="K744" s="9"/>
      <c r="L744" s="9"/>
      <c r="M744" s="9"/>
      <c r="N744" s="9"/>
      <c r="O744" s="9"/>
      <c r="P744" s="9"/>
      <c r="Q744" s="9">
        <f>fichier!M736</f>
        <v>10</v>
      </c>
      <c r="R744" s="8"/>
      <c r="S744" s="8"/>
      <c r="T744" s="8"/>
      <c r="U744" s="4"/>
      <c r="V744" s="3"/>
      <c r="W744" s="8"/>
      <c r="X744" s="8"/>
      <c r="Y744" s="22"/>
      <c r="Z744" s="25">
        <f t="shared" si="81"/>
        <v>0.20112630732099759</v>
      </c>
      <c r="AA744" s="25" t="str">
        <f t="shared" si="82"/>
        <v/>
      </c>
      <c r="AB744" s="25" t="str">
        <f t="shared" si="83"/>
        <v/>
      </c>
      <c r="AC744" s="64" t="str">
        <f t="shared" si="77"/>
        <v/>
      </c>
      <c r="AD744" s="65" t="b">
        <f t="shared" si="78"/>
        <v>0</v>
      </c>
      <c r="AE744" s="26" t="str">
        <f t="shared" si="79"/>
        <v/>
      </c>
      <c r="AF744" s="26" t="str">
        <f t="shared" si="80"/>
        <v/>
      </c>
    </row>
    <row r="745" spans="2:32" x14ac:dyDescent="0.25">
      <c r="B745" s="49">
        <f>fichier!I737</f>
        <v>2</v>
      </c>
      <c r="C745" s="67" t="str">
        <f>fichier!R737</f>
        <v>SIAN</v>
      </c>
      <c r="D745" s="9">
        <f>fichier!N737</f>
        <v>60</v>
      </c>
      <c r="E745" s="4">
        <f>fichier!H737</f>
        <v>153830</v>
      </c>
      <c r="F745" s="4" t="str">
        <f>fichier!K737</f>
        <v>VTP PV 18146890 - BY-895-RW - SIANI TCHOUAMETIEU JOSEPH - BMW SERIE 3</v>
      </c>
      <c r="G745" s="9">
        <f>fichier!L737</f>
        <v>49.72</v>
      </c>
      <c r="H745" s="9"/>
      <c r="I745" s="9"/>
      <c r="J745" s="9"/>
      <c r="K745" s="9"/>
      <c r="L745" s="9"/>
      <c r="M745" s="9"/>
      <c r="N745" s="9"/>
      <c r="O745" s="9"/>
      <c r="P745" s="9"/>
      <c r="Q745" s="9">
        <f>fichier!M737</f>
        <v>10</v>
      </c>
      <c r="R745" s="8"/>
      <c r="S745" s="8"/>
      <c r="T745" s="8"/>
      <c r="U745" s="4"/>
      <c r="V745" s="3"/>
      <c r="W745" s="8"/>
      <c r="X745" s="8"/>
      <c r="Y745" s="22"/>
      <c r="Z745" s="25">
        <f t="shared" si="81"/>
        <v>0.20112630732099759</v>
      </c>
      <c r="AA745" s="25" t="str">
        <f t="shared" si="82"/>
        <v/>
      </c>
      <c r="AB745" s="25" t="str">
        <f t="shared" si="83"/>
        <v/>
      </c>
      <c r="AC745" s="64" t="str">
        <f t="shared" si="77"/>
        <v/>
      </c>
      <c r="AD745" s="65" t="b">
        <f t="shared" si="78"/>
        <v>0</v>
      </c>
      <c r="AE745" s="26" t="str">
        <f t="shared" si="79"/>
        <v/>
      </c>
      <c r="AF745" s="26" t="str">
        <f t="shared" si="80"/>
        <v/>
      </c>
    </row>
    <row r="746" spans="2:32" x14ac:dyDescent="0.25">
      <c r="B746" s="49">
        <f>fichier!I738</f>
        <v>24</v>
      </c>
      <c r="C746" s="67" t="str">
        <f>fichier!R738</f>
        <v>SINC</v>
      </c>
      <c r="D746" s="9">
        <f>fichier!N738</f>
        <v>60</v>
      </c>
      <c r="E746" s="4">
        <f>fichier!H738</f>
        <v>154487</v>
      </c>
      <c r="F746" s="4" t="str">
        <f>fichier!K738</f>
        <v>VTP PV 18147507 - CJ-069-PG - SINCLIVIER ERIC - AUDI A4</v>
      </c>
      <c r="G746" s="9">
        <f>fichier!L738</f>
        <v>49.72</v>
      </c>
      <c r="H746" s="9"/>
      <c r="I746" s="9"/>
      <c r="J746" s="9"/>
      <c r="K746" s="9"/>
      <c r="L746" s="9"/>
      <c r="M746" s="9"/>
      <c r="N746" s="9"/>
      <c r="O746" s="9"/>
      <c r="P746" s="9"/>
      <c r="Q746" s="9">
        <f>fichier!M738</f>
        <v>10</v>
      </c>
      <c r="R746" s="8"/>
      <c r="S746" s="8"/>
      <c r="T746" s="8"/>
      <c r="U746" s="4"/>
      <c r="V746" s="3"/>
      <c r="W746" s="8"/>
      <c r="X746" s="8"/>
      <c r="Y746" s="22"/>
      <c r="Z746" s="25">
        <f t="shared" si="81"/>
        <v>0.20112630732099759</v>
      </c>
      <c r="AA746" s="25" t="str">
        <f t="shared" si="82"/>
        <v/>
      </c>
      <c r="AB746" s="25" t="str">
        <f t="shared" si="83"/>
        <v/>
      </c>
      <c r="AC746" s="64" t="str">
        <f t="shared" si="77"/>
        <v/>
      </c>
      <c r="AD746" s="65" t="b">
        <f t="shared" si="78"/>
        <v>0</v>
      </c>
      <c r="AE746" s="26" t="str">
        <f t="shared" si="79"/>
        <v/>
      </c>
      <c r="AF746" s="26" t="str">
        <f t="shared" si="80"/>
        <v/>
      </c>
    </row>
    <row r="747" spans="2:32" x14ac:dyDescent="0.25">
      <c r="B747" s="49">
        <f>fichier!I739</f>
        <v>2</v>
      </c>
      <c r="C747" s="67" t="str">
        <f>fichier!R739</f>
        <v>SOLL</v>
      </c>
      <c r="D747" s="9">
        <f>fichier!N739</f>
        <v>65</v>
      </c>
      <c r="E747" s="4">
        <f>fichier!H739</f>
        <v>153857</v>
      </c>
      <c r="F747" s="4" t="str">
        <f>fichier!K739</f>
        <v>VTP PV 18146917 - AS-424-LZ - SOLLIER THOMAS - RENAULT MEGANE 2</v>
      </c>
      <c r="G747" s="9">
        <f>fichier!L739</f>
        <v>53.88</v>
      </c>
      <c r="H747" s="9"/>
      <c r="I747" s="9"/>
      <c r="J747" s="9"/>
      <c r="K747" s="9"/>
      <c r="L747" s="9"/>
      <c r="M747" s="9"/>
      <c r="N747" s="9"/>
      <c r="O747" s="9"/>
      <c r="P747" s="9"/>
      <c r="Q747" s="9">
        <f>fichier!M739</f>
        <v>10.84</v>
      </c>
      <c r="R747" s="8"/>
      <c r="S747" s="8"/>
      <c r="T747" s="8"/>
      <c r="U747" s="4"/>
      <c r="V747" s="3"/>
      <c r="W747" s="8"/>
      <c r="X747" s="8"/>
      <c r="Y747" s="22"/>
      <c r="Z747" s="25">
        <f t="shared" si="81"/>
        <v>0.2011878247958426</v>
      </c>
      <c r="AA747" s="25" t="str">
        <f t="shared" si="82"/>
        <v/>
      </c>
      <c r="AB747" s="25" t="str">
        <f t="shared" si="83"/>
        <v/>
      </c>
      <c r="AC747" s="64" t="str">
        <f t="shared" si="77"/>
        <v/>
      </c>
      <c r="AD747" s="65" t="b">
        <f t="shared" si="78"/>
        <v>0</v>
      </c>
      <c r="AE747" s="26" t="str">
        <f t="shared" si="79"/>
        <v/>
      </c>
      <c r="AF747" s="26" t="str">
        <f t="shared" si="80"/>
        <v/>
      </c>
    </row>
    <row r="748" spans="2:32" x14ac:dyDescent="0.25">
      <c r="B748" s="49">
        <f>fichier!I740</f>
        <v>26</v>
      </c>
      <c r="C748" s="67" t="str">
        <f>fichier!R740</f>
        <v>SONN</v>
      </c>
      <c r="D748" s="9">
        <f>fichier!N740</f>
        <v>60</v>
      </c>
      <c r="E748" s="4">
        <f>fichier!H740</f>
        <v>154515</v>
      </c>
      <c r="F748" s="4" t="str">
        <f>fichier!K740</f>
        <v>VTP PV 18147531 - BG-061-TN - SONNET FREDDY - RENAULT SUPER 5</v>
      </c>
      <c r="G748" s="9">
        <f>fichier!L740</f>
        <v>49.72</v>
      </c>
      <c r="H748" s="9"/>
      <c r="I748" s="9"/>
      <c r="J748" s="9"/>
      <c r="K748" s="9"/>
      <c r="L748" s="9"/>
      <c r="M748" s="9"/>
      <c r="N748" s="9"/>
      <c r="O748" s="9"/>
      <c r="P748" s="9"/>
      <c r="Q748" s="9">
        <f>fichier!M740</f>
        <v>10</v>
      </c>
      <c r="R748" s="8"/>
      <c r="S748" s="8"/>
      <c r="T748" s="8"/>
      <c r="U748" s="4"/>
      <c r="V748" s="3"/>
      <c r="W748" s="8"/>
      <c r="X748" s="8"/>
      <c r="Y748" s="22"/>
      <c r="Z748" s="25">
        <f t="shared" si="81"/>
        <v>0.20112630732099759</v>
      </c>
      <c r="AA748" s="25" t="str">
        <f t="shared" si="82"/>
        <v/>
      </c>
      <c r="AB748" s="25" t="str">
        <f t="shared" si="83"/>
        <v/>
      </c>
      <c r="AC748" s="64" t="str">
        <f t="shared" si="77"/>
        <v/>
      </c>
      <c r="AD748" s="65" t="b">
        <f t="shared" si="78"/>
        <v>0</v>
      </c>
      <c r="AE748" s="26" t="str">
        <f t="shared" si="79"/>
        <v/>
      </c>
      <c r="AF748" s="26" t="str">
        <f t="shared" si="80"/>
        <v/>
      </c>
    </row>
    <row r="749" spans="2:32" x14ac:dyDescent="0.25">
      <c r="B749" s="49">
        <f>fichier!I741</f>
        <v>15</v>
      </c>
      <c r="C749" s="67" t="str">
        <f>fichier!R741</f>
        <v>SOUI</v>
      </c>
      <c r="D749" s="9">
        <f>fichier!N741</f>
        <v>50</v>
      </c>
      <c r="E749" s="4">
        <f>fichier!H741</f>
        <v>154203</v>
      </c>
      <c r="F749" s="4" t="str">
        <f>fichier!K741</f>
        <v>VTP PV 18147239 - BW-669-TS - SOUICI LUDOVIC - RENAULT MEGANE SCENIC</v>
      </c>
      <c r="G749" s="9">
        <f>fichier!L741</f>
        <v>41.38</v>
      </c>
      <c r="H749" s="9"/>
      <c r="I749" s="9"/>
      <c r="J749" s="9"/>
      <c r="K749" s="9"/>
      <c r="L749" s="9"/>
      <c r="M749" s="9"/>
      <c r="N749" s="9"/>
      <c r="O749" s="9"/>
      <c r="P749" s="9"/>
      <c r="Q749" s="9">
        <f>fichier!M741</f>
        <v>8.34</v>
      </c>
      <c r="R749" s="8"/>
      <c r="S749" s="8"/>
      <c r="T749" s="8"/>
      <c r="U749" s="4"/>
      <c r="V749" s="3"/>
      <c r="W749" s="8"/>
      <c r="X749" s="8"/>
      <c r="Y749" s="22"/>
      <c r="Z749" s="25">
        <f t="shared" si="81"/>
        <v>0.20154664088931851</v>
      </c>
      <c r="AA749" s="25" t="str">
        <f t="shared" si="82"/>
        <v/>
      </c>
      <c r="AB749" s="25" t="str">
        <f t="shared" si="83"/>
        <v/>
      </c>
      <c r="AC749" s="64" t="str">
        <f t="shared" si="77"/>
        <v/>
      </c>
      <c r="AD749" s="65" t="b">
        <f t="shared" si="78"/>
        <v>0</v>
      </c>
      <c r="AE749" s="26" t="str">
        <f t="shared" si="79"/>
        <v/>
      </c>
      <c r="AF749" s="26" t="str">
        <f t="shared" si="80"/>
        <v/>
      </c>
    </row>
    <row r="750" spans="2:32" x14ac:dyDescent="0.25">
      <c r="B750" s="49">
        <f>fichier!I742</f>
        <v>3</v>
      </c>
      <c r="C750" s="67" t="str">
        <f>fichier!R742</f>
        <v>SOUS</v>
      </c>
      <c r="D750" s="9">
        <f>fichier!N742</f>
        <v>65</v>
      </c>
      <c r="E750" s="4">
        <f>fichier!H742</f>
        <v>153867</v>
      </c>
      <c r="F750" s="4" t="str">
        <f>fichier!K742</f>
        <v>VTP PV 18146927 - 9030HXD - SOUSA TIAGO - OPEL CORSA</v>
      </c>
      <c r="G750" s="9">
        <f>fichier!L742</f>
        <v>53.88</v>
      </c>
      <c r="H750" s="9"/>
      <c r="I750" s="9"/>
      <c r="J750" s="9"/>
      <c r="K750" s="9"/>
      <c r="L750" s="9"/>
      <c r="M750" s="9"/>
      <c r="N750" s="9"/>
      <c r="O750" s="9"/>
      <c r="P750" s="9"/>
      <c r="Q750" s="9">
        <f>fichier!M742</f>
        <v>10.84</v>
      </c>
      <c r="R750" s="8"/>
      <c r="S750" s="8"/>
      <c r="T750" s="8"/>
      <c r="U750" s="4"/>
      <c r="V750" s="3"/>
      <c r="W750" s="8"/>
      <c r="X750" s="8"/>
      <c r="Y750" s="22"/>
      <c r="Z750" s="25">
        <f t="shared" si="81"/>
        <v>0.2011878247958426</v>
      </c>
      <c r="AA750" s="25" t="str">
        <f t="shared" si="82"/>
        <v/>
      </c>
      <c r="AB750" s="25" t="str">
        <f t="shared" si="83"/>
        <v/>
      </c>
      <c r="AC750" s="64" t="str">
        <f t="shared" si="77"/>
        <v/>
      </c>
      <c r="AD750" s="65" t="b">
        <f t="shared" si="78"/>
        <v>0</v>
      </c>
      <c r="AE750" s="26" t="str">
        <f t="shared" si="79"/>
        <v/>
      </c>
      <c r="AF750" s="26" t="str">
        <f t="shared" si="80"/>
        <v/>
      </c>
    </row>
    <row r="751" spans="2:32" x14ac:dyDescent="0.25">
      <c r="B751" s="49">
        <f>fichier!I743</f>
        <v>17</v>
      </c>
      <c r="C751" s="67" t="str">
        <f>fichier!R743</f>
        <v>SPON</v>
      </c>
      <c r="D751" s="9">
        <f>fichier!N743</f>
        <v>60</v>
      </c>
      <c r="E751" s="4">
        <f>fichier!H743</f>
        <v>154267</v>
      </c>
      <c r="F751" s="4" t="str">
        <f>fichier!K743</f>
        <v>VTP PV 18147297 - CB-365-DF - SPONY KEVIN - CITROEN C4</v>
      </c>
      <c r="G751" s="9">
        <f>fichier!L743</f>
        <v>49.72</v>
      </c>
      <c r="H751" s="9"/>
      <c r="I751" s="9"/>
      <c r="J751" s="9"/>
      <c r="K751" s="9"/>
      <c r="L751" s="9"/>
      <c r="M751" s="9"/>
      <c r="N751" s="9"/>
      <c r="O751" s="9"/>
      <c r="P751" s="9"/>
      <c r="Q751" s="9">
        <f>fichier!M743</f>
        <v>10</v>
      </c>
      <c r="R751" s="8"/>
      <c r="S751" s="8"/>
      <c r="T751" s="8"/>
      <c r="U751" s="4"/>
      <c r="V751" s="3"/>
      <c r="W751" s="8"/>
      <c r="X751" s="8"/>
      <c r="Y751" s="22"/>
      <c r="Z751" s="25">
        <f t="shared" si="81"/>
        <v>0.20112630732099759</v>
      </c>
      <c r="AA751" s="25" t="str">
        <f t="shared" si="82"/>
        <v/>
      </c>
      <c r="AB751" s="25" t="str">
        <f t="shared" si="83"/>
        <v/>
      </c>
      <c r="AC751" s="64" t="str">
        <f t="shared" si="77"/>
        <v/>
      </c>
      <c r="AD751" s="65" t="b">
        <f t="shared" si="78"/>
        <v>0</v>
      </c>
      <c r="AE751" s="26" t="str">
        <f t="shared" si="79"/>
        <v/>
      </c>
      <c r="AF751" s="26" t="str">
        <f t="shared" si="80"/>
        <v/>
      </c>
    </row>
    <row r="752" spans="2:32" x14ac:dyDescent="0.25">
      <c r="B752" s="49">
        <f>fichier!I744</f>
        <v>19</v>
      </c>
      <c r="C752" s="67" t="str">
        <f>fichier!R744</f>
        <v xml:space="preserve">STE </v>
      </c>
      <c r="D752" s="9">
        <f>fichier!N744</f>
        <v>65</v>
      </c>
      <c r="E752" s="4">
        <f>fichier!H744</f>
        <v>154302</v>
      </c>
      <c r="F752" s="4" t="str">
        <f>fichier!K744</f>
        <v>VTP PV 18147331 - 258040 - COUYERE JEAN-MARC - FORD MUSTANG</v>
      </c>
      <c r="G752" s="9">
        <f>fichier!L744</f>
        <v>53.88</v>
      </c>
      <c r="H752" s="9"/>
      <c r="I752" s="9"/>
      <c r="J752" s="9"/>
      <c r="K752" s="9"/>
      <c r="L752" s="9"/>
      <c r="M752" s="9"/>
      <c r="N752" s="9"/>
      <c r="O752" s="9"/>
      <c r="P752" s="9"/>
      <c r="Q752" s="9">
        <f>fichier!M744</f>
        <v>10.84</v>
      </c>
      <c r="R752" s="8"/>
      <c r="S752" s="8"/>
      <c r="T752" s="8"/>
      <c r="U752" s="4"/>
      <c r="V752" s="3"/>
      <c r="W752" s="8"/>
      <c r="X752" s="8"/>
      <c r="Y752" s="22"/>
      <c r="Z752" s="25">
        <f t="shared" si="81"/>
        <v>0.2011878247958426</v>
      </c>
      <c r="AA752" s="25" t="str">
        <f t="shared" si="82"/>
        <v/>
      </c>
      <c r="AB752" s="25" t="str">
        <f t="shared" si="83"/>
        <v/>
      </c>
      <c r="AC752" s="64" t="str">
        <f t="shared" si="77"/>
        <v/>
      </c>
      <c r="AD752" s="65" t="b">
        <f t="shared" si="78"/>
        <v>0</v>
      </c>
      <c r="AE752" s="26" t="str">
        <f t="shared" si="79"/>
        <v/>
      </c>
      <c r="AF752" s="26" t="str">
        <f t="shared" si="80"/>
        <v/>
      </c>
    </row>
    <row r="753" spans="2:32" x14ac:dyDescent="0.25">
      <c r="B753" s="49">
        <f>fichier!I745</f>
        <v>14</v>
      </c>
      <c r="C753" s="67" t="str">
        <f>fichier!R745</f>
        <v xml:space="preserve">STE </v>
      </c>
      <c r="D753" s="9">
        <f>fichier!N745</f>
        <v>51</v>
      </c>
      <c r="E753" s="4">
        <f>fichier!H745</f>
        <v>154174</v>
      </c>
      <c r="F753" s="4" t="str">
        <f>fichier!K745</f>
        <v>VTP PV 18147211 - DA-980-BF - VEOLIA PROPRETE NORD NORMANDIE - CITROEN C3</v>
      </c>
      <c r="G753" s="9">
        <f>fichier!L745</f>
        <v>42.22</v>
      </c>
      <c r="H753" s="9"/>
      <c r="I753" s="9"/>
      <c r="J753" s="9"/>
      <c r="K753" s="9"/>
      <c r="L753" s="9"/>
      <c r="M753" s="9"/>
      <c r="N753" s="9"/>
      <c r="O753" s="9"/>
      <c r="P753" s="9"/>
      <c r="Q753" s="9">
        <f>fichier!M745</f>
        <v>8.5</v>
      </c>
      <c r="R753" s="8"/>
      <c r="S753" s="8"/>
      <c r="T753" s="8"/>
      <c r="U753" s="4"/>
      <c r="V753" s="3"/>
      <c r="W753" s="8"/>
      <c r="X753" s="8"/>
      <c r="Y753" s="22"/>
      <c r="Z753" s="25">
        <f t="shared" si="81"/>
        <v>0.20132638559924207</v>
      </c>
      <c r="AA753" s="25" t="str">
        <f t="shared" si="82"/>
        <v/>
      </c>
      <c r="AB753" s="25" t="str">
        <f t="shared" si="83"/>
        <v/>
      </c>
      <c r="AC753" s="64" t="str">
        <f t="shared" si="77"/>
        <v/>
      </c>
      <c r="AD753" s="65" t="b">
        <f t="shared" si="78"/>
        <v>0</v>
      </c>
      <c r="AE753" s="26" t="str">
        <f t="shared" si="79"/>
        <v/>
      </c>
      <c r="AF753" s="26" t="str">
        <f t="shared" si="80"/>
        <v/>
      </c>
    </row>
    <row r="754" spans="2:32" x14ac:dyDescent="0.25">
      <c r="B754" s="49">
        <f>fichier!I746</f>
        <v>16</v>
      </c>
      <c r="C754" s="67" t="str">
        <f>fichier!R746</f>
        <v xml:space="preserve">STE </v>
      </c>
      <c r="D754" s="9">
        <f>fichier!N746</f>
        <v>51</v>
      </c>
      <c r="E754" s="4">
        <f>fichier!H746</f>
        <v>154244</v>
      </c>
      <c r="F754" s="4" t="str">
        <f>fichier!K746</f>
        <v>VTP PV 18147274 - DD-853-GF - APAVE BASSE NORMANDIE - RENAULT CLIO</v>
      </c>
      <c r="G754" s="9">
        <f>fichier!L746</f>
        <v>42.22</v>
      </c>
      <c r="H754" s="9"/>
      <c r="I754" s="9"/>
      <c r="J754" s="9"/>
      <c r="K754" s="9"/>
      <c r="L754" s="9"/>
      <c r="M754" s="9"/>
      <c r="N754" s="9"/>
      <c r="O754" s="9"/>
      <c r="P754" s="9"/>
      <c r="Q754" s="9">
        <f>fichier!M746</f>
        <v>8.5</v>
      </c>
      <c r="R754" s="8"/>
      <c r="S754" s="8"/>
      <c r="T754" s="8"/>
      <c r="U754" s="4"/>
      <c r="V754" s="3"/>
      <c r="W754" s="8"/>
      <c r="X754" s="8"/>
      <c r="Y754" s="22"/>
      <c r="Z754" s="25">
        <f t="shared" si="81"/>
        <v>0.20132638559924207</v>
      </c>
      <c r="AA754" s="25" t="str">
        <f t="shared" si="82"/>
        <v/>
      </c>
      <c r="AB754" s="25" t="str">
        <f t="shared" si="83"/>
        <v/>
      </c>
      <c r="AC754" s="64" t="str">
        <f t="shared" si="77"/>
        <v/>
      </c>
      <c r="AD754" s="65" t="b">
        <f t="shared" si="78"/>
        <v>0</v>
      </c>
      <c r="AE754" s="26" t="str">
        <f t="shared" si="79"/>
        <v/>
      </c>
      <c r="AF754" s="26" t="str">
        <f t="shared" si="80"/>
        <v/>
      </c>
    </row>
    <row r="755" spans="2:32" x14ac:dyDescent="0.25">
      <c r="B755" s="49">
        <f>fichier!I747</f>
        <v>6</v>
      </c>
      <c r="C755" s="67" t="str">
        <f>fichier!R747</f>
        <v xml:space="preserve">T B </v>
      </c>
      <c r="D755" s="9">
        <f>fichier!N747</f>
        <v>50</v>
      </c>
      <c r="E755" s="4">
        <f>fichier!H747</f>
        <v>153908</v>
      </c>
      <c r="F755" s="4" t="str">
        <f>fichier!K747</f>
        <v>VTP PV 18146965 - BX-032-ZH - T B AUTO SARL - RENAULT TWINGO</v>
      </c>
      <c r="G755" s="9">
        <f>fichier!L747</f>
        <v>41.38</v>
      </c>
      <c r="H755" s="9"/>
      <c r="I755" s="9"/>
      <c r="J755" s="9"/>
      <c r="K755" s="9"/>
      <c r="L755" s="9"/>
      <c r="M755" s="9"/>
      <c r="N755" s="9"/>
      <c r="O755" s="9"/>
      <c r="P755" s="9"/>
      <c r="Q755" s="9">
        <f>fichier!M747</f>
        <v>8.34</v>
      </c>
      <c r="R755" s="8"/>
      <c r="S755" s="8"/>
      <c r="T755" s="8"/>
      <c r="U755" s="4"/>
      <c r="V755" s="3"/>
      <c r="W755" s="8"/>
      <c r="X755" s="8"/>
      <c r="Y755" s="22"/>
      <c r="Z755" s="25">
        <f t="shared" si="81"/>
        <v>0.20154664088931851</v>
      </c>
      <c r="AA755" s="25" t="str">
        <f t="shared" si="82"/>
        <v/>
      </c>
      <c r="AB755" s="25" t="str">
        <f t="shared" si="83"/>
        <v/>
      </c>
      <c r="AC755" s="64" t="str">
        <f t="shared" si="77"/>
        <v/>
      </c>
      <c r="AD755" s="65" t="b">
        <f t="shared" si="78"/>
        <v>0</v>
      </c>
      <c r="AE755" s="26" t="str">
        <f t="shared" si="79"/>
        <v/>
      </c>
      <c r="AF755" s="26" t="str">
        <f t="shared" si="80"/>
        <v/>
      </c>
    </row>
    <row r="756" spans="2:32" x14ac:dyDescent="0.25">
      <c r="B756" s="49">
        <f>fichier!I748</f>
        <v>12</v>
      </c>
      <c r="C756" s="67" t="str">
        <f>fichier!R748</f>
        <v xml:space="preserve">T B </v>
      </c>
      <c r="D756" s="9">
        <f>fichier!N748</f>
        <v>50</v>
      </c>
      <c r="E756" s="4">
        <f>fichier!H748</f>
        <v>154077</v>
      </c>
      <c r="F756" s="4" t="str">
        <f>fichier!K748</f>
        <v>VTP PV 18147123 - CQ-444-ZA - T B AUTO SARL - RENAULT TWINGO</v>
      </c>
      <c r="G756" s="9">
        <f>fichier!L748</f>
        <v>41.38</v>
      </c>
      <c r="H756" s="9"/>
      <c r="I756" s="9"/>
      <c r="J756" s="9"/>
      <c r="K756" s="9"/>
      <c r="L756" s="9"/>
      <c r="M756" s="9"/>
      <c r="N756" s="9"/>
      <c r="O756" s="9"/>
      <c r="P756" s="9"/>
      <c r="Q756" s="9">
        <f>fichier!M748</f>
        <v>8.34</v>
      </c>
      <c r="R756" s="8"/>
      <c r="S756" s="8"/>
      <c r="T756" s="8"/>
      <c r="U756" s="4"/>
      <c r="V756" s="3"/>
      <c r="W756" s="8"/>
      <c r="X756" s="8"/>
      <c r="Y756" s="22"/>
      <c r="Z756" s="25">
        <f t="shared" si="81"/>
        <v>0.20154664088931851</v>
      </c>
      <c r="AA756" s="25" t="str">
        <f t="shared" si="82"/>
        <v/>
      </c>
      <c r="AB756" s="25" t="str">
        <f t="shared" si="83"/>
        <v/>
      </c>
      <c r="AC756" s="64" t="str">
        <f t="shared" si="77"/>
        <v/>
      </c>
      <c r="AD756" s="65" t="b">
        <f t="shared" si="78"/>
        <v>0</v>
      </c>
      <c r="AE756" s="26" t="str">
        <f t="shared" si="79"/>
        <v/>
      </c>
      <c r="AF756" s="26" t="str">
        <f t="shared" si="80"/>
        <v/>
      </c>
    </row>
    <row r="757" spans="2:32" x14ac:dyDescent="0.25">
      <c r="B757" s="49">
        <f>fichier!I749</f>
        <v>21</v>
      </c>
      <c r="C757" s="67" t="str">
        <f>fichier!R749</f>
        <v xml:space="preserve">T B </v>
      </c>
      <c r="D757" s="9">
        <f>fichier!N749</f>
        <v>50</v>
      </c>
      <c r="E757" s="4">
        <f>fichier!H749</f>
        <v>154363</v>
      </c>
      <c r="F757" s="4" t="str">
        <f>fichier!K749</f>
        <v>VTP PV 18147388 - BD-055-XX - T B AUTO SARL - RENAULT KANGOO</v>
      </c>
      <c r="G757" s="9">
        <f>fichier!L749</f>
        <v>41.38</v>
      </c>
      <c r="H757" s="9"/>
      <c r="I757" s="9"/>
      <c r="J757" s="9"/>
      <c r="K757" s="9"/>
      <c r="L757" s="9"/>
      <c r="M757" s="9"/>
      <c r="N757" s="9"/>
      <c r="O757" s="9"/>
      <c r="P757" s="9"/>
      <c r="Q757" s="9">
        <f>fichier!M749</f>
        <v>8.34</v>
      </c>
      <c r="R757" s="8"/>
      <c r="S757" s="8"/>
      <c r="T757" s="8"/>
      <c r="U757" s="4"/>
      <c r="V757" s="3"/>
      <c r="W757" s="8"/>
      <c r="X757" s="8"/>
      <c r="Y757" s="22"/>
      <c r="Z757" s="25">
        <f t="shared" si="81"/>
        <v>0.20154664088931851</v>
      </c>
      <c r="AA757" s="25" t="str">
        <f t="shared" si="82"/>
        <v/>
      </c>
      <c r="AB757" s="25" t="str">
        <f t="shared" si="83"/>
        <v/>
      </c>
      <c r="AC757" s="64" t="str">
        <f t="shared" si="77"/>
        <v/>
      </c>
      <c r="AD757" s="65" t="b">
        <f t="shared" si="78"/>
        <v>0</v>
      </c>
      <c r="AE757" s="26" t="str">
        <f t="shared" si="79"/>
        <v/>
      </c>
      <c r="AF757" s="26" t="str">
        <f t="shared" si="80"/>
        <v/>
      </c>
    </row>
    <row r="758" spans="2:32" x14ac:dyDescent="0.25">
      <c r="B758" s="49">
        <f>fichier!I750</f>
        <v>17</v>
      </c>
      <c r="C758" s="67" t="str">
        <f>fichier!R750</f>
        <v>TAIL</v>
      </c>
      <c r="D758" s="9">
        <f>fichier!N750</f>
        <v>60</v>
      </c>
      <c r="E758" s="4">
        <f>fichier!H750</f>
        <v>154263</v>
      </c>
      <c r="F758" s="4" t="str">
        <f>fichier!K750</f>
        <v>VTP PV 18147293 - 4736 YF 14 - TAILLEBOSQ CHRISTIAN - FIAT PANDA</v>
      </c>
      <c r="G758" s="9">
        <f>fichier!L750</f>
        <v>49.72</v>
      </c>
      <c r="H758" s="9"/>
      <c r="I758" s="9"/>
      <c r="J758" s="9"/>
      <c r="K758" s="9"/>
      <c r="L758" s="9"/>
      <c r="M758" s="9"/>
      <c r="N758" s="9"/>
      <c r="O758" s="9"/>
      <c r="P758" s="9"/>
      <c r="Q758" s="9">
        <f>fichier!M750</f>
        <v>10</v>
      </c>
      <c r="R758" s="8"/>
      <c r="S758" s="8"/>
      <c r="T758" s="8"/>
      <c r="U758" s="4"/>
      <c r="V758" s="3"/>
      <c r="W758" s="8"/>
      <c r="X758" s="8"/>
      <c r="Y758" s="22"/>
      <c r="Z758" s="25">
        <f t="shared" si="81"/>
        <v>0.20112630732099759</v>
      </c>
      <c r="AA758" s="25" t="str">
        <f t="shared" si="82"/>
        <v/>
      </c>
      <c r="AB758" s="25" t="str">
        <f t="shared" si="83"/>
        <v/>
      </c>
      <c r="AC758" s="64" t="str">
        <f t="shared" si="77"/>
        <v/>
      </c>
      <c r="AD758" s="65" t="b">
        <f t="shared" si="78"/>
        <v>0</v>
      </c>
      <c r="AE758" s="26" t="str">
        <f t="shared" si="79"/>
        <v/>
      </c>
      <c r="AF758" s="26" t="str">
        <f t="shared" si="80"/>
        <v/>
      </c>
    </row>
    <row r="759" spans="2:32" x14ac:dyDescent="0.25">
      <c r="B759" s="49">
        <f>fichier!I751</f>
        <v>13</v>
      </c>
      <c r="C759" s="67" t="str">
        <f>fichier!R751</f>
        <v>TAIL</v>
      </c>
      <c r="D759" s="9">
        <f>fichier!N751</f>
        <v>65</v>
      </c>
      <c r="E759" s="4">
        <f>fichier!H751</f>
        <v>154131</v>
      </c>
      <c r="F759" s="4" t="str">
        <f>fichier!K751</f>
        <v>VTP PV 18147172 - DA-603-HQ - TAILPIED OLGA - PEUGEOT 406</v>
      </c>
      <c r="G759" s="9">
        <f>fichier!L751</f>
        <v>53.88</v>
      </c>
      <c r="H759" s="9"/>
      <c r="I759" s="9"/>
      <c r="J759" s="9"/>
      <c r="K759" s="9"/>
      <c r="L759" s="9"/>
      <c r="M759" s="9"/>
      <c r="N759" s="9"/>
      <c r="O759" s="9"/>
      <c r="P759" s="9"/>
      <c r="Q759" s="9">
        <f>fichier!M751</f>
        <v>10.84</v>
      </c>
      <c r="R759" s="8"/>
      <c r="S759" s="8"/>
      <c r="T759" s="8"/>
      <c r="U759" s="4"/>
      <c r="V759" s="3"/>
      <c r="W759" s="8"/>
      <c r="X759" s="8"/>
      <c r="Y759" s="22"/>
      <c r="Z759" s="25">
        <f t="shared" si="81"/>
        <v>0.2011878247958426</v>
      </c>
      <c r="AA759" s="25" t="str">
        <f t="shared" si="82"/>
        <v/>
      </c>
      <c r="AB759" s="25" t="str">
        <f t="shared" si="83"/>
        <v/>
      </c>
      <c r="AC759" s="64" t="str">
        <f t="shared" si="77"/>
        <v/>
      </c>
      <c r="AD759" s="65" t="b">
        <f t="shared" si="78"/>
        <v>0</v>
      </c>
      <c r="AE759" s="26" t="str">
        <f t="shared" si="79"/>
        <v/>
      </c>
      <c r="AF759" s="26" t="str">
        <f t="shared" si="80"/>
        <v/>
      </c>
    </row>
    <row r="760" spans="2:32" x14ac:dyDescent="0.25">
      <c r="B760" s="49">
        <f>fichier!I752</f>
        <v>3</v>
      </c>
      <c r="C760" s="67" t="str">
        <f>fichier!R752</f>
        <v>TANQ</v>
      </c>
      <c r="D760" s="9">
        <f>fichier!N752</f>
        <v>65</v>
      </c>
      <c r="E760" s="4">
        <f>fichier!H752</f>
        <v>153863</v>
      </c>
      <c r="F760" s="4" t="str">
        <f>fichier!K752</f>
        <v>VTP PV 18146923 - AL-105-WF - TANQUEREL EMMANUEL - BMW SERIE 3</v>
      </c>
      <c r="G760" s="9">
        <f>fichier!L752</f>
        <v>53.88</v>
      </c>
      <c r="H760" s="9"/>
      <c r="I760" s="9"/>
      <c r="J760" s="9"/>
      <c r="K760" s="9"/>
      <c r="L760" s="9"/>
      <c r="M760" s="9"/>
      <c r="N760" s="9"/>
      <c r="O760" s="9"/>
      <c r="P760" s="9"/>
      <c r="Q760" s="9">
        <f>fichier!M752</f>
        <v>10.84</v>
      </c>
      <c r="R760" s="8"/>
      <c r="S760" s="8"/>
      <c r="T760" s="8"/>
      <c r="U760" s="4"/>
      <c r="V760" s="3"/>
      <c r="W760" s="8"/>
      <c r="X760" s="8"/>
      <c r="Y760" s="22"/>
      <c r="Z760" s="25">
        <f t="shared" si="81"/>
        <v>0.2011878247958426</v>
      </c>
      <c r="AA760" s="25" t="str">
        <f t="shared" si="82"/>
        <v/>
      </c>
      <c r="AB760" s="25" t="str">
        <f t="shared" si="83"/>
        <v/>
      </c>
      <c r="AC760" s="64" t="str">
        <f t="shared" si="77"/>
        <v/>
      </c>
      <c r="AD760" s="65" t="b">
        <f t="shared" si="78"/>
        <v>0</v>
      </c>
      <c r="AE760" s="26" t="str">
        <f t="shared" si="79"/>
        <v/>
      </c>
      <c r="AF760" s="26" t="str">
        <f t="shared" si="80"/>
        <v/>
      </c>
    </row>
    <row r="761" spans="2:32" x14ac:dyDescent="0.25">
      <c r="B761" s="49">
        <f>fichier!I753</f>
        <v>20</v>
      </c>
      <c r="C761" s="67" t="str">
        <f>fichier!R753</f>
        <v>TAUP</v>
      </c>
      <c r="D761" s="9">
        <f>fichier!N753</f>
        <v>60</v>
      </c>
      <c r="E761" s="4">
        <f>fichier!H753</f>
        <v>154305</v>
      </c>
      <c r="F761" s="4" t="str">
        <f>fichier!K753</f>
        <v>VTP PV 18147334 - 2879 YB 14 - TAUPIN FLORENCE - PEUGEOT 307 5P XS</v>
      </c>
      <c r="G761" s="9">
        <f>fichier!L753</f>
        <v>49.72</v>
      </c>
      <c r="H761" s="9"/>
      <c r="I761" s="9"/>
      <c r="J761" s="9"/>
      <c r="K761" s="9"/>
      <c r="L761" s="9"/>
      <c r="M761" s="9"/>
      <c r="N761" s="9"/>
      <c r="O761" s="9"/>
      <c r="P761" s="9"/>
      <c r="Q761" s="9">
        <f>fichier!M753</f>
        <v>10</v>
      </c>
      <c r="R761" s="8"/>
      <c r="S761" s="8"/>
      <c r="T761" s="8"/>
      <c r="U761" s="4"/>
      <c r="V761" s="3"/>
      <c r="W761" s="8"/>
      <c r="X761" s="8"/>
      <c r="Y761" s="22"/>
      <c r="Z761" s="25">
        <f t="shared" si="81"/>
        <v>0.20112630732099759</v>
      </c>
      <c r="AA761" s="25" t="str">
        <f t="shared" si="82"/>
        <v/>
      </c>
      <c r="AB761" s="25" t="str">
        <f t="shared" si="83"/>
        <v/>
      </c>
      <c r="AC761" s="64" t="str">
        <f t="shared" si="77"/>
        <v/>
      </c>
      <c r="AD761" s="65" t="b">
        <f t="shared" si="78"/>
        <v>0</v>
      </c>
      <c r="AE761" s="26" t="str">
        <f t="shared" si="79"/>
        <v/>
      </c>
      <c r="AF761" s="26" t="str">
        <f t="shared" si="80"/>
        <v/>
      </c>
    </row>
    <row r="762" spans="2:32" x14ac:dyDescent="0.25">
      <c r="B762" s="49">
        <f>fichier!I754</f>
        <v>5</v>
      </c>
      <c r="C762" s="67" t="str">
        <f>fichier!R754</f>
        <v>TEMS</v>
      </c>
      <c r="D762" s="9">
        <f>fichier!N754</f>
        <v>60.33</v>
      </c>
      <c r="E762" s="4">
        <f>fichier!H754</f>
        <v>153878</v>
      </c>
      <c r="F762" s="4" t="str">
        <f>fichier!K754</f>
        <v>VTP PV 18146937 - AL-126-EB - D.R.A.A.F. DE BSSE NORMANDIE - RENAULT CLIO</v>
      </c>
      <c r="G762" s="9">
        <f>fichier!L754</f>
        <v>49.99</v>
      </c>
      <c r="H762" s="9"/>
      <c r="I762" s="9"/>
      <c r="J762" s="9"/>
      <c r="K762" s="9"/>
      <c r="L762" s="9"/>
      <c r="M762" s="9"/>
      <c r="N762" s="9"/>
      <c r="O762" s="9"/>
      <c r="P762" s="9"/>
      <c r="Q762" s="9">
        <f>fichier!M754</f>
        <v>10.06</v>
      </c>
      <c r="R762" s="8"/>
      <c r="S762" s="8"/>
      <c r="T762" s="8"/>
      <c r="U762" s="4"/>
      <c r="V762" s="3"/>
      <c r="W762" s="8"/>
      <c r="X762" s="8"/>
      <c r="Y762" s="22"/>
      <c r="Z762" s="25">
        <f t="shared" si="81"/>
        <v>0.20124024804960994</v>
      </c>
      <c r="AA762" s="25" t="str">
        <f t="shared" si="82"/>
        <v/>
      </c>
      <c r="AB762" s="25" t="str">
        <f t="shared" si="83"/>
        <v/>
      </c>
      <c r="AC762" s="64" t="str">
        <f t="shared" si="77"/>
        <v/>
      </c>
      <c r="AD762" s="65" t="b">
        <f t="shared" si="78"/>
        <v>0</v>
      </c>
      <c r="AE762" s="26" t="str">
        <f t="shared" si="79"/>
        <v/>
      </c>
      <c r="AF762" s="26" t="str">
        <f t="shared" si="80"/>
        <v/>
      </c>
    </row>
    <row r="763" spans="2:32" x14ac:dyDescent="0.25">
      <c r="B763" s="49">
        <f>fichier!I755</f>
        <v>8</v>
      </c>
      <c r="C763" s="67" t="str">
        <f>fichier!R755</f>
        <v>TEMS</v>
      </c>
      <c r="D763" s="9">
        <f>fichier!N755</f>
        <v>24.37</v>
      </c>
      <c r="E763" s="4">
        <f>fichier!H755</f>
        <v>153990</v>
      </c>
      <c r="F763" s="4" t="str">
        <f>fichier!K755</f>
        <v>VTC PV 18147040 - CQ-856-SZ - DREAL BASSE NORMANDIE - RENAULT TRAFIC</v>
      </c>
      <c r="G763" s="9">
        <f>fichier!L755</f>
        <v>20.309999999999999</v>
      </c>
      <c r="H763" s="9"/>
      <c r="I763" s="9"/>
      <c r="J763" s="9"/>
      <c r="K763" s="9"/>
      <c r="L763" s="9"/>
      <c r="M763" s="9"/>
      <c r="N763" s="9"/>
      <c r="O763" s="9"/>
      <c r="P763" s="9"/>
      <c r="Q763" s="9">
        <f>fichier!M755</f>
        <v>4.0599999999999996</v>
      </c>
      <c r="R763" s="8"/>
      <c r="S763" s="8"/>
      <c r="T763" s="8"/>
      <c r="U763" s="4"/>
      <c r="V763" s="3"/>
      <c r="W763" s="8"/>
      <c r="X763" s="8"/>
      <c r="Y763" s="22"/>
      <c r="Z763" s="25">
        <f t="shared" si="81"/>
        <v>0.19990152634170358</v>
      </c>
      <c r="AA763" s="25" t="str">
        <f t="shared" si="82"/>
        <v/>
      </c>
      <c r="AB763" s="25" t="str">
        <f t="shared" si="83"/>
        <v/>
      </c>
      <c r="AC763" s="64" t="str">
        <f t="shared" si="77"/>
        <v/>
      </c>
      <c r="AD763" s="65" t="str">
        <f t="shared" si="78"/>
        <v/>
      </c>
      <c r="AE763" s="26" t="str">
        <f t="shared" si="79"/>
        <v/>
      </c>
      <c r="AF763" s="26" t="str">
        <f t="shared" si="80"/>
        <v/>
      </c>
    </row>
    <row r="764" spans="2:32" x14ac:dyDescent="0.25">
      <c r="B764" s="49">
        <f>fichier!I756</f>
        <v>8</v>
      </c>
      <c r="C764" s="67" t="str">
        <f>fichier!R756</f>
        <v>TEMS</v>
      </c>
      <c r="D764" s="9">
        <f>fichier!N756</f>
        <v>60.33</v>
      </c>
      <c r="E764" s="4">
        <f>fichier!H756</f>
        <v>154000</v>
      </c>
      <c r="F764" s="4" t="str">
        <f>fichier!K756</f>
        <v>VTP PV 18147049 - CB-084-JQ - DREAL BASSE NORMANDIE - RENAULT TRAFIC</v>
      </c>
      <c r="G764" s="9">
        <f>fichier!L756</f>
        <v>49.99</v>
      </c>
      <c r="H764" s="9"/>
      <c r="I764" s="9"/>
      <c r="J764" s="9"/>
      <c r="K764" s="9"/>
      <c r="L764" s="9"/>
      <c r="M764" s="9"/>
      <c r="N764" s="9"/>
      <c r="O764" s="9"/>
      <c r="P764" s="9"/>
      <c r="Q764" s="9">
        <f>fichier!M756</f>
        <v>10.06</v>
      </c>
      <c r="R764" s="8"/>
      <c r="S764" s="8"/>
      <c r="T764" s="8"/>
      <c r="U764" s="4"/>
      <c r="V764" s="3"/>
      <c r="W764" s="8"/>
      <c r="X764" s="8"/>
      <c r="Y764" s="22"/>
      <c r="Z764" s="25">
        <f t="shared" si="81"/>
        <v>0.20124024804960994</v>
      </c>
      <c r="AA764" s="25" t="str">
        <f t="shared" si="82"/>
        <v/>
      </c>
      <c r="AB764" s="25" t="str">
        <f t="shared" si="83"/>
        <v/>
      </c>
      <c r="AC764" s="64" t="str">
        <f t="shared" si="77"/>
        <v/>
      </c>
      <c r="AD764" s="65" t="b">
        <f t="shared" si="78"/>
        <v>0</v>
      </c>
      <c r="AE764" s="26" t="str">
        <f t="shared" si="79"/>
        <v/>
      </c>
      <c r="AF764" s="26" t="str">
        <f t="shared" si="80"/>
        <v/>
      </c>
    </row>
    <row r="765" spans="2:32" x14ac:dyDescent="0.25">
      <c r="B765" s="49">
        <f>fichier!I757</f>
        <v>12</v>
      </c>
      <c r="C765" s="67" t="str">
        <f>fichier!R757</f>
        <v>TEMS</v>
      </c>
      <c r="D765" s="9">
        <f>fichier!N757</f>
        <v>60.33</v>
      </c>
      <c r="E765" s="4">
        <f>fichier!H757</f>
        <v>154076</v>
      </c>
      <c r="F765" s="4" t="str">
        <f>fichier!K757</f>
        <v>VTP PV 18147122 - DA-290-LR - DREAL DE BASSE NORMANDIE - CITROEN JUMPER</v>
      </c>
      <c r="G765" s="9">
        <f>fichier!L757</f>
        <v>49.99</v>
      </c>
      <c r="H765" s="9"/>
      <c r="I765" s="9"/>
      <c r="J765" s="9"/>
      <c r="K765" s="9"/>
      <c r="L765" s="9"/>
      <c r="M765" s="9"/>
      <c r="N765" s="9"/>
      <c r="O765" s="9"/>
      <c r="P765" s="9"/>
      <c r="Q765" s="9">
        <f>fichier!M757</f>
        <v>10.06</v>
      </c>
      <c r="R765" s="8"/>
      <c r="S765" s="8"/>
      <c r="T765" s="8"/>
      <c r="U765" s="4"/>
      <c r="V765" s="3"/>
      <c r="W765" s="8"/>
      <c r="X765" s="8"/>
      <c r="Y765" s="22"/>
      <c r="Z765" s="25">
        <f t="shared" si="81"/>
        <v>0.20124024804960994</v>
      </c>
      <c r="AA765" s="25" t="str">
        <f t="shared" si="82"/>
        <v/>
      </c>
      <c r="AB765" s="25" t="str">
        <f t="shared" si="83"/>
        <v/>
      </c>
      <c r="AC765" s="64" t="str">
        <f t="shared" si="77"/>
        <v/>
      </c>
      <c r="AD765" s="65" t="b">
        <f t="shared" si="78"/>
        <v>0</v>
      </c>
      <c r="AE765" s="26" t="str">
        <f t="shared" si="79"/>
        <v/>
      </c>
      <c r="AF765" s="26" t="str">
        <f t="shared" si="80"/>
        <v/>
      </c>
    </row>
    <row r="766" spans="2:32" x14ac:dyDescent="0.25">
      <c r="B766" s="49">
        <f>fichier!I758</f>
        <v>15</v>
      </c>
      <c r="C766" s="67" t="str">
        <f>fichier!R758</f>
        <v>TEMS</v>
      </c>
      <c r="D766" s="9">
        <f>fichier!N758</f>
        <v>60.33</v>
      </c>
      <c r="E766" s="4">
        <f>fichier!H758</f>
        <v>154188</v>
      </c>
      <c r="F766" s="4" t="str">
        <f>fichier!K758</f>
        <v>VTP PV 18147224 - DC-487-XB - DRAFF BASSE NORMANDIE - PEUGEOT 308</v>
      </c>
      <c r="G766" s="9">
        <f>fichier!L758</f>
        <v>49.99</v>
      </c>
      <c r="H766" s="9"/>
      <c r="I766" s="9"/>
      <c r="J766" s="9"/>
      <c r="K766" s="9"/>
      <c r="L766" s="9"/>
      <c r="M766" s="9"/>
      <c r="N766" s="9"/>
      <c r="O766" s="9"/>
      <c r="P766" s="9"/>
      <c r="Q766" s="9">
        <f>fichier!M758</f>
        <v>10.06</v>
      </c>
      <c r="R766" s="8"/>
      <c r="S766" s="8"/>
      <c r="T766" s="8"/>
      <c r="U766" s="4"/>
      <c r="V766" s="3"/>
      <c r="W766" s="8"/>
      <c r="X766" s="8"/>
      <c r="Y766" s="22"/>
      <c r="Z766" s="25">
        <f t="shared" si="81"/>
        <v>0.20124024804960994</v>
      </c>
      <c r="AA766" s="25" t="str">
        <f t="shared" si="82"/>
        <v/>
      </c>
      <c r="AB766" s="25" t="str">
        <f t="shared" si="83"/>
        <v/>
      </c>
      <c r="AC766" s="64" t="str">
        <f t="shared" si="77"/>
        <v/>
      </c>
      <c r="AD766" s="65" t="b">
        <f t="shared" si="78"/>
        <v>0</v>
      </c>
      <c r="AE766" s="26" t="str">
        <f t="shared" si="79"/>
        <v/>
      </c>
      <c r="AF766" s="26" t="str">
        <f t="shared" si="80"/>
        <v/>
      </c>
    </row>
    <row r="767" spans="2:32" x14ac:dyDescent="0.25">
      <c r="B767" s="49">
        <f>fichier!I759</f>
        <v>16</v>
      </c>
      <c r="C767" s="67" t="str">
        <f>fichier!R759</f>
        <v>TEMS</v>
      </c>
      <c r="D767" s="9">
        <f>fichier!N759</f>
        <v>60.33</v>
      </c>
      <c r="E767" s="4">
        <f>fichier!H759</f>
        <v>154226</v>
      </c>
      <c r="F767" s="4" t="str">
        <f>fichier!K759</f>
        <v>VTP PV 18147257 - DD-635-KN - DREAL BASSE NORMANDIE - RENAULT CLIO</v>
      </c>
      <c r="G767" s="9">
        <f>fichier!L759</f>
        <v>49.99</v>
      </c>
      <c r="H767" s="9"/>
      <c r="I767" s="9"/>
      <c r="J767" s="9"/>
      <c r="K767" s="9"/>
      <c r="L767" s="9"/>
      <c r="M767" s="9"/>
      <c r="N767" s="9"/>
      <c r="O767" s="9"/>
      <c r="P767" s="9"/>
      <c r="Q767" s="9">
        <f>fichier!M759</f>
        <v>10.06</v>
      </c>
      <c r="R767" s="8"/>
      <c r="S767" s="8"/>
      <c r="T767" s="8"/>
      <c r="U767" s="4"/>
      <c r="V767" s="3"/>
      <c r="W767" s="8"/>
      <c r="X767" s="8"/>
      <c r="Y767" s="22"/>
      <c r="Z767" s="25">
        <f t="shared" si="81"/>
        <v>0.20124024804960994</v>
      </c>
      <c r="AA767" s="25" t="str">
        <f t="shared" si="82"/>
        <v/>
      </c>
      <c r="AB767" s="25" t="str">
        <f t="shared" si="83"/>
        <v/>
      </c>
      <c r="AC767" s="64" t="str">
        <f t="shared" si="77"/>
        <v/>
      </c>
      <c r="AD767" s="65" t="b">
        <f t="shared" si="78"/>
        <v>0</v>
      </c>
      <c r="AE767" s="26" t="str">
        <f t="shared" si="79"/>
        <v/>
      </c>
      <c r="AF767" s="26" t="str">
        <f t="shared" si="80"/>
        <v/>
      </c>
    </row>
    <row r="768" spans="2:32" x14ac:dyDescent="0.25">
      <c r="B768" s="49">
        <f>fichier!I760</f>
        <v>16</v>
      </c>
      <c r="C768" s="67" t="str">
        <f>fichier!R760</f>
        <v>TEMS</v>
      </c>
      <c r="D768" s="9">
        <f>fichier!N760</f>
        <v>60.33</v>
      </c>
      <c r="E768" s="4">
        <f>fichier!H760</f>
        <v>154230</v>
      </c>
      <c r="F768" s="4" t="str">
        <f>fichier!K760</f>
        <v>VTP PV 18147260 - DD-655-KN - DREAL BASSE NORMANDIE - RENAULT CLIO</v>
      </c>
      <c r="G768" s="9">
        <f>fichier!L760</f>
        <v>49.99</v>
      </c>
      <c r="H768" s="9"/>
      <c r="I768" s="9"/>
      <c r="J768" s="9"/>
      <c r="K768" s="9"/>
      <c r="L768" s="9"/>
      <c r="M768" s="9"/>
      <c r="N768" s="9"/>
      <c r="O768" s="9"/>
      <c r="P768" s="9"/>
      <c r="Q768" s="9">
        <f>fichier!M760</f>
        <v>10.06</v>
      </c>
      <c r="R768" s="8"/>
      <c r="S768" s="8"/>
      <c r="T768" s="8"/>
      <c r="U768" s="4"/>
      <c r="V768" s="3"/>
      <c r="W768" s="8"/>
      <c r="X768" s="8"/>
      <c r="Y768" s="22"/>
      <c r="Z768" s="25">
        <f t="shared" si="81"/>
        <v>0.20124024804960994</v>
      </c>
      <c r="AA768" s="25" t="str">
        <f t="shared" si="82"/>
        <v/>
      </c>
      <c r="AB768" s="25" t="str">
        <f t="shared" si="83"/>
        <v/>
      </c>
      <c r="AC768" s="64" t="str">
        <f t="shared" si="77"/>
        <v/>
      </c>
      <c r="AD768" s="65" t="b">
        <f t="shared" si="78"/>
        <v>0</v>
      </c>
      <c r="AE768" s="26" t="str">
        <f t="shared" si="79"/>
        <v/>
      </c>
      <c r="AF768" s="26" t="str">
        <f t="shared" si="80"/>
        <v/>
      </c>
    </row>
    <row r="769" spans="2:32" x14ac:dyDescent="0.25">
      <c r="B769" s="49">
        <f>fichier!I761</f>
        <v>19</v>
      </c>
      <c r="C769" s="67" t="str">
        <f>fichier!R761</f>
        <v>TEMS</v>
      </c>
      <c r="D769" s="9">
        <f>fichier!N761</f>
        <v>60.33</v>
      </c>
      <c r="E769" s="4">
        <f>fichier!H761</f>
        <v>154272</v>
      </c>
      <c r="F769" s="4" t="str">
        <f>fichier!K761</f>
        <v>VTP PV 18147302 - CC-222-AG - DDTM CALVADOS - RENAULT MEGANE</v>
      </c>
      <c r="G769" s="9">
        <f>fichier!L761</f>
        <v>49.99</v>
      </c>
      <c r="H769" s="9"/>
      <c r="I769" s="9"/>
      <c r="J769" s="9"/>
      <c r="K769" s="9"/>
      <c r="L769" s="9"/>
      <c r="M769" s="9"/>
      <c r="N769" s="9"/>
      <c r="O769" s="9"/>
      <c r="P769" s="9"/>
      <c r="Q769" s="9">
        <f>fichier!M761</f>
        <v>10.06</v>
      </c>
      <c r="R769" s="8"/>
      <c r="S769" s="8"/>
      <c r="T769" s="8"/>
      <c r="U769" s="4"/>
      <c r="V769" s="3"/>
      <c r="W769" s="8"/>
      <c r="X769" s="8"/>
      <c r="Y769" s="22"/>
      <c r="Z769" s="25">
        <f t="shared" si="81"/>
        <v>0.20124024804960994</v>
      </c>
      <c r="AA769" s="25" t="str">
        <f t="shared" si="82"/>
        <v/>
      </c>
      <c r="AB769" s="25" t="str">
        <f t="shared" si="83"/>
        <v/>
      </c>
      <c r="AC769" s="64" t="str">
        <f t="shared" si="77"/>
        <v/>
      </c>
      <c r="AD769" s="65" t="b">
        <f t="shared" si="78"/>
        <v>0</v>
      </c>
      <c r="AE769" s="26" t="str">
        <f t="shared" si="79"/>
        <v/>
      </c>
      <c r="AF769" s="26" t="str">
        <f t="shared" si="80"/>
        <v/>
      </c>
    </row>
    <row r="770" spans="2:32" x14ac:dyDescent="0.25">
      <c r="B770" s="49">
        <f>fichier!I762</f>
        <v>19</v>
      </c>
      <c r="C770" s="67" t="str">
        <f>fichier!R762</f>
        <v>TEMS</v>
      </c>
      <c r="D770" s="9">
        <f>fichier!N762</f>
        <v>60.33</v>
      </c>
      <c r="E770" s="4">
        <f>fichier!H762</f>
        <v>154282</v>
      </c>
      <c r="F770" s="4" t="str">
        <f>fichier!K762</f>
        <v>VTP PV 18147312 - CB-876-ST - DREAL DE BASSE NORMANDIE - PEUGEOT BIPPER</v>
      </c>
      <c r="G770" s="9">
        <f>fichier!L762</f>
        <v>49.99</v>
      </c>
      <c r="H770" s="9"/>
      <c r="I770" s="9"/>
      <c r="J770" s="9"/>
      <c r="K770" s="9"/>
      <c r="L770" s="9"/>
      <c r="M770" s="9"/>
      <c r="N770" s="9"/>
      <c r="O770" s="9"/>
      <c r="P770" s="9"/>
      <c r="Q770" s="9">
        <f>fichier!M762</f>
        <v>10.06</v>
      </c>
      <c r="R770" s="8"/>
      <c r="S770" s="8"/>
      <c r="T770" s="8"/>
      <c r="U770" s="4"/>
      <c r="V770" s="3"/>
      <c r="W770" s="8"/>
      <c r="X770" s="8"/>
      <c r="Y770" s="22"/>
      <c r="Z770" s="25">
        <f t="shared" si="81"/>
        <v>0.20124024804960994</v>
      </c>
      <c r="AA770" s="25" t="str">
        <f t="shared" si="82"/>
        <v/>
      </c>
      <c r="AB770" s="25" t="str">
        <f t="shared" si="83"/>
        <v/>
      </c>
      <c r="AC770" s="64" t="str">
        <f t="shared" si="77"/>
        <v/>
      </c>
      <c r="AD770" s="65" t="b">
        <f t="shared" si="78"/>
        <v>0</v>
      </c>
      <c r="AE770" s="26" t="str">
        <f t="shared" si="79"/>
        <v/>
      </c>
      <c r="AF770" s="26" t="str">
        <f t="shared" si="80"/>
        <v/>
      </c>
    </row>
    <row r="771" spans="2:32" x14ac:dyDescent="0.25">
      <c r="B771" s="49">
        <f>fichier!I763</f>
        <v>19</v>
      </c>
      <c r="C771" s="67" t="str">
        <f>fichier!R763</f>
        <v>TEMS</v>
      </c>
      <c r="D771" s="9">
        <f>fichier!N763</f>
        <v>60.33</v>
      </c>
      <c r="E771" s="4">
        <f>fichier!H763</f>
        <v>154290</v>
      </c>
      <c r="F771" s="4" t="str">
        <f>fichier!K763</f>
        <v>VTP PV 18147320 - CB-784-ST - DREAL DE BASSE NORMANDIE - PEUGEOT 206</v>
      </c>
      <c r="G771" s="9">
        <f>fichier!L763</f>
        <v>49.99</v>
      </c>
      <c r="H771" s="9"/>
      <c r="I771" s="9"/>
      <c r="J771" s="9"/>
      <c r="K771" s="9"/>
      <c r="L771" s="9"/>
      <c r="M771" s="9"/>
      <c r="N771" s="9"/>
      <c r="O771" s="9"/>
      <c r="P771" s="9"/>
      <c r="Q771" s="9">
        <f>fichier!M763</f>
        <v>10.06</v>
      </c>
      <c r="R771" s="8"/>
      <c r="S771" s="8"/>
      <c r="T771" s="8"/>
      <c r="U771" s="4"/>
      <c r="V771" s="3"/>
      <c r="W771" s="8"/>
      <c r="X771" s="8"/>
      <c r="Y771" s="22"/>
      <c r="Z771" s="25">
        <f t="shared" si="81"/>
        <v>0.20124024804960994</v>
      </c>
      <c r="AA771" s="25" t="str">
        <f t="shared" si="82"/>
        <v/>
      </c>
      <c r="AB771" s="25" t="str">
        <f t="shared" si="83"/>
        <v/>
      </c>
      <c r="AC771" s="64" t="str">
        <f t="shared" si="77"/>
        <v/>
      </c>
      <c r="AD771" s="65" t="b">
        <f t="shared" si="78"/>
        <v>0</v>
      </c>
      <c r="AE771" s="26" t="str">
        <f t="shared" si="79"/>
        <v/>
      </c>
      <c r="AF771" s="26" t="str">
        <f t="shared" si="80"/>
        <v/>
      </c>
    </row>
    <row r="772" spans="2:32" x14ac:dyDescent="0.25">
      <c r="B772" s="49">
        <f>fichier!I764</f>
        <v>19</v>
      </c>
      <c r="C772" s="67" t="str">
        <f>fichier!R764</f>
        <v>TEMS</v>
      </c>
      <c r="D772" s="9">
        <f>fichier!N764</f>
        <v>60.33</v>
      </c>
      <c r="E772" s="4">
        <f>fichier!H764</f>
        <v>154299</v>
      </c>
      <c r="F772" s="4" t="str">
        <f>fichier!K764</f>
        <v>VTP PV 18147328 - AF-975-VJ - SDIS DU CALVADOS - RENAULT CLIO</v>
      </c>
      <c r="G772" s="9">
        <f>fichier!L764</f>
        <v>49.99</v>
      </c>
      <c r="H772" s="9"/>
      <c r="I772" s="9"/>
      <c r="J772" s="9"/>
      <c r="K772" s="9"/>
      <c r="L772" s="9"/>
      <c r="M772" s="9"/>
      <c r="N772" s="9"/>
      <c r="O772" s="9"/>
      <c r="P772" s="9"/>
      <c r="Q772" s="9">
        <f>fichier!M764</f>
        <v>10.06</v>
      </c>
      <c r="R772" s="8"/>
      <c r="S772" s="8"/>
      <c r="T772" s="8"/>
      <c r="U772" s="4"/>
      <c r="V772" s="3"/>
      <c r="W772" s="8"/>
      <c r="X772" s="8"/>
      <c r="Y772" s="22"/>
      <c r="Z772" s="25">
        <f t="shared" si="81"/>
        <v>0.20124024804960994</v>
      </c>
      <c r="AA772" s="25" t="str">
        <f t="shared" si="82"/>
        <v/>
      </c>
      <c r="AB772" s="25" t="str">
        <f t="shared" si="83"/>
        <v/>
      </c>
      <c r="AC772" s="64" t="str">
        <f t="shared" si="77"/>
        <v/>
      </c>
      <c r="AD772" s="65" t="b">
        <f t="shared" si="78"/>
        <v>0</v>
      </c>
      <c r="AE772" s="26" t="str">
        <f t="shared" si="79"/>
        <v/>
      </c>
      <c r="AF772" s="26" t="str">
        <f t="shared" si="80"/>
        <v/>
      </c>
    </row>
    <row r="773" spans="2:32" x14ac:dyDescent="0.25">
      <c r="B773" s="49">
        <f>fichier!I765</f>
        <v>19</v>
      </c>
      <c r="C773" s="67" t="str">
        <f>fichier!R765</f>
        <v>TEMS</v>
      </c>
      <c r="D773" s="9">
        <f>fichier!N765</f>
        <v>60.33</v>
      </c>
      <c r="E773" s="4">
        <f>fichier!H765</f>
        <v>154301</v>
      </c>
      <c r="F773" s="4" t="str">
        <f>fichier!K765</f>
        <v>VTP PV 18147330 - CB-636-SV - D D T M DU CALVADOS - RENAULT KANGOO</v>
      </c>
      <c r="G773" s="9">
        <f>fichier!L765</f>
        <v>49.99</v>
      </c>
      <c r="H773" s="9"/>
      <c r="I773" s="9"/>
      <c r="J773" s="9"/>
      <c r="K773" s="9"/>
      <c r="L773" s="9"/>
      <c r="M773" s="9"/>
      <c r="N773" s="9"/>
      <c r="O773" s="9"/>
      <c r="P773" s="9"/>
      <c r="Q773" s="9">
        <f>fichier!M765</f>
        <v>10.06</v>
      </c>
      <c r="R773" s="8"/>
      <c r="S773" s="8"/>
      <c r="T773" s="8"/>
      <c r="U773" s="4"/>
      <c r="V773" s="3"/>
      <c r="W773" s="8"/>
      <c r="X773" s="8"/>
      <c r="Y773" s="22"/>
      <c r="Z773" s="25">
        <f t="shared" si="81"/>
        <v>0.20124024804960994</v>
      </c>
      <c r="AA773" s="25" t="str">
        <f t="shared" si="82"/>
        <v/>
      </c>
      <c r="AB773" s="25" t="str">
        <f t="shared" si="83"/>
        <v/>
      </c>
      <c r="AC773" s="64" t="str">
        <f t="shared" si="77"/>
        <v/>
      </c>
      <c r="AD773" s="65" t="b">
        <f t="shared" si="78"/>
        <v>0</v>
      </c>
      <c r="AE773" s="26" t="str">
        <f t="shared" si="79"/>
        <v/>
      </c>
      <c r="AF773" s="26" t="str">
        <f t="shared" si="80"/>
        <v/>
      </c>
    </row>
    <row r="774" spans="2:32" x14ac:dyDescent="0.25">
      <c r="B774" s="49">
        <f>fichier!I766</f>
        <v>20</v>
      </c>
      <c r="C774" s="67" t="str">
        <f>fichier!R766</f>
        <v>TEMS</v>
      </c>
      <c r="D774" s="9">
        <f>fichier!N766</f>
        <v>24.37</v>
      </c>
      <c r="E774" s="4">
        <f>fichier!H766</f>
        <v>154306</v>
      </c>
      <c r="F774" s="4" t="str">
        <f>fichier!K766</f>
        <v>VTC PV 18147335 - BJ-125-HB - SDIS DU CALVADOS - RENAULT TRAFIC</v>
      </c>
      <c r="G774" s="9">
        <f>fichier!L766</f>
        <v>20.309999999999999</v>
      </c>
      <c r="H774" s="9"/>
      <c r="I774" s="9"/>
      <c r="J774" s="9"/>
      <c r="K774" s="9"/>
      <c r="L774" s="9"/>
      <c r="M774" s="9"/>
      <c r="N774" s="9"/>
      <c r="O774" s="9"/>
      <c r="P774" s="9"/>
      <c r="Q774" s="9">
        <f>fichier!M766</f>
        <v>4.0599999999999996</v>
      </c>
      <c r="R774" s="8"/>
      <c r="S774" s="8"/>
      <c r="T774" s="8"/>
      <c r="U774" s="4"/>
      <c r="V774" s="3"/>
      <c r="W774" s="8"/>
      <c r="X774" s="8"/>
      <c r="Y774" s="22"/>
      <c r="Z774" s="25">
        <f t="shared" si="81"/>
        <v>0.19990152634170358</v>
      </c>
      <c r="AA774" s="25" t="str">
        <f t="shared" si="82"/>
        <v/>
      </c>
      <c r="AB774" s="25" t="str">
        <f t="shared" si="83"/>
        <v/>
      </c>
      <c r="AC774" s="64" t="str">
        <f t="shared" si="77"/>
        <v/>
      </c>
      <c r="AD774" s="65" t="str">
        <f t="shared" si="78"/>
        <v/>
      </c>
      <c r="AE774" s="26" t="str">
        <f t="shared" si="79"/>
        <v/>
      </c>
      <c r="AF774" s="26" t="str">
        <f t="shared" si="80"/>
        <v/>
      </c>
    </row>
    <row r="775" spans="2:32" x14ac:dyDescent="0.25">
      <c r="B775" s="49">
        <f>fichier!I767</f>
        <v>20</v>
      </c>
      <c r="C775" s="67" t="str">
        <f>fichier!R767</f>
        <v>TEMS</v>
      </c>
      <c r="D775" s="9">
        <f>fichier!N767</f>
        <v>60.33</v>
      </c>
      <c r="E775" s="4">
        <f>fichier!H767</f>
        <v>154311</v>
      </c>
      <c r="F775" s="4" t="str">
        <f>fichier!K767</f>
        <v>VTP PV 18147340 - CC-113-AG - DDTM DU CALVADOS - RENAULT CLIO</v>
      </c>
      <c r="G775" s="9">
        <f>fichier!L767</f>
        <v>49.99</v>
      </c>
      <c r="H775" s="9"/>
      <c r="I775" s="9"/>
      <c r="J775" s="9"/>
      <c r="K775" s="9"/>
      <c r="L775" s="9"/>
      <c r="M775" s="9"/>
      <c r="N775" s="9"/>
      <c r="O775" s="9"/>
      <c r="P775" s="9"/>
      <c r="Q775" s="9">
        <f>fichier!M767</f>
        <v>10.06</v>
      </c>
      <c r="R775" s="8"/>
      <c r="S775" s="8"/>
      <c r="T775" s="8"/>
      <c r="U775" s="4"/>
      <c r="V775" s="3"/>
      <c r="W775" s="8"/>
      <c r="X775" s="8"/>
      <c r="Y775" s="22"/>
      <c r="Z775" s="25">
        <f t="shared" si="81"/>
        <v>0.20124024804960994</v>
      </c>
      <c r="AA775" s="25" t="str">
        <f t="shared" si="82"/>
        <v/>
      </c>
      <c r="AB775" s="25" t="str">
        <f t="shared" si="83"/>
        <v/>
      </c>
      <c r="AC775" s="64" t="str">
        <f t="shared" si="77"/>
        <v/>
      </c>
      <c r="AD775" s="65" t="b">
        <f t="shared" si="78"/>
        <v>0</v>
      </c>
      <c r="AE775" s="26" t="str">
        <f t="shared" si="79"/>
        <v/>
      </c>
      <c r="AF775" s="26" t="str">
        <f t="shared" si="80"/>
        <v/>
      </c>
    </row>
    <row r="776" spans="2:32" x14ac:dyDescent="0.25">
      <c r="B776" s="49">
        <f>fichier!I768</f>
        <v>23</v>
      </c>
      <c r="C776" s="67" t="str">
        <f>fichier!R768</f>
        <v>TEMS</v>
      </c>
      <c r="D776" s="9">
        <f>fichier!N768</f>
        <v>60.33</v>
      </c>
      <c r="E776" s="4">
        <f>fichier!H768</f>
        <v>154444</v>
      </c>
      <c r="F776" s="4" t="str">
        <f>fichier!K768</f>
        <v>VTP PV 18147465 - DD-041-EB - DIRECTION INTERREGIONALE DE LA - RENAULT CLIO</v>
      </c>
      <c r="G776" s="9">
        <f>fichier!L768</f>
        <v>49.99</v>
      </c>
      <c r="H776" s="9"/>
      <c r="I776" s="9"/>
      <c r="J776" s="9"/>
      <c r="K776" s="9"/>
      <c r="L776" s="9"/>
      <c r="M776" s="9"/>
      <c r="N776" s="9"/>
      <c r="O776" s="9"/>
      <c r="P776" s="9"/>
      <c r="Q776" s="9">
        <f>fichier!M768</f>
        <v>10.06</v>
      </c>
      <c r="R776" s="8"/>
      <c r="S776" s="8"/>
      <c r="T776" s="8"/>
      <c r="U776" s="4"/>
      <c r="V776" s="3"/>
      <c r="W776" s="8"/>
      <c r="X776" s="8"/>
      <c r="Y776" s="22"/>
      <c r="Z776" s="25">
        <f t="shared" si="81"/>
        <v>0.20124024804960994</v>
      </c>
      <c r="AA776" s="25" t="str">
        <f t="shared" si="82"/>
        <v/>
      </c>
      <c r="AB776" s="25" t="str">
        <f t="shared" si="83"/>
        <v/>
      </c>
      <c r="AC776" s="64" t="str">
        <f t="shared" si="77"/>
        <v/>
      </c>
      <c r="AD776" s="65" t="b">
        <f t="shared" si="78"/>
        <v>0</v>
      </c>
      <c r="AE776" s="26" t="str">
        <f t="shared" si="79"/>
        <v/>
      </c>
      <c r="AF776" s="26" t="str">
        <f t="shared" si="80"/>
        <v/>
      </c>
    </row>
    <row r="777" spans="2:32" x14ac:dyDescent="0.25">
      <c r="B777" s="49">
        <f>fichier!I769</f>
        <v>23</v>
      </c>
      <c r="C777" s="67" t="str">
        <f>fichier!R769</f>
        <v>TEMS</v>
      </c>
      <c r="D777" s="9">
        <f>fichier!N769</f>
        <v>60.33</v>
      </c>
      <c r="E777" s="4">
        <f>fichier!H769</f>
        <v>154453</v>
      </c>
      <c r="F777" s="4" t="str">
        <f>fichier!K769</f>
        <v>VTP PV 18147474 - DD-519-KN - DREAL BASSE NORMANDIE - PEUGEOT 308</v>
      </c>
      <c r="G777" s="9">
        <f>fichier!L769</f>
        <v>49.99</v>
      </c>
      <c r="H777" s="9"/>
      <c r="I777" s="9"/>
      <c r="J777" s="9"/>
      <c r="K777" s="9"/>
      <c r="L777" s="9"/>
      <c r="M777" s="9"/>
      <c r="N777" s="9"/>
      <c r="O777" s="9"/>
      <c r="P777" s="9"/>
      <c r="Q777" s="9">
        <f>fichier!M769</f>
        <v>10.06</v>
      </c>
      <c r="R777" s="8"/>
      <c r="S777" s="8"/>
      <c r="T777" s="8"/>
      <c r="U777" s="4"/>
      <c r="V777" s="3"/>
      <c r="W777" s="8"/>
      <c r="X777" s="8"/>
      <c r="Y777" s="22"/>
      <c r="Z777" s="25">
        <f t="shared" si="81"/>
        <v>0.20124024804960994</v>
      </c>
      <c r="AA777" s="25" t="str">
        <f t="shared" si="82"/>
        <v/>
      </c>
      <c r="AB777" s="25" t="str">
        <f t="shared" si="83"/>
        <v/>
      </c>
      <c r="AC777" s="64" t="str">
        <f t="shared" si="77"/>
        <v/>
      </c>
      <c r="AD777" s="65" t="b">
        <f t="shared" si="78"/>
        <v>0</v>
      </c>
      <c r="AE777" s="26" t="str">
        <f t="shared" si="79"/>
        <v/>
      </c>
      <c r="AF777" s="26" t="str">
        <f t="shared" si="80"/>
        <v/>
      </c>
    </row>
    <row r="778" spans="2:32" x14ac:dyDescent="0.25">
      <c r="B778" s="49">
        <f>fichier!I770</f>
        <v>26</v>
      </c>
      <c r="C778" s="67" t="str">
        <f>fichier!R770</f>
        <v>TEMS</v>
      </c>
      <c r="D778" s="9">
        <f>fichier!N770</f>
        <v>78.959999999999994</v>
      </c>
      <c r="E778" s="4">
        <f>fichier!H770</f>
        <v>154488</v>
      </c>
      <c r="F778" s="4" t="str">
        <f>fichier!K770</f>
        <v>VTP PV 18147508 - DD-456-DT - DIRECCTE - TOYOTA YARIS HYBRID</v>
      </c>
      <c r="G778" s="9">
        <f>fichier!L770</f>
        <v>65.52</v>
      </c>
      <c r="H778" s="9"/>
      <c r="I778" s="9"/>
      <c r="J778" s="9"/>
      <c r="K778" s="9"/>
      <c r="L778" s="9"/>
      <c r="M778" s="9"/>
      <c r="N778" s="9"/>
      <c r="O778" s="9"/>
      <c r="P778" s="9"/>
      <c r="Q778" s="9">
        <f>fichier!M770</f>
        <v>13.16</v>
      </c>
      <c r="R778" s="8"/>
      <c r="S778" s="8"/>
      <c r="T778" s="8"/>
      <c r="U778" s="4"/>
      <c r="V778" s="3"/>
      <c r="W778" s="8"/>
      <c r="X778" s="8"/>
      <c r="Y778" s="22"/>
      <c r="Z778" s="25">
        <f t="shared" si="81"/>
        <v>0.20085470085470086</v>
      </c>
      <c r="AA778" s="25" t="str">
        <f t="shared" si="82"/>
        <v/>
      </c>
      <c r="AB778" s="25" t="str">
        <f t="shared" si="83"/>
        <v/>
      </c>
      <c r="AC778" s="64" t="str">
        <f t="shared" ref="AC778:AC796" si="84">IF(T778="","",T778/(W778+G778+H778+I778+J778+K778+L778+M778+N778+O778+P778))</f>
        <v/>
      </c>
      <c r="AD778" s="65" t="b">
        <f t="shared" ref="AD778:AD796" si="85">IF(SUM(W778+G778+H778+I778+J778+K778+L778+M778+N778+O778+P778+Q778+R778+S778+T778)=D778,"",FALSE)</f>
        <v>0</v>
      </c>
      <c r="AE778" s="26" t="str">
        <f t="shared" ref="AE778:AE796" si="86">IF(OR(AND(C778="",D778&lt;&gt;""),AND(V778="",W778&lt;&gt;""),AND($G$8="",G778&lt;&gt;""),AND($H$8="",H778&lt;&gt;""),AND($I$8="",I778&lt;&gt;""),AND($J$8="",J778&lt;&gt;""),AND($K$8="",K778&lt;&gt;""),AND($L$8="",L778&lt;&gt;""),AND($M$8="",M778&lt;&gt;""),AND($N$8="",N778&lt;&gt;""),AND($O$8="",O778&lt;&gt;""),AND($P$8="",P778&lt;&gt;""),AND($Q$8="",Q778&lt;&gt;""),AND($R$8="",R778&lt;&gt;""),AND($S$8="",S778&lt;&gt;""),AND($T$8="",T778&lt;&gt;"")),FALSE,"")</f>
        <v/>
      </c>
      <c r="AF778" s="26" t="str">
        <f t="shared" ref="AF778:AF796" si="87">IF(AND(B778="",OR(C778&lt;&gt;"",D778&lt;&gt;"",E778&lt;&gt;"",F778&lt;&gt;"",U778&lt;&gt;"",V778&lt;&gt;"",W778&lt;&gt;"",G778&lt;&gt;"",H778&lt;&gt;"",I778&lt;&gt;"",J778&lt;&gt;"",K778&lt;&gt;"",L778&lt;&gt;"",M778&lt;&gt;"",N778&lt;&gt;"",O778&lt;&gt;"",P778&lt;&gt;"",Q778&lt;&gt;"",R778&lt;&gt;"",S778&lt;&gt;"",T778&lt;&gt;"")),FALSE,"")</f>
        <v/>
      </c>
    </row>
    <row r="779" spans="2:32" x14ac:dyDescent="0.25">
      <c r="B779" s="49">
        <f>fichier!I771</f>
        <v>3</v>
      </c>
      <c r="C779" s="67" t="str">
        <f>fichier!R771</f>
        <v>THIB</v>
      </c>
      <c r="D779" s="9">
        <f>fichier!N771</f>
        <v>65</v>
      </c>
      <c r="E779" s="4">
        <f>fichier!H771</f>
        <v>153865</v>
      </c>
      <c r="F779" s="4" t="str">
        <f>fichier!K771</f>
        <v>VTP PV 18146925 - DQ-926-PV - THIBAULT BENOIT - CITROEN C4 PICASSO</v>
      </c>
      <c r="G779" s="9">
        <f>fichier!L771</f>
        <v>53.88</v>
      </c>
      <c r="H779" s="9"/>
      <c r="I779" s="9"/>
      <c r="J779" s="9"/>
      <c r="K779" s="9"/>
      <c r="L779" s="9"/>
      <c r="M779" s="9"/>
      <c r="N779" s="9"/>
      <c r="O779" s="9"/>
      <c r="P779" s="9"/>
      <c r="Q779" s="9">
        <f>fichier!M771</f>
        <v>10.84</v>
      </c>
      <c r="R779" s="8"/>
      <c r="S779" s="8"/>
      <c r="T779" s="8"/>
      <c r="U779" s="4"/>
      <c r="V779" s="3"/>
      <c r="W779" s="8"/>
      <c r="X779" s="8"/>
      <c r="Y779" s="22"/>
      <c r="Z779" s="25">
        <f t="shared" ref="Z779:Z796" si="88">IF(Q779="","",Q779/SUM(G779:P779))</f>
        <v>0.2011878247958426</v>
      </c>
      <c r="AA779" s="25" t="str">
        <f t="shared" ref="AA779:AA796" si="89">IF(R779="","",R779/SUM(G779:P779))</f>
        <v/>
      </c>
      <c r="AB779" s="25" t="str">
        <f t="shared" ref="AB779:AB796" si="90">IF(S779="","",S779/SUM(G779:P779))</f>
        <v/>
      </c>
      <c r="AC779" s="64" t="str">
        <f t="shared" si="84"/>
        <v/>
      </c>
      <c r="AD779" s="65" t="b">
        <f t="shared" si="85"/>
        <v>0</v>
      </c>
      <c r="AE779" s="26" t="str">
        <f t="shared" si="86"/>
        <v/>
      </c>
      <c r="AF779" s="26" t="str">
        <f t="shared" si="87"/>
        <v/>
      </c>
    </row>
    <row r="780" spans="2:32" x14ac:dyDescent="0.25">
      <c r="B780" s="49">
        <f>fichier!I772</f>
        <v>10</v>
      </c>
      <c r="C780" s="67" t="str">
        <f>fichier!R772</f>
        <v>THOM</v>
      </c>
      <c r="D780" s="9">
        <f>fichier!N772</f>
        <v>60</v>
      </c>
      <c r="E780" s="4">
        <f>fichier!H772</f>
        <v>154060</v>
      </c>
      <c r="F780" s="4" t="str">
        <f>fichier!K772</f>
        <v>VTP PV 18147108 - 9064 WS 14 - THOMAS FRANCOIS - RENAULT MEGANE</v>
      </c>
      <c r="G780" s="9">
        <f>fichier!L772</f>
        <v>49.72</v>
      </c>
      <c r="H780" s="9"/>
      <c r="I780" s="9"/>
      <c r="J780" s="9"/>
      <c r="K780" s="9"/>
      <c r="L780" s="9"/>
      <c r="M780" s="9"/>
      <c r="N780" s="9"/>
      <c r="O780" s="9"/>
      <c r="P780" s="9"/>
      <c r="Q780" s="9">
        <f>fichier!M772</f>
        <v>10</v>
      </c>
      <c r="R780" s="8"/>
      <c r="S780" s="8"/>
      <c r="T780" s="8"/>
      <c r="U780" s="4"/>
      <c r="V780" s="3"/>
      <c r="W780" s="8"/>
      <c r="X780" s="8"/>
      <c r="Y780" s="22"/>
      <c r="Z780" s="25">
        <f t="shared" si="88"/>
        <v>0.20112630732099759</v>
      </c>
      <c r="AA780" s="25" t="str">
        <f t="shared" si="89"/>
        <v/>
      </c>
      <c r="AB780" s="25" t="str">
        <f t="shared" si="90"/>
        <v/>
      </c>
      <c r="AC780" s="64" t="str">
        <f t="shared" si="84"/>
        <v/>
      </c>
      <c r="AD780" s="65" t="b">
        <f t="shared" si="85"/>
        <v>0</v>
      </c>
      <c r="AE780" s="26" t="str">
        <f t="shared" si="86"/>
        <v/>
      </c>
      <c r="AF780" s="26" t="str">
        <f t="shared" si="87"/>
        <v/>
      </c>
    </row>
    <row r="781" spans="2:32" x14ac:dyDescent="0.25">
      <c r="B781" s="49">
        <f>fichier!I773</f>
        <v>6</v>
      </c>
      <c r="C781" s="67" t="str">
        <f>fichier!R773</f>
        <v>THOM</v>
      </c>
      <c r="D781" s="9">
        <f>fichier!N773</f>
        <v>15</v>
      </c>
      <c r="E781" s="4">
        <f>fichier!H773</f>
        <v>153934</v>
      </c>
      <c r="F781" s="4" t="str">
        <f>fichier!K773</f>
        <v>CV PV 18146991 - DL-800-BC - THOMAS VIVIANE - FIAT PUNTO</v>
      </c>
      <c r="G781" s="9">
        <f>fichier!L773</f>
        <v>12.5</v>
      </c>
      <c r="H781" s="9"/>
      <c r="I781" s="9"/>
      <c r="J781" s="9"/>
      <c r="K781" s="9"/>
      <c r="L781" s="9"/>
      <c r="M781" s="9"/>
      <c r="N781" s="9"/>
      <c r="O781" s="9"/>
      <c r="P781" s="9"/>
      <c r="Q781" s="9">
        <f>fichier!M773</f>
        <v>2.5</v>
      </c>
      <c r="R781" s="8"/>
      <c r="S781" s="8"/>
      <c r="T781" s="8"/>
      <c r="U781" s="4"/>
      <c r="V781" s="3"/>
      <c r="W781" s="8"/>
      <c r="X781" s="8"/>
      <c r="Y781" s="22"/>
      <c r="Z781" s="25">
        <f t="shared" si="88"/>
        <v>0.2</v>
      </c>
      <c r="AA781" s="25" t="str">
        <f t="shared" si="89"/>
        <v/>
      </c>
      <c r="AB781" s="25" t="str">
        <f t="shared" si="90"/>
        <v/>
      </c>
      <c r="AC781" s="64" t="str">
        <f t="shared" si="84"/>
        <v/>
      </c>
      <c r="AD781" s="65" t="str">
        <f t="shared" si="85"/>
        <v/>
      </c>
      <c r="AE781" s="26" t="str">
        <f t="shared" si="86"/>
        <v/>
      </c>
      <c r="AF781" s="26" t="str">
        <f t="shared" si="87"/>
        <v/>
      </c>
    </row>
    <row r="782" spans="2:32" x14ac:dyDescent="0.25">
      <c r="B782" s="49">
        <f>fichier!I774</f>
        <v>15</v>
      </c>
      <c r="C782" s="67" t="str">
        <f>fichier!R774</f>
        <v>THOM</v>
      </c>
      <c r="D782" s="9">
        <f>fichier!N774</f>
        <v>60</v>
      </c>
      <c r="E782" s="4">
        <f>fichier!H774</f>
        <v>154189</v>
      </c>
      <c r="F782" s="4" t="str">
        <f>fichier!K774</f>
        <v>VTP PV 18147225 - 7645 YD 14 - THOMASSE DANIEL - RENAULT TWINGO</v>
      </c>
      <c r="G782" s="9">
        <f>fichier!L774</f>
        <v>49.72</v>
      </c>
      <c r="H782" s="9"/>
      <c r="I782" s="9"/>
      <c r="J782" s="9"/>
      <c r="K782" s="9"/>
      <c r="L782" s="9"/>
      <c r="M782" s="9"/>
      <c r="N782" s="9"/>
      <c r="O782" s="9"/>
      <c r="P782" s="9"/>
      <c r="Q782" s="9">
        <f>fichier!M774</f>
        <v>10</v>
      </c>
      <c r="R782" s="8"/>
      <c r="S782" s="8"/>
      <c r="T782" s="8"/>
      <c r="U782" s="4"/>
      <c r="V782" s="3"/>
      <c r="W782" s="8"/>
      <c r="X782" s="8"/>
      <c r="Y782" s="22"/>
      <c r="Z782" s="25">
        <f t="shared" si="88"/>
        <v>0.20112630732099759</v>
      </c>
      <c r="AA782" s="25" t="str">
        <f t="shared" si="89"/>
        <v/>
      </c>
      <c r="AB782" s="25" t="str">
        <f t="shared" si="90"/>
        <v/>
      </c>
      <c r="AC782" s="64" t="str">
        <f t="shared" si="84"/>
        <v/>
      </c>
      <c r="AD782" s="65" t="b">
        <f t="shared" si="85"/>
        <v>0</v>
      </c>
      <c r="AE782" s="26" t="str">
        <f t="shared" si="86"/>
        <v/>
      </c>
      <c r="AF782" s="26" t="str">
        <f t="shared" si="87"/>
        <v/>
      </c>
    </row>
    <row r="783" spans="2:32" x14ac:dyDescent="0.25">
      <c r="B783" s="49">
        <f>fichier!I775</f>
        <v>3</v>
      </c>
      <c r="C783" s="67" t="str">
        <f>fichier!R775</f>
        <v>TORE</v>
      </c>
      <c r="D783" s="9">
        <f>fichier!N775</f>
        <v>60</v>
      </c>
      <c r="E783" s="4">
        <f>fichier!H775</f>
        <v>153864</v>
      </c>
      <c r="F783" s="4" t="str">
        <f>fichier!K775</f>
        <v>VTP PV 18146924 - CA-856-RN - TOREL LAURENT - RENAULT MEGANE SCENIC</v>
      </c>
      <c r="G783" s="9">
        <f>fichier!L775</f>
        <v>49.72</v>
      </c>
      <c r="H783" s="9"/>
      <c r="I783" s="9"/>
      <c r="J783" s="9"/>
      <c r="K783" s="9"/>
      <c r="L783" s="9"/>
      <c r="M783" s="9"/>
      <c r="N783" s="9"/>
      <c r="O783" s="9"/>
      <c r="P783" s="9"/>
      <c r="Q783" s="9">
        <f>fichier!M775</f>
        <v>10</v>
      </c>
      <c r="R783" s="8"/>
      <c r="S783" s="8"/>
      <c r="T783" s="8"/>
      <c r="U783" s="4"/>
      <c r="V783" s="3"/>
      <c r="W783" s="8"/>
      <c r="X783" s="8"/>
      <c r="Y783" s="22"/>
      <c r="Z783" s="25">
        <f t="shared" si="88"/>
        <v>0.20112630732099759</v>
      </c>
      <c r="AA783" s="25" t="str">
        <f t="shared" si="89"/>
        <v/>
      </c>
      <c r="AB783" s="25" t="str">
        <f t="shared" si="90"/>
        <v/>
      </c>
      <c r="AC783" s="64" t="str">
        <f t="shared" si="84"/>
        <v/>
      </c>
      <c r="AD783" s="65" t="b">
        <f t="shared" si="85"/>
        <v>0</v>
      </c>
      <c r="AE783" s="26" t="str">
        <f t="shared" si="86"/>
        <v/>
      </c>
      <c r="AF783" s="26" t="str">
        <f t="shared" si="87"/>
        <v/>
      </c>
    </row>
    <row r="784" spans="2:32" x14ac:dyDescent="0.25">
      <c r="B784" s="49">
        <f>fichier!I776</f>
        <v>19</v>
      </c>
      <c r="C784" s="67" t="str">
        <f>fichier!R776</f>
        <v>TRAV</v>
      </c>
      <c r="D784" s="9">
        <f>fichier!N776</f>
        <v>20</v>
      </c>
      <c r="E784" s="4">
        <f>fichier!H776</f>
        <v>154284</v>
      </c>
      <c r="F784" s="4" t="str">
        <f>fichier!K776</f>
        <v>CV PV 18147314 - 7580 XX 14 - TRAVERS CLEMENT - MINI MINI</v>
      </c>
      <c r="G784" s="9">
        <f>fichier!L776</f>
        <v>16.670000000000002</v>
      </c>
      <c r="H784" s="9"/>
      <c r="I784" s="9"/>
      <c r="J784" s="9"/>
      <c r="K784" s="9"/>
      <c r="L784" s="9"/>
      <c r="M784" s="9"/>
      <c r="N784" s="9"/>
      <c r="O784" s="9"/>
      <c r="P784" s="9"/>
      <c r="Q784" s="9">
        <f>fichier!M776</f>
        <v>3.33</v>
      </c>
      <c r="R784" s="8"/>
      <c r="S784" s="8"/>
      <c r="T784" s="8"/>
      <c r="U784" s="4"/>
      <c r="V784" s="3"/>
      <c r="W784" s="8"/>
      <c r="X784" s="8"/>
      <c r="Y784" s="22"/>
      <c r="Z784" s="25">
        <f t="shared" si="88"/>
        <v>0.1997600479904019</v>
      </c>
      <c r="AA784" s="25" t="str">
        <f t="shared" si="89"/>
        <v/>
      </c>
      <c r="AB784" s="25" t="str">
        <f t="shared" si="90"/>
        <v/>
      </c>
      <c r="AC784" s="64" t="str">
        <f t="shared" si="84"/>
        <v/>
      </c>
      <c r="AD784" s="65" t="str">
        <f t="shared" si="85"/>
        <v/>
      </c>
      <c r="AE784" s="26" t="str">
        <f t="shared" si="86"/>
        <v/>
      </c>
      <c r="AF784" s="26" t="str">
        <f t="shared" si="87"/>
        <v/>
      </c>
    </row>
    <row r="785" spans="2:32" x14ac:dyDescent="0.25">
      <c r="B785" s="49">
        <f>fichier!I777</f>
        <v>5</v>
      </c>
      <c r="C785" s="67" t="str">
        <f>fichier!R777</f>
        <v>TRON</v>
      </c>
      <c r="D785" s="9">
        <f>fichier!N777</f>
        <v>65</v>
      </c>
      <c r="E785" s="4">
        <f>fichier!H777</f>
        <v>153882</v>
      </c>
      <c r="F785" s="4" t="str">
        <f>fichier!K777</f>
        <v>VTP PV 18146941 - EJ-059-AV - TRONCHI CORINNE - FIAT SEICENTO</v>
      </c>
      <c r="G785" s="9">
        <f>fichier!L777</f>
        <v>53.88</v>
      </c>
      <c r="H785" s="9"/>
      <c r="I785" s="9"/>
      <c r="J785" s="9"/>
      <c r="K785" s="9"/>
      <c r="L785" s="9"/>
      <c r="M785" s="9"/>
      <c r="N785" s="9"/>
      <c r="O785" s="9"/>
      <c r="P785" s="9"/>
      <c r="Q785" s="9">
        <f>fichier!M777</f>
        <v>10.84</v>
      </c>
      <c r="R785" s="8"/>
      <c r="S785" s="8"/>
      <c r="T785" s="8"/>
      <c r="U785" s="4"/>
      <c r="V785" s="3"/>
      <c r="W785" s="8"/>
      <c r="X785" s="8"/>
      <c r="Y785" s="22"/>
      <c r="Z785" s="25">
        <f t="shared" si="88"/>
        <v>0.2011878247958426</v>
      </c>
      <c r="AA785" s="25" t="str">
        <f t="shared" si="89"/>
        <v/>
      </c>
      <c r="AB785" s="25" t="str">
        <f t="shared" si="90"/>
        <v/>
      </c>
      <c r="AC785" s="64" t="str">
        <f t="shared" si="84"/>
        <v/>
      </c>
      <c r="AD785" s="65" t="b">
        <f t="shared" si="85"/>
        <v>0</v>
      </c>
      <c r="AE785" s="26" t="str">
        <f t="shared" si="86"/>
        <v/>
      </c>
      <c r="AF785" s="26" t="str">
        <f t="shared" si="87"/>
        <v/>
      </c>
    </row>
    <row r="786" spans="2:32" x14ac:dyDescent="0.25">
      <c r="B786" s="49">
        <f>fichier!I778</f>
        <v>10</v>
      </c>
      <c r="C786" s="67" t="str">
        <f>fichier!R778</f>
        <v>VAUQ</v>
      </c>
      <c r="D786" s="9">
        <f>fichier!N778</f>
        <v>65</v>
      </c>
      <c r="E786" s="4">
        <f>fichier!H778</f>
        <v>154068</v>
      </c>
      <c r="F786" s="4" t="str">
        <f>fichier!K778</f>
        <v>VTP PV 18147114 - 6590 YF 14 - VAUQUELIN NATHALIE - PEUGEOT 206</v>
      </c>
      <c r="G786" s="9">
        <f>fichier!L778</f>
        <v>53.88</v>
      </c>
      <c r="H786" s="9"/>
      <c r="I786" s="9"/>
      <c r="J786" s="9"/>
      <c r="K786" s="9"/>
      <c r="L786" s="9"/>
      <c r="M786" s="9"/>
      <c r="N786" s="9"/>
      <c r="O786" s="9"/>
      <c r="P786" s="9"/>
      <c r="Q786" s="9">
        <f>fichier!M778</f>
        <v>10.84</v>
      </c>
      <c r="R786" s="8"/>
      <c r="S786" s="8"/>
      <c r="T786" s="8"/>
      <c r="U786" s="4"/>
      <c r="V786" s="3"/>
      <c r="W786" s="8"/>
      <c r="X786" s="8"/>
      <c r="Y786" s="22"/>
      <c r="Z786" s="25">
        <f t="shared" si="88"/>
        <v>0.2011878247958426</v>
      </c>
      <c r="AA786" s="25" t="str">
        <f t="shared" si="89"/>
        <v/>
      </c>
      <c r="AB786" s="25" t="str">
        <f t="shared" si="90"/>
        <v/>
      </c>
      <c r="AC786" s="64" t="str">
        <f t="shared" si="84"/>
        <v/>
      </c>
      <c r="AD786" s="65" t="b">
        <f t="shared" si="85"/>
        <v>0</v>
      </c>
      <c r="AE786" s="26" t="str">
        <f t="shared" si="86"/>
        <v/>
      </c>
      <c r="AF786" s="26" t="str">
        <f t="shared" si="87"/>
        <v/>
      </c>
    </row>
    <row r="787" spans="2:32" x14ac:dyDescent="0.25">
      <c r="B787" s="49">
        <f>fichier!I779</f>
        <v>12</v>
      </c>
      <c r="C787" s="67" t="str">
        <f>fichier!R779</f>
        <v>VAZQ</v>
      </c>
      <c r="D787" s="9">
        <f>fichier!N779</f>
        <v>65</v>
      </c>
      <c r="E787" s="4">
        <f>fichier!H779</f>
        <v>154100</v>
      </c>
      <c r="F787" s="4" t="str">
        <f>fichier!K779</f>
        <v>VTP PV 18147144 - AL-525-VZ - VAZQUEZ MIRANDA - RENAULT MEGANE SCENIC</v>
      </c>
      <c r="G787" s="9">
        <f>fichier!L779</f>
        <v>53.88</v>
      </c>
      <c r="H787" s="9"/>
      <c r="I787" s="9"/>
      <c r="J787" s="9"/>
      <c r="K787" s="9"/>
      <c r="L787" s="9"/>
      <c r="M787" s="9"/>
      <c r="N787" s="9"/>
      <c r="O787" s="9"/>
      <c r="P787" s="9"/>
      <c r="Q787" s="9">
        <f>fichier!M779</f>
        <v>10.84</v>
      </c>
      <c r="R787" s="8"/>
      <c r="S787" s="8"/>
      <c r="T787" s="8"/>
      <c r="U787" s="4"/>
      <c r="V787" s="3"/>
      <c r="W787" s="8"/>
      <c r="X787" s="8"/>
      <c r="Y787" s="22"/>
      <c r="Z787" s="25">
        <f t="shared" si="88"/>
        <v>0.2011878247958426</v>
      </c>
      <c r="AA787" s="25" t="str">
        <f t="shared" si="89"/>
        <v/>
      </c>
      <c r="AB787" s="25" t="str">
        <f t="shared" si="90"/>
        <v/>
      </c>
      <c r="AC787" s="64" t="str">
        <f t="shared" si="84"/>
        <v/>
      </c>
      <c r="AD787" s="65" t="b">
        <f t="shared" si="85"/>
        <v>0</v>
      </c>
      <c r="AE787" s="26" t="str">
        <f t="shared" si="86"/>
        <v/>
      </c>
      <c r="AF787" s="26" t="str">
        <f t="shared" si="87"/>
        <v/>
      </c>
    </row>
    <row r="788" spans="2:32" x14ac:dyDescent="0.25">
      <c r="B788" s="49">
        <f>fichier!I780</f>
        <v>12</v>
      </c>
      <c r="C788" s="67" t="str">
        <f>fichier!R780</f>
        <v>VAZQ</v>
      </c>
      <c r="D788" s="9">
        <f>fichier!N780</f>
        <v>-65</v>
      </c>
      <c r="E788" s="4">
        <f>fichier!H780</f>
        <v>154101</v>
      </c>
      <c r="F788" s="4" t="str">
        <f>fichier!K780</f>
        <v>Avoir facture NÂ° 154100 du 12/02/2018</v>
      </c>
      <c r="G788" s="9">
        <f>fichier!L780</f>
        <v>-53.88</v>
      </c>
      <c r="H788" s="9"/>
      <c r="I788" s="9"/>
      <c r="J788" s="9"/>
      <c r="K788" s="9"/>
      <c r="L788" s="9"/>
      <c r="M788" s="9"/>
      <c r="N788" s="9"/>
      <c r="O788" s="9"/>
      <c r="P788" s="9"/>
      <c r="Q788" s="9">
        <f>fichier!M780</f>
        <v>-10.84</v>
      </c>
      <c r="R788" s="8"/>
      <c r="S788" s="8"/>
      <c r="T788" s="8"/>
      <c r="U788" s="4"/>
      <c r="V788" s="3"/>
      <c r="W788" s="8"/>
      <c r="X788" s="8"/>
      <c r="Y788" s="22"/>
      <c r="Z788" s="25">
        <f t="shared" si="88"/>
        <v>0.2011878247958426</v>
      </c>
      <c r="AA788" s="25" t="str">
        <f t="shared" si="89"/>
        <v/>
      </c>
      <c r="AB788" s="25" t="str">
        <f t="shared" si="90"/>
        <v/>
      </c>
      <c r="AC788" s="64" t="str">
        <f t="shared" si="84"/>
        <v/>
      </c>
      <c r="AD788" s="65" t="b">
        <f t="shared" si="85"/>
        <v>0</v>
      </c>
      <c r="AE788" s="26" t="str">
        <f t="shared" si="86"/>
        <v/>
      </c>
      <c r="AF788" s="26" t="str">
        <f t="shared" si="87"/>
        <v/>
      </c>
    </row>
    <row r="789" spans="2:32" x14ac:dyDescent="0.25">
      <c r="B789" s="49">
        <f>fichier!I781</f>
        <v>12</v>
      </c>
      <c r="C789" s="67" t="str">
        <f>fichier!R781</f>
        <v>VAZQ</v>
      </c>
      <c r="D789" s="9">
        <f>fichier!N781</f>
        <v>60</v>
      </c>
      <c r="E789" s="4">
        <f>fichier!H781</f>
        <v>154102</v>
      </c>
      <c r="F789" s="4" t="str">
        <f>fichier!K781</f>
        <v>RF VTP PV 18147144 - AL-525-VZ - VAZQUEZ MIRANDA - RENAULT MEGANE SCENIC</v>
      </c>
      <c r="G789" s="9">
        <f>fichier!L781</f>
        <v>49.72</v>
      </c>
      <c r="H789" s="9"/>
      <c r="I789" s="9"/>
      <c r="J789" s="9"/>
      <c r="K789" s="9"/>
      <c r="L789" s="9"/>
      <c r="M789" s="9"/>
      <c r="N789" s="9"/>
      <c r="O789" s="9"/>
      <c r="P789" s="9"/>
      <c r="Q789" s="9">
        <f>fichier!M781</f>
        <v>10</v>
      </c>
      <c r="R789" s="8"/>
      <c r="S789" s="8"/>
      <c r="T789" s="8"/>
      <c r="U789" s="4"/>
      <c r="V789" s="3"/>
      <c r="W789" s="8"/>
      <c r="X789" s="8"/>
      <c r="Y789" s="22"/>
      <c r="Z789" s="25">
        <f t="shared" si="88"/>
        <v>0.20112630732099759</v>
      </c>
      <c r="AA789" s="25" t="str">
        <f t="shared" si="89"/>
        <v/>
      </c>
      <c r="AB789" s="25" t="str">
        <f t="shared" si="90"/>
        <v/>
      </c>
      <c r="AC789" s="64" t="str">
        <f t="shared" si="84"/>
        <v/>
      </c>
      <c r="AD789" s="65" t="b">
        <f t="shared" si="85"/>
        <v>0</v>
      </c>
      <c r="AE789" s="26" t="str">
        <f t="shared" si="86"/>
        <v/>
      </c>
      <c r="AF789" s="26" t="str">
        <f t="shared" si="87"/>
        <v/>
      </c>
    </row>
    <row r="790" spans="2:32" x14ac:dyDescent="0.25">
      <c r="B790" s="49">
        <f>fichier!I782</f>
        <v>20</v>
      </c>
      <c r="C790" s="67" t="str">
        <f>fichier!R782</f>
        <v>VENA</v>
      </c>
      <c r="D790" s="9">
        <f>fichier!N782</f>
        <v>15</v>
      </c>
      <c r="E790" s="4">
        <f>fichier!H782</f>
        <v>154336</v>
      </c>
      <c r="F790" s="4" t="str">
        <f>fichier!K782</f>
        <v>CV PV 18147361 - DC-278-FX - VENARD OLIVIER - OPEL COMBO</v>
      </c>
      <c r="G790" s="9">
        <f>fichier!L782</f>
        <v>12.5</v>
      </c>
      <c r="H790" s="9"/>
      <c r="I790" s="9"/>
      <c r="J790" s="9"/>
      <c r="K790" s="9"/>
      <c r="L790" s="9"/>
      <c r="M790" s="9"/>
      <c r="N790" s="9"/>
      <c r="O790" s="9"/>
      <c r="P790" s="9"/>
      <c r="Q790" s="9">
        <f>fichier!M782</f>
        <v>2.5</v>
      </c>
      <c r="R790" s="8"/>
      <c r="S790" s="8"/>
      <c r="T790" s="8"/>
      <c r="U790" s="4"/>
      <c r="V790" s="3"/>
      <c r="W790" s="8"/>
      <c r="X790" s="8"/>
      <c r="Y790" s="22"/>
      <c r="Z790" s="25">
        <f t="shared" si="88"/>
        <v>0.2</v>
      </c>
      <c r="AA790" s="25" t="str">
        <f t="shared" si="89"/>
        <v/>
      </c>
      <c r="AB790" s="25" t="str">
        <f t="shared" si="90"/>
        <v/>
      </c>
      <c r="AC790" s="64" t="str">
        <f t="shared" si="84"/>
        <v/>
      </c>
      <c r="AD790" s="65" t="str">
        <f t="shared" si="85"/>
        <v/>
      </c>
      <c r="AE790" s="26" t="str">
        <f t="shared" si="86"/>
        <v/>
      </c>
      <c r="AF790" s="26" t="str">
        <f t="shared" si="87"/>
        <v/>
      </c>
    </row>
    <row r="791" spans="2:32" x14ac:dyDescent="0.25">
      <c r="B791" s="49">
        <f>fichier!I783</f>
        <v>23</v>
      </c>
      <c r="C791" s="67" t="str">
        <f>fichier!R783</f>
        <v>VENN</v>
      </c>
      <c r="D791" s="9">
        <f>fichier!N783</f>
        <v>50</v>
      </c>
      <c r="E791" s="4">
        <f>fichier!H783</f>
        <v>154450</v>
      </c>
      <c r="F791" s="4" t="str">
        <f>fichier!K783</f>
        <v>VTP PV 18147471 - AM-327-PD - VENNEGUES MARIE-JOSE - CITROEN XSARA PICASSO</v>
      </c>
      <c r="G791" s="9">
        <f>fichier!L783</f>
        <v>41.38</v>
      </c>
      <c r="H791" s="9"/>
      <c r="I791" s="9"/>
      <c r="J791" s="9"/>
      <c r="K791" s="9"/>
      <c r="L791" s="9"/>
      <c r="M791" s="9"/>
      <c r="N791" s="9"/>
      <c r="O791" s="9"/>
      <c r="P791" s="9"/>
      <c r="Q791" s="9">
        <f>fichier!M783</f>
        <v>8.34</v>
      </c>
      <c r="R791" s="8"/>
      <c r="S791" s="8"/>
      <c r="T791" s="8"/>
      <c r="U791" s="4"/>
      <c r="V791" s="3"/>
      <c r="W791" s="8"/>
      <c r="X791" s="8"/>
      <c r="Y791" s="22"/>
      <c r="Z791" s="25">
        <f t="shared" si="88"/>
        <v>0.20154664088931851</v>
      </c>
      <c r="AA791" s="25" t="str">
        <f t="shared" si="89"/>
        <v/>
      </c>
      <c r="AB791" s="25" t="str">
        <f t="shared" si="90"/>
        <v/>
      </c>
      <c r="AC791" s="64" t="str">
        <f t="shared" si="84"/>
        <v/>
      </c>
      <c r="AD791" s="65" t="b">
        <f t="shared" si="85"/>
        <v>0</v>
      </c>
      <c r="AE791" s="26" t="str">
        <f t="shared" si="86"/>
        <v/>
      </c>
      <c r="AF791" s="26" t="str">
        <f t="shared" si="87"/>
        <v/>
      </c>
    </row>
    <row r="792" spans="2:32" x14ac:dyDescent="0.25">
      <c r="B792" s="49">
        <f>fichier!I784</f>
        <v>14</v>
      </c>
      <c r="C792" s="67" t="str">
        <f>fichier!R784</f>
        <v>VENT</v>
      </c>
      <c r="D792" s="9">
        <f>fichier!N784</f>
        <v>65</v>
      </c>
      <c r="E792" s="4">
        <f>fichier!H784</f>
        <v>154152</v>
      </c>
      <c r="F792" s="4" t="str">
        <f>fichier!K784</f>
        <v>VTP PV 18147190 - AV-082-FC - VENTURELLI CLEMENT MANUEL - RENAULT TWINGO</v>
      </c>
      <c r="G792" s="9">
        <f>fichier!L784</f>
        <v>53.88</v>
      </c>
      <c r="H792" s="9"/>
      <c r="I792" s="9"/>
      <c r="J792" s="9"/>
      <c r="K792" s="9"/>
      <c r="L792" s="9"/>
      <c r="M792" s="9"/>
      <c r="N792" s="9"/>
      <c r="O792" s="9"/>
      <c r="P792" s="9"/>
      <c r="Q792" s="9">
        <f>fichier!M784</f>
        <v>10.84</v>
      </c>
      <c r="R792" s="8"/>
      <c r="S792" s="8"/>
      <c r="T792" s="8"/>
      <c r="U792" s="4"/>
      <c r="V792" s="3"/>
      <c r="W792" s="8"/>
      <c r="X792" s="8"/>
      <c r="Y792" s="22"/>
      <c r="Z792" s="25">
        <f t="shared" si="88"/>
        <v>0.2011878247958426</v>
      </c>
      <c r="AA792" s="25" t="str">
        <f t="shared" si="89"/>
        <v/>
      </c>
      <c r="AB792" s="25" t="str">
        <f t="shared" si="90"/>
        <v/>
      </c>
      <c r="AC792" s="64" t="str">
        <f t="shared" si="84"/>
        <v/>
      </c>
      <c r="AD792" s="65" t="b">
        <f t="shared" si="85"/>
        <v>0</v>
      </c>
      <c r="AE792" s="26" t="str">
        <f t="shared" si="86"/>
        <v/>
      </c>
      <c r="AF792" s="26" t="str">
        <f t="shared" si="87"/>
        <v/>
      </c>
    </row>
    <row r="793" spans="2:32" x14ac:dyDescent="0.25">
      <c r="B793" s="49">
        <f>fichier!I785</f>
        <v>8</v>
      </c>
      <c r="C793" s="67" t="str">
        <f>fichier!R785</f>
        <v>VERL</v>
      </c>
      <c r="D793" s="9">
        <f>fichier!N785</f>
        <v>60</v>
      </c>
      <c r="E793" s="4">
        <f>fichier!H785</f>
        <v>153991</v>
      </c>
      <c r="F793" s="4" t="str">
        <f>fichier!K785</f>
        <v>VTP PV 18147041 - DE-887-KN - VERLY THOMAS - VOLKSWAGEN GOLF</v>
      </c>
      <c r="G793" s="9">
        <f>fichier!L785</f>
        <v>49.72</v>
      </c>
      <c r="H793" s="9"/>
      <c r="I793" s="9"/>
      <c r="J793" s="9"/>
      <c r="K793" s="9"/>
      <c r="L793" s="9"/>
      <c r="M793" s="9"/>
      <c r="N793" s="9"/>
      <c r="O793" s="9"/>
      <c r="P793" s="9"/>
      <c r="Q793" s="9">
        <f>fichier!M785</f>
        <v>10</v>
      </c>
      <c r="R793" s="8"/>
      <c r="S793" s="8"/>
      <c r="T793" s="8"/>
      <c r="U793" s="4"/>
      <c r="V793" s="3"/>
      <c r="W793" s="8"/>
      <c r="X793" s="8"/>
      <c r="Y793" s="22"/>
      <c r="Z793" s="25">
        <f t="shared" si="88"/>
        <v>0.20112630732099759</v>
      </c>
      <c r="AA793" s="25" t="str">
        <f t="shared" si="89"/>
        <v/>
      </c>
      <c r="AB793" s="25" t="str">
        <f t="shared" si="90"/>
        <v/>
      </c>
      <c r="AC793" s="64" t="str">
        <f t="shared" si="84"/>
        <v/>
      </c>
      <c r="AD793" s="65" t="b">
        <f t="shared" si="85"/>
        <v>0</v>
      </c>
      <c r="AE793" s="26" t="str">
        <f t="shared" si="86"/>
        <v/>
      </c>
      <c r="AF793" s="26" t="str">
        <f t="shared" si="87"/>
        <v/>
      </c>
    </row>
    <row r="794" spans="2:32" x14ac:dyDescent="0.25">
      <c r="B794" s="49">
        <f>fichier!I786</f>
        <v>21</v>
      </c>
      <c r="C794" s="67" t="str">
        <f>fichier!R786</f>
        <v>VERN</v>
      </c>
      <c r="D794" s="9">
        <f>fichier!N786</f>
        <v>65</v>
      </c>
      <c r="E794" s="4">
        <f>fichier!H786</f>
        <v>154356</v>
      </c>
      <c r="F794" s="4" t="str">
        <f>fichier!K786</f>
        <v>VTP PV 18147381 - 7369 ZT 14 - VERNEJOUL PHILIPPE - ADRIA MOBI ADRIATIK</v>
      </c>
      <c r="G794" s="9">
        <f>fichier!L786</f>
        <v>53.88</v>
      </c>
      <c r="H794" s="9"/>
      <c r="I794" s="9"/>
      <c r="J794" s="9"/>
      <c r="K794" s="9"/>
      <c r="L794" s="9"/>
      <c r="M794" s="9"/>
      <c r="N794" s="9"/>
      <c r="O794" s="9"/>
      <c r="P794" s="9"/>
      <c r="Q794" s="9">
        <f>fichier!M786</f>
        <v>10.84</v>
      </c>
      <c r="R794" s="8"/>
      <c r="S794" s="8"/>
      <c r="T794" s="8"/>
      <c r="U794" s="4"/>
      <c r="V794" s="3"/>
      <c r="W794" s="8"/>
      <c r="X794" s="8"/>
      <c r="Y794" s="22"/>
      <c r="Z794" s="25">
        <f t="shared" si="88"/>
        <v>0.2011878247958426</v>
      </c>
      <c r="AA794" s="25" t="str">
        <f t="shared" si="89"/>
        <v/>
      </c>
      <c r="AB794" s="25" t="str">
        <f t="shared" si="90"/>
        <v/>
      </c>
      <c r="AC794" s="64" t="str">
        <f t="shared" si="84"/>
        <v/>
      </c>
      <c r="AD794" s="65" t="b">
        <f t="shared" si="85"/>
        <v>0</v>
      </c>
      <c r="AE794" s="26" t="str">
        <f t="shared" si="86"/>
        <v/>
      </c>
      <c r="AF794" s="26" t="str">
        <f t="shared" si="87"/>
        <v/>
      </c>
    </row>
    <row r="795" spans="2:32" x14ac:dyDescent="0.25">
      <c r="B795" s="49">
        <f>fichier!I787</f>
        <v>12</v>
      </c>
      <c r="C795" s="67" t="str">
        <f>fichier!R787</f>
        <v>VICT</v>
      </c>
      <c r="D795" s="9">
        <f>fichier!N787</f>
        <v>65</v>
      </c>
      <c r="E795" s="4">
        <f>fichier!H787</f>
        <v>154073</v>
      </c>
      <c r="F795" s="4" t="str">
        <f>fichier!K787</f>
        <v>VTP PV 18147119 - BS-316-ED - VICTOR SYLVAIN - PEUGEOT 206</v>
      </c>
      <c r="G795" s="9">
        <f>fichier!L787</f>
        <v>53.88</v>
      </c>
      <c r="H795" s="9"/>
      <c r="I795" s="9"/>
      <c r="J795" s="9"/>
      <c r="K795" s="9"/>
      <c r="L795" s="9"/>
      <c r="M795" s="9"/>
      <c r="N795" s="9"/>
      <c r="O795" s="9"/>
      <c r="P795" s="9"/>
      <c r="Q795" s="9">
        <f>fichier!M787</f>
        <v>10.84</v>
      </c>
      <c r="R795" s="8"/>
      <c r="S795" s="8"/>
      <c r="T795" s="8"/>
      <c r="U795" s="4"/>
      <c r="V795" s="3"/>
      <c r="W795" s="8"/>
      <c r="X795" s="8"/>
      <c r="Y795" s="22"/>
      <c r="Z795" s="25">
        <f t="shared" si="88"/>
        <v>0.2011878247958426</v>
      </c>
      <c r="AA795" s="25" t="str">
        <f t="shared" si="89"/>
        <v/>
      </c>
      <c r="AB795" s="25" t="str">
        <f t="shared" si="90"/>
        <v/>
      </c>
      <c r="AC795" s="64" t="str">
        <f t="shared" si="84"/>
        <v/>
      </c>
      <c r="AD795" s="65" t="b">
        <f t="shared" si="85"/>
        <v>0</v>
      </c>
      <c r="AE795" s="26" t="str">
        <f t="shared" si="86"/>
        <v/>
      </c>
      <c r="AF795" s="26" t="str">
        <f t="shared" si="87"/>
        <v/>
      </c>
    </row>
    <row r="796" spans="2:32" x14ac:dyDescent="0.25">
      <c r="B796" s="49">
        <f>fichier!I788</f>
        <v>17</v>
      </c>
      <c r="C796" s="67" t="str">
        <f>fichier!R788</f>
        <v>VIEL</v>
      </c>
      <c r="D796" s="9">
        <f>fichier!N788</f>
        <v>55</v>
      </c>
      <c r="E796" s="4">
        <f>fichier!H788</f>
        <v>154262</v>
      </c>
      <c r="F796" s="4" t="str">
        <f>fichier!K788</f>
        <v>VTP PV 18147292 - 3127 TZ 14 - VIEL BERNARD "SOS AMBULANCE" - MERCEDES BENZ CLASSE E</v>
      </c>
      <c r="G796" s="9">
        <f>fichier!L788</f>
        <v>45.55</v>
      </c>
      <c r="H796" s="9"/>
      <c r="I796" s="9"/>
      <c r="J796" s="9"/>
      <c r="K796" s="9"/>
      <c r="L796" s="9"/>
      <c r="M796" s="9"/>
      <c r="N796" s="9"/>
      <c r="O796" s="9"/>
      <c r="P796" s="9"/>
      <c r="Q796" s="9">
        <f>fichier!M788</f>
        <v>9.17</v>
      </c>
      <c r="R796" s="8"/>
      <c r="S796" s="8"/>
      <c r="T796" s="8"/>
      <c r="U796" s="4"/>
      <c r="V796" s="3"/>
      <c r="W796" s="8"/>
      <c r="X796" s="8"/>
      <c r="Y796" s="22"/>
      <c r="Z796" s="25">
        <f t="shared" si="88"/>
        <v>0.2013172338090011</v>
      </c>
      <c r="AA796" s="25" t="str">
        <f t="shared" si="89"/>
        <v/>
      </c>
      <c r="AB796" s="25" t="str">
        <f t="shared" si="90"/>
        <v/>
      </c>
      <c r="AC796" s="64" t="str">
        <f t="shared" si="84"/>
        <v/>
      </c>
      <c r="AD796" s="65" t="b">
        <f t="shared" si="85"/>
        <v>0</v>
      </c>
      <c r="AE796" s="26" t="str">
        <f t="shared" si="86"/>
        <v/>
      </c>
      <c r="AF796" s="26" t="str">
        <f t="shared" si="87"/>
        <v/>
      </c>
    </row>
    <row r="797" spans="2:32" x14ac:dyDescent="0.25">
      <c r="B797" s="49">
        <f>fichier!I789</f>
        <v>16</v>
      </c>
      <c r="C797" s="67" t="str">
        <f>fichier!R789</f>
        <v>VIRA</v>
      </c>
      <c r="D797" s="9">
        <f>fichier!N789</f>
        <v>50</v>
      </c>
      <c r="E797" s="4">
        <f>fichier!H789</f>
        <v>154250</v>
      </c>
      <c r="F797" s="4" t="str">
        <f>fichier!K789</f>
        <v>VTP PV 18147280 - AM-945-YM - VIRAY JENNIFER - CITROEN C1</v>
      </c>
      <c r="G797" s="9">
        <f>fichier!L789</f>
        <v>41.38</v>
      </c>
      <c r="H797" s="9"/>
      <c r="I797" s="9"/>
      <c r="J797" s="9"/>
      <c r="K797" s="9"/>
      <c r="L797" s="9"/>
      <c r="M797" s="9"/>
      <c r="N797" s="9"/>
      <c r="O797" s="9"/>
      <c r="P797" s="9"/>
      <c r="Q797" s="9">
        <f>fichier!M789</f>
        <v>8.34</v>
      </c>
      <c r="R797" s="8"/>
      <c r="S797" s="8"/>
      <c r="T797" s="8"/>
      <c r="U797" s="4"/>
      <c r="V797" s="3"/>
      <c r="W797" s="8"/>
      <c r="X797" s="8"/>
      <c r="Y797" s="22"/>
      <c r="Z797" s="25">
        <f t="shared" ref="Z797:Z805" si="91">IF(Q797="","",Q797/SUM(G797:P797))</f>
        <v>0.20154664088931851</v>
      </c>
      <c r="AA797" s="25" t="str">
        <f t="shared" ref="AA797:AA805" si="92">IF(R797="","",R797/SUM(G797:P797))</f>
        <v/>
      </c>
      <c r="AB797" s="25" t="str">
        <f t="shared" ref="AB797:AB805" si="93">IF(S797="","",S797/SUM(G797:P797))</f>
        <v/>
      </c>
      <c r="AC797" s="64" t="str">
        <f t="shared" ref="AC797:AC805" si="94">IF(T797="","",T797/(W797+G797+H797+I797+J797+K797+L797+M797+N797+O797+P797))</f>
        <v/>
      </c>
      <c r="AD797" s="65" t="b">
        <f t="shared" ref="AD797:AD805" si="95">IF(SUM(W797+G797+H797+I797+J797+K797+L797+M797+N797+O797+P797+Q797+R797+S797+T797)=D797,"",FALSE)</f>
        <v>0</v>
      </c>
      <c r="AE797" s="26" t="str">
        <f t="shared" ref="AE797:AE805" si="96">IF(OR(AND(C797="",D797&lt;&gt;""),AND(V797="",W797&lt;&gt;""),AND($G$8="",G797&lt;&gt;""),AND($H$8="",H797&lt;&gt;""),AND($I$8="",I797&lt;&gt;""),AND($J$8="",J797&lt;&gt;""),AND($K$8="",K797&lt;&gt;""),AND($L$8="",L797&lt;&gt;""),AND($M$8="",M797&lt;&gt;""),AND($N$8="",N797&lt;&gt;""),AND($O$8="",O797&lt;&gt;""),AND($P$8="",P797&lt;&gt;""),AND($Q$8="",Q797&lt;&gt;""),AND($R$8="",R797&lt;&gt;""),AND($S$8="",S797&lt;&gt;""),AND($T$8="",T797&lt;&gt;"")),FALSE,"")</f>
        <v/>
      </c>
      <c r="AF797" s="26" t="str">
        <f t="shared" ref="AF797:AF805" si="97">IF(AND(B797="",OR(C797&lt;&gt;"",D797&lt;&gt;"",E797&lt;&gt;"",F797&lt;&gt;"",U797&lt;&gt;"",V797&lt;&gt;"",W797&lt;&gt;"",G797&lt;&gt;"",H797&lt;&gt;"",I797&lt;&gt;"",J797&lt;&gt;"",K797&lt;&gt;"",L797&lt;&gt;"",M797&lt;&gt;"",N797&lt;&gt;"",O797&lt;&gt;"",P797&lt;&gt;"",Q797&lt;&gt;"",R797&lt;&gt;"",S797&lt;&gt;"",T797&lt;&gt;"")),FALSE,"")</f>
        <v/>
      </c>
    </row>
    <row r="798" spans="2:32" x14ac:dyDescent="0.25">
      <c r="B798" s="49">
        <f>fichier!I790</f>
        <v>23</v>
      </c>
      <c r="C798" s="67" t="str">
        <f>fichier!R790</f>
        <v>VIVI</v>
      </c>
      <c r="D798" s="9">
        <f>fichier!N790</f>
        <v>15</v>
      </c>
      <c r="E798" s="4">
        <f>fichier!H790</f>
        <v>154466</v>
      </c>
      <c r="F798" s="4" t="str">
        <f>fichier!K790</f>
        <v>CV PV 18147487 - AG-126-LL - VIVIEN AUDREY - PEUGEOT 206</v>
      </c>
      <c r="G798" s="9">
        <f>fichier!L790</f>
        <v>12.5</v>
      </c>
      <c r="H798" s="9"/>
      <c r="I798" s="9"/>
      <c r="J798" s="9"/>
      <c r="K798" s="9"/>
      <c r="L798" s="9"/>
      <c r="M798" s="9"/>
      <c r="N798" s="9"/>
      <c r="O798" s="9"/>
      <c r="P798" s="9"/>
      <c r="Q798" s="9">
        <f>fichier!M790</f>
        <v>2.5</v>
      </c>
      <c r="R798" s="8"/>
      <c r="S798" s="8"/>
      <c r="T798" s="8"/>
      <c r="U798" s="4"/>
      <c r="V798" s="3"/>
      <c r="W798" s="8"/>
      <c r="X798" s="8"/>
      <c r="Y798" s="22"/>
      <c r="Z798" s="25">
        <f t="shared" si="91"/>
        <v>0.2</v>
      </c>
      <c r="AA798" s="25" t="str">
        <f t="shared" si="92"/>
        <v/>
      </c>
      <c r="AB798" s="25" t="str">
        <f t="shared" si="93"/>
        <v/>
      </c>
      <c r="AC798" s="64" t="str">
        <f t="shared" si="94"/>
        <v/>
      </c>
      <c r="AD798" s="65" t="str">
        <f t="shared" si="95"/>
        <v/>
      </c>
      <c r="AE798" s="26" t="str">
        <f t="shared" si="96"/>
        <v/>
      </c>
      <c r="AF798" s="26" t="str">
        <f t="shared" si="97"/>
        <v/>
      </c>
    </row>
    <row r="799" spans="2:32" x14ac:dyDescent="0.25">
      <c r="B799" s="49">
        <f>fichier!I791</f>
        <v>16</v>
      </c>
      <c r="C799" s="67" t="str">
        <f>fichier!R791</f>
        <v>WATT</v>
      </c>
      <c r="D799" s="9">
        <f>fichier!N791</f>
        <v>57</v>
      </c>
      <c r="E799" s="4">
        <f>fichier!H791</f>
        <v>154256</v>
      </c>
      <c r="F799" s="4" t="str">
        <f>fichier!K791</f>
        <v>VTP PV 18147286 - BRJ772 - BERNARD TRICON - FORD MUSTANG</v>
      </c>
      <c r="G799" s="9">
        <f>fichier!L791</f>
        <v>47.22</v>
      </c>
      <c r="H799" s="9"/>
      <c r="I799" s="9"/>
      <c r="J799" s="9"/>
      <c r="K799" s="9"/>
      <c r="L799" s="9"/>
      <c r="M799" s="9"/>
      <c r="N799" s="9"/>
      <c r="O799" s="9"/>
      <c r="P799" s="9"/>
      <c r="Q799" s="9">
        <f>fichier!M791</f>
        <v>9.5</v>
      </c>
      <c r="R799" s="8"/>
      <c r="S799" s="8"/>
      <c r="T799" s="8"/>
      <c r="U799" s="4"/>
      <c r="V799" s="3"/>
      <c r="W799" s="8"/>
      <c r="X799" s="8"/>
      <c r="Y799" s="22"/>
      <c r="Z799" s="25">
        <f t="shared" si="91"/>
        <v>0.20118593816179586</v>
      </c>
      <c r="AA799" s="25" t="str">
        <f t="shared" si="92"/>
        <v/>
      </c>
      <c r="AB799" s="25" t="str">
        <f t="shared" si="93"/>
        <v/>
      </c>
      <c r="AC799" s="64" t="str">
        <f t="shared" si="94"/>
        <v/>
      </c>
      <c r="AD799" s="65" t="b">
        <f t="shared" si="95"/>
        <v>0</v>
      </c>
      <c r="AE799" s="26" t="str">
        <f t="shared" si="96"/>
        <v/>
      </c>
      <c r="AF799" s="26" t="str">
        <f t="shared" si="97"/>
        <v/>
      </c>
    </row>
    <row r="800" spans="2:32" x14ac:dyDescent="0.25">
      <c r="B800" s="49">
        <f>fichier!I792</f>
        <v>16</v>
      </c>
      <c r="C800" s="67" t="str">
        <f>fichier!R792</f>
        <v>WATT</v>
      </c>
      <c r="D800" s="9">
        <f>fichier!N792</f>
        <v>57</v>
      </c>
      <c r="E800" s="4">
        <f>fichier!H792</f>
        <v>154257</v>
      </c>
      <c r="F800" s="4" t="str">
        <f>fichier!K792</f>
        <v>VTP PV 18147287 - 107817 - LECONTE FLORENT - FORD MUSTANG</v>
      </c>
      <c r="G800" s="9">
        <f>fichier!L792</f>
        <v>47.22</v>
      </c>
      <c r="H800" s="9"/>
      <c r="I800" s="9"/>
      <c r="J800" s="9"/>
      <c r="K800" s="9"/>
      <c r="L800" s="9"/>
      <c r="M800" s="9"/>
      <c r="N800" s="9"/>
      <c r="O800" s="9"/>
      <c r="P800" s="9"/>
      <c r="Q800" s="9">
        <f>fichier!M792</f>
        <v>9.5</v>
      </c>
      <c r="R800" s="8"/>
      <c r="S800" s="8"/>
      <c r="T800" s="8"/>
      <c r="U800" s="4"/>
      <c r="V800" s="3"/>
      <c r="W800" s="8"/>
      <c r="X800" s="8"/>
      <c r="Y800" s="22"/>
      <c r="Z800" s="25">
        <f t="shared" si="91"/>
        <v>0.20118593816179586</v>
      </c>
      <c r="AA800" s="25" t="str">
        <f t="shared" si="92"/>
        <v/>
      </c>
      <c r="AB800" s="25" t="str">
        <f t="shared" si="93"/>
        <v/>
      </c>
      <c r="AC800" s="64" t="str">
        <f t="shared" si="94"/>
        <v/>
      </c>
      <c r="AD800" s="65" t="b">
        <f t="shared" si="95"/>
        <v>0</v>
      </c>
      <c r="AE800" s="26" t="str">
        <f t="shared" si="96"/>
        <v/>
      </c>
      <c r="AF800" s="26" t="str">
        <f t="shared" si="97"/>
        <v/>
      </c>
    </row>
    <row r="801" spans="2:32" x14ac:dyDescent="0.25">
      <c r="B801" s="49">
        <f>fichier!I793</f>
        <v>20</v>
      </c>
      <c r="C801" s="67" t="str">
        <f>fichier!R793</f>
        <v>WATT</v>
      </c>
      <c r="D801" s="9">
        <f>fichier!N793</f>
        <v>57</v>
      </c>
      <c r="E801" s="4">
        <f>fichier!H793</f>
        <v>154349</v>
      </c>
      <c r="F801" s="4" t="str">
        <f>fichier!K793</f>
        <v>VTP PV 18147374 - Y18HWR0 - QUOBEX STEPHANE - FORD MUSTANG</v>
      </c>
      <c r="G801" s="9">
        <f>fichier!L793</f>
        <v>47.22</v>
      </c>
      <c r="H801" s="9"/>
      <c r="I801" s="9"/>
      <c r="J801" s="9"/>
      <c r="K801" s="9"/>
      <c r="L801" s="9"/>
      <c r="M801" s="9"/>
      <c r="N801" s="9"/>
      <c r="O801" s="9"/>
      <c r="P801" s="9"/>
      <c r="Q801" s="9">
        <f>fichier!M793</f>
        <v>9.5</v>
      </c>
      <c r="R801" s="8"/>
      <c r="S801" s="8"/>
      <c r="T801" s="8"/>
      <c r="U801" s="4"/>
      <c r="V801" s="3"/>
      <c r="W801" s="8"/>
      <c r="X801" s="8"/>
      <c r="Y801" s="22"/>
      <c r="Z801" s="25">
        <f t="shared" si="91"/>
        <v>0.20118593816179586</v>
      </c>
      <c r="AA801" s="25" t="str">
        <f t="shared" si="92"/>
        <v/>
      </c>
      <c r="AB801" s="25" t="str">
        <f t="shared" si="93"/>
        <v/>
      </c>
      <c r="AC801" s="64" t="str">
        <f t="shared" si="94"/>
        <v/>
      </c>
      <c r="AD801" s="65" t="b">
        <f t="shared" si="95"/>
        <v>0</v>
      </c>
      <c r="AE801" s="26" t="str">
        <f t="shared" si="96"/>
        <v/>
      </c>
      <c r="AF801" s="26" t="str">
        <f t="shared" si="97"/>
        <v/>
      </c>
    </row>
    <row r="802" spans="2:32" x14ac:dyDescent="0.25">
      <c r="B802" s="49">
        <f>fichier!I794</f>
        <v>28</v>
      </c>
      <c r="C802" s="67" t="str">
        <f>fichier!R794</f>
        <v>WATT</v>
      </c>
      <c r="D802" s="9">
        <f>fichier!N794</f>
        <v>57</v>
      </c>
      <c r="E802" s="4">
        <f>fichier!H794</f>
        <v>154561</v>
      </c>
      <c r="F802" s="4" t="str">
        <f>fichier!K794</f>
        <v>VTP PV 18147575 - 146098 - FERRON JEAN MARIE - FORD MUSTANG</v>
      </c>
      <c r="G802" s="9">
        <f>fichier!L794</f>
        <v>47.22</v>
      </c>
      <c r="H802" s="9"/>
      <c r="I802" s="9"/>
      <c r="J802" s="9"/>
      <c r="K802" s="9"/>
      <c r="L802" s="9"/>
      <c r="M802" s="9"/>
      <c r="N802" s="9"/>
      <c r="O802" s="9"/>
      <c r="P802" s="9"/>
      <c r="Q802" s="9">
        <f>fichier!M794</f>
        <v>9.5</v>
      </c>
      <c r="R802" s="8"/>
      <c r="S802" s="8"/>
      <c r="T802" s="8"/>
      <c r="U802" s="4"/>
      <c r="V802" s="3"/>
      <c r="W802" s="8"/>
      <c r="X802" s="8"/>
      <c r="Y802" s="22"/>
      <c r="Z802" s="25">
        <f t="shared" si="91"/>
        <v>0.20118593816179586</v>
      </c>
      <c r="AA802" s="25" t="str">
        <f t="shared" si="92"/>
        <v/>
      </c>
      <c r="AB802" s="25" t="str">
        <f t="shared" si="93"/>
        <v/>
      </c>
      <c r="AC802" s="64" t="str">
        <f t="shared" si="94"/>
        <v/>
      </c>
      <c r="AD802" s="65" t="b">
        <f t="shared" si="95"/>
        <v>0</v>
      </c>
      <c r="AE802" s="26" t="str">
        <f t="shared" si="96"/>
        <v/>
      </c>
      <c r="AF802" s="26" t="str">
        <f t="shared" si="97"/>
        <v/>
      </c>
    </row>
    <row r="803" spans="2:32" x14ac:dyDescent="0.25">
      <c r="B803" s="49">
        <f>fichier!I795</f>
        <v>14</v>
      </c>
      <c r="C803" s="67" t="str">
        <f>fichier!R795</f>
        <v>WILL</v>
      </c>
      <c r="D803" s="9">
        <f>fichier!N795</f>
        <v>60</v>
      </c>
      <c r="E803" s="4">
        <f>fichier!H795</f>
        <v>154157</v>
      </c>
      <c r="F803" s="4" t="str">
        <f>fichier!K795</f>
        <v>VTP PV 18147195 - CN-842-EX - WILLIAMS DAVID - CITROEN C4 PICASSO</v>
      </c>
      <c r="G803" s="9">
        <f>fichier!L795</f>
        <v>49.72</v>
      </c>
      <c r="H803" s="9"/>
      <c r="I803" s="9"/>
      <c r="J803" s="9"/>
      <c r="K803" s="9"/>
      <c r="L803" s="9"/>
      <c r="M803" s="9"/>
      <c r="N803" s="9"/>
      <c r="O803" s="9"/>
      <c r="P803" s="9"/>
      <c r="Q803" s="9">
        <f>fichier!M795</f>
        <v>10</v>
      </c>
      <c r="R803" s="8"/>
      <c r="S803" s="8"/>
      <c r="T803" s="8"/>
      <c r="U803" s="4"/>
      <c r="V803" s="3"/>
      <c r="W803" s="8"/>
      <c r="X803" s="8"/>
      <c r="Y803" s="22"/>
      <c r="Z803" s="25">
        <f t="shared" si="91"/>
        <v>0.20112630732099759</v>
      </c>
      <c r="AA803" s="25" t="str">
        <f t="shared" si="92"/>
        <v/>
      </c>
      <c r="AB803" s="25" t="str">
        <f t="shared" si="93"/>
        <v/>
      </c>
      <c r="AC803" s="64" t="str">
        <f t="shared" si="94"/>
        <v/>
      </c>
      <c r="AD803" s="65" t="b">
        <f t="shared" si="95"/>
        <v>0</v>
      </c>
      <c r="AE803" s="26" t="str">
        <f t="shared" si="96"/>
        <v/>
      </c>
      <c r="AF803" s="26" t="str">
        <f t="shared" si="97"/>
        <v/>
      </c>
    </row>
    <row r="804" spans="2:32" x14ac:dyDescent="0.25">
      <c r="B804" s="49">
        <f>fichier!I796</f>
        <v>23</v>
      </c>
      <c r="C804" s="67" t="str">
        <f>fichier!R796</f>
        <v>ZAJE</v>
      </c>
      <c r="D804" s="9">
        <f>fichier!N796</f>
        <v>60</v>
      </c>
      <c r="E804" s="4">
        <f>fichier!H796</f>
        <v>154456</v>
      </c>
      <c r="F804" s="4" t="str">
        <f>fichier!K796</f>
        <v>VTP PV 18147477 - BZ-567-RN - ZAJEWSKI ARNAUD - OPEL CORSA</v>
      </c>
      <c r="G804" s="9">
        <f>fichier!L796</f>
        <v>49.72</v>
      </c>
      <c r="H804" s="9"/>
      <c r="I804" s="9"/>
      <c r="J804" s="9"/>
      <c r="K804" s="9"/>
      <c r="L804" s="9"/>
      <c r="M804" s="9"/>
      <c r="N804" s="9"/>
      <c r="O804" s="9"/>
      <c r="P804" s="9"/>
      <c r="Q804" s="9">
        <f>fichier!M796</f>
        <v>10</v>
      </c>
      <c r="R804" s="8"/>
      <c r="S804" s="8"/>
      <c r="T804" s="8"/>
      <c r="U804" s="4"/>
      <c r="V804" s="3"/>
      <c r="W804" s="8"/>
      <c r="X804" s="8"/>
      <c r="Y804" s="22"/>
      <c r="Z804" s="25">
        <f t="shared" si="91"/>
        <v>0.20112630732099759</v>
      </c>
      <c r="AA804" s="25" t="str">
        <f t="shared" si="92"/>
        <v/>
      </c>
      <c r="AB804" s="25" t="str">
        <f t="shared" si="93"/>
        <v/>
      </c>
      <c r="AC804" s="64" t="str">
        <f t="shared" si="94"/>
        <v/>
      </c>
      <c r="AD804" s="65" t="b">
        <f t="shared" si="95"/>
        <v>0</v>
      </c>
      <c r="AE804" s="26" t="str">
        <f t="shared" si="96"/>
        <v/>
      </c>
      <c r="AF804" s="26" t="str">
        <f t="shared" si="97"/>
        <v/>
      </c>
    </row>
    <row r="805" spans="2:32" x14ac:dyDescent="0.25">
      <c r="B805" s="49">
        <f>fichier!I797</f>
        <v>3</v>
      </c>
      <c r="C805" s="67" t="str">
        <f>fichier!R797</f>
        <v>ZERR</v>
      </c>
      <c r="D805" s="9">
        <f>fichier!N797</f>
        <v>20</v>
      </c>
      <c r="E805" s="4">
        <f>fichier!H797</f>
        <v>153860</v>
      </c>
      <c r="F805" s="4" t="str">
        <f>fichier!K797</f>
        <v>CV PV 18146920 - AK-685-HL - ZERR ALEXIA - RENAULT CLIO</v>
      </c>
      <c r="G805" s="9">
        <f>fichier!L797</f>
        <v>16.670000000000002</v>
      </c>
      <c r="H805" s="9"/>
      <c r="I805" s="9"/>
      <c r="J805" s="9"/>
      <c r="K805" s="9"/>
      <c r="L805" s="9"/>
      <c r="M805" s="9"/>
      <c r="N805" s="9"/>
      <c r="O805" s="9"/>
      <c r="P805" s="9"/>
      <c r="Q805" s="9">
        <f>fichier!M797</f>
        <v>3.33</v>
      </c>
      <c r="R805" s="8"/>
      <c r="S805" s="8"/>
      <c r="T805" s="8"/>
      <c r="U805" s="4"/>
      <c r="V805" s="3"/>
      <c r="W805" s="8"/>
      <c r="X805" s="8"/>
      <c r="Y805" s="22"/>
      <c r="Z805" s="25">
        <f t="shared" si="91"/>
        <v>0.1997600479904019</v>
      </c>
      <c r="AA805" s="25" t="str">
        <f t="shared" si="92"/>
        <v/>
      </c>
      <c r="AB805" s="25" t="str">
        <f t="shared" si="93"/>
        <v/>
      </c>
      <c r="AC805" s="64" t="str">
        <f t="shared" si="94"/>
        <v/>
      </c>
      <c r="AD805" s="65" t="str">
        <f t="shared" si="95"/>
        <v/>
      </c>
      <c r="AE805" s="26" t="str">
        <f t="shared" si="96"/>
        <v/>
      </c>
      <c r="AF805" s="26" t="str">
        <f t="shared" si="97"/>
        <v/>
      </c>
    </row>
    <row r="806" spans="2:32" x14ac:dyDescent="0.25">
      <c r="B806" s="2" t="s">
        <v>87</v>
      </c>
      <c r="C806" s="27" t="s">
        <v>31</v>
      </c>
      <c r="D806" s="24">
        <f>SUM(D10:D110)</f>
        <v>4210</v>
      </c>
      <c r="G806" s="24">
        <f>IF(SUM(G10:G110)=0,"",SUM(G10:G110))</f>
        <v>3490.3900000000012</v>
      </c>
      <c r="H806" s="24"/>
      <c r="I806" s="24"/>
      <c r="J806" s="24"/>
      <c r="K806" s="24"/>
      <c r="L806" s="24"/>
      <c r="M806" s="24"/>
      <c r="N806" s="24"/>
      <c r="O806" s="24"/>
      <c r="P806" s="24"/>
      <c r="Q806" s="24">
        <f>IF(SUM(Q10:Q110)=0,"",SUM(Q10:Q110))</f>
        <v>701.97</v>
      </c>
      <c r="R806" s="24"/>
      <c r="S806" s="24"/>
      <c r="T806" s="24"/>
      <c r="U806" s="24"/>
      <c r="V806" s="24"/>
      <c r="W806" s="24"/>
      <c r="X806" s="24"/>
      <c r="Y806" s="24"/>
      <c r="Z806" s="24"/>
      <c r="AA806" s="24"/>
      <c r="AB806" s="24"/>
      <c r="AC806" s="32" t="s">
        <v>32</v>
      </c>
      <c r="AD806" s="33">
        <f>SUM(G806:T806)-D806</f>
        <v>-17.639999999998508</v>
      </c>
    </row>
  </sheetData>
  <sheetProtection selectLockedCells="1"/>
  <mergeCells count="12">
    <mergeCell ref="X8:X9"/>
    <mergeCell ref="Q5:T5"/>
    <mergeCell ref="Z8:AF8"/>
    <mergeCell ref="B2:E2"/>
    <mergeCell ref="B8:B9"/>
    <mergeCell ref="C8:C9"/>
    <mergeCell ref="D8:D9"/>
    <mergeCell ref="E8:E9"/>
    <mergeCell ref="F8:F9"/>
    <mergeCell ref="U8:U9"/>
    <mergeCell ref="V8:V9"/>
    <mergeCell ref="W8:W9"/>
  </mergeCells>
  <phoneticPr fontId="0" type="noConversion"/>
  <conditionalFormatting sqref="B10:X805">
    <cfRule type="expression" dxfId="0" priority="1" stopIfTrue="1">
      <formula>(ODD(ROW())=ROW())</formula>
    </cfRule>
  </conditionalFormatting>
  <dataValidations count="8">
    <dataValidation type="textLength" operator="lessThanOrEqual" allowBlank="1" showInputMessage="1" showErrorMessage="1" errorTitle="Saisie du compte" error="Le compte ne doit pas dépasser 8 caractères" sqref="V10:V805">
      <formula1>10</formula1>
    </dataValidation>
    <dataValidation type="textLength" operator="lessThanOrEqual" allowBlank="1" showInputMessage="1" showErrorMessage="1" errorTitle="Saisie du compte" error="Le compte ne doit pas dépsser 8 caractères" sqref="Y8">
      <formula1>8</formula1>
    </dataValidation>
    <dataValidation type="textLength" operator="lessThanOrEqual" allowBlank="1" showInputMessage="1" showErrorMessage="1" errorTitle="Saisie du compte" error="Le compte ne doit pas dépsser 8 caractères" sqref="G8:T8">
      <formula1>10</formula1>
    </dataValidation>
    <dataValidation type="textLength" allowBlank="1" showInputMessage="1" showErrorMessage="1" errorTitle="CODE JOURNAL" error="Le code doit contenir 2 caractères (ex: AC)" sqref="B3">
      <formula1>2</formula1>
      <formula2>2</formula2>
    </dataValidation>
    <dataValidation type="list" allowBlank="1" showInputMessage="1" showErrorMessage="1" errorTitle="Mois du Bordereau" error="Saisir un chiffre dans la liste" sqref="B4">
      <formula1>"01,02,03,04,05,06,07,08,09,10,11,12"</formula1>
    </dataValidation>
    <dataValidation type="textLength" allowBlank="1" showInputMessage="1" showErrorMessage="1" errorTitle="Saisi de l'année" error="Saisir les 4 chiffres de l'année (ex :2011)" sqref="B5 B7">
      <formula1>4</formula1>
      <formula2>4</formula2>
    </dataValidation>
    <dataValidation type="textLength" operator="lessThanOrEqual" allowBlank="1" showInputMessage="1" showErrorMessage="1" errorTitle="Saisie du compte" error="Le compte ne doit pas dépasser 7 caractères" sqref="C10:C805">
      <formula1>7</formula1>
    </dataValidation>
    <dataValidation type="textLength" operator="lessThanOrEqual" allowBlank="1" showInputMessage="1" showErrorMessage="1" errorTitle="Saisie du N° de pièce" error="Limité à 8 caractères" sqref="E10:E805">
      <formula1>8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"/>
  <sheetViews>
    <sheetView tabSelected="1" workbookViewId="0"/>
  </sheetViews>
  <sheetFormatPr baseColWidth="10" defaultRowHeight="12.75" x14ac:dyDescent="0.2"/>
  <sheetData>
    <row r="1" spans="1:13" x14ac:dyDescent="0.2">
      <c r="A1" s="93" t="s">
        <v>7</v>
      </c>
      <c r="B1" s="93" t="s">
        <v>0</v>
      </c>
      <c r="C1" s="93" t="s">
        <v>1</v>
      </c>
      <c r="D1" s="93" t="s">
        <v>2</v>
      </c>
      <c r="E1" s="93" t="s">
        <v>3</v>
      </c>
      <c r="F1" s="93" t="s">
        <v>4</v>
      </c>
      <c r="G1" s="93" t="s">
        <v>42</v>
      </c>
      <c r="H1" s="93" t="s">
        <v>41</v>
      </c>
      <c r="I1" s="93" t="s">
        <v>40</v>
      </c>
      <c r="J1" s="93" t="s">
        <v>38</v>
      </c>
      <c r="M1" s="13" t="s">
        <v>33</v>
      </c>
    </row>
    <row r="2" spans="1:13" x14ac:dyDescent="0.2">
      <c r="A2" s="94"/>
      <c r="B2" s="94"/>
      <c r="C2" s="94"/>
      <c r="D2" s="94"/>
      <c r="E2" s="94"/>
      <c r="F2" s="94"/>
      <c r="G2" s="94"/>
      <c r="H2" s="94"/>
      <c r="I2" s="94"/>
      <c r="J2" s="94"/>
      <c r="M2" s="35">
        <f>SAISIE!E6</f>
        <v>411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L13"/>
  <sheetViews>
    <sheetView workbookViewId="0">
      <selection activeCell="B12" sqref="B12"/>
    </sheetView>
  </sheetViews>
  <sheetFormatPr baseColWidth="10" defaultRowHeight="12.75" x14ac:dyDescent="0.2"/>
  <cols>
    <col min="1" max="1" width="17.7109375" customWidth="1"/>
    <col min="2" max="2" width="12.7109375" customWidth="1"/>
    <col min="3" max="3" width="13.5703125" bestFit="1" customWidth="1"/>
  </cols>
  <sheetData>
    <row r="1" spans="1:38" ht="18" x14ac:dyDescent="0.25">
      <c r="A1" s="87" t="s">
        <v>2199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</row>
    <row r="2" spans="1:38" x14ac:dyDescent="0.2">
      <c r="A2" s="86" t="s">
        <v>2193</v>
      </c>
      <c r="B2" s="90">
        <v>1</v>
      </c>
      <c r="C2" s="90">
        <v>2</v>
      </c>
      <c r="D2" s="90">
        <v>3</v>
      </c>
      <c r="E2" s="90">
        <v>4</v>
      </c>
      <c r="F2" s="90">
        <v>5</v>
      </c>
      <c r="G2" s="90">
        <v>6</v>
      </c>
      <c r="H2" s="90">
        <v>7</v>
      </c>
      <c r="I2" s="90">
        <v>8</v>
      </c>
      <c r="J2" s="90">
        <v>9</v>
      </c>
      <c r="K2" s="90">
        <v>10</v>
      </c>
      <c r="L2" s="90">
        <v>11</v>
      </c>
      <c r="M2" s="90">
        <v>12</v>
      </c>
      <c r="N2" s="90">
        <v>13</v>
      </c>
      <c r="O2" s="90">
        <v>14</v>
      </c>
      <c r="P2" s="90">
        <v>15</v>
      </c>
      <c r="Q2" s="90">
        <v>16</v>
      </c>
      <c r="R2" s="90">
        <v>17</v>
      </c>
      <c r="S2" s="90">
        <v>18</v>
      </c>
      <c r="T2" s="90">
        <v>19</v>
      </c>
      <c r="U2" s="90">
        <v>20</v>
      </c>
      <c r="V2" s="90">
        <v>21</v>
      </c>
      <c r="W2" s="90">
        <v>22</v>
      </c>
      <c r="X2" s="90">
        <v>23</v>
      </c>
      <c r="Y2" s="90">
        <v>24</v>
      </c>
      <c r="Z2" s="90">
        <v>25</v>
      </c>
      <c r="AA2" s="90">
        <v>26</v>
      </c>
      <c r="AB2" s="90">
        <v>27</v>
      </c>
      <c r="AC2" s="90">
        <v>28</v>
      </c>
      <c r="AD2" s="90">
        <v>29</v>
      </c>
      <c r="AE2" s="90">
        <v>30</v>
      </c>
      <c r="AF2" s="90">
        <v>31</v>
      </c>
      <c r="AG2" s="90">
        <v>32</v>
      </c>
      <c r="AH2" s="90">
        <v>33</v>
      </c>
      <c r="AI2" s="90">
        <v>34</v>
      </c>
      <c r="AJ2" s="90">
        <v>35</v>
      </c>
      <c r="AK2" s="90">
        <v>36</v>
      </c>
      <c r="AL2" s="90">
        <v>37</v>
      </c>
    </row>
    <row r="3" spans="1:38" x14ac:dyDescent="0.2">
      <c r="A3" s="89" t="s">
        <v>2202</v>
      </c>
      <c r="B3" s="90" t="str">
        <f t="shared" ref="B3:AL3" si="0">ConvertToLetter(B2)</f>
        <v>A</v>
      </c>
      <c r="C3" s="90" t="str">
        <f t="shared" si="0"/>
        <v>B</v>
      </c>
      <c r="D3" s="90" t="str">
        <f t="shared" si="0"/>
        <v>C</v>
      </c>
      <c r="E3" s="90" t="str">
        <f t="shared" si="0"/>
        <v>D</v>
      </c>
      <c r="F3" s="90" t="str">
        <f t="shared" si="0"/>
        <v>E</v>
      </c>
      <c r="G3" s="90" t="str">
        <f t="shared" si="0"/>
        <v>F</v>
      </c>
      <c r="H3" s="90" t="str">
        <f t="shared" si="0"/>
        <v>G</v>
      </c>
      <c r="I3" s="90" t="str">
        <f t="shared" si="0"/>
        <v>H</v>
      </c>
      <c r="J3" s="90" t="str">
        <f t="shared" si="0"/>
        <v>I</v>
      </c>
      <c r="K3" s="90" t="str">
        <f t="shared" si="0"/>
        <v>J</v>
      </c>
      <c r="L3" s="90" t="str">
        <f t="shared" si="0"/>
        <v>K</v>
      </c>
      <c r="M3" s="90" t="str">
        <f t="shared" si="0"/>
        <v>L</v>
      </c>
      <c r="N3" s="90" t="str">
        <f t="shared" si="0"/>
        <v>M</v>
      </c>
      <c r="O3" s="90" t="str">
        <f t="shared" si="0"/>
        <v>N</v>
      </c>
      <c r="P3" s="90" t="str">
        <f t="shared" si="0"/>
        <v>O</v>
      </c>
      <c r="Q3" s="90" t="str">
        <f t="shared" si="0"/>
        <v>P</v>
      </c>
      <c r="R3" s="90" t="str">
        <f t="shared" si="0"/>
        <v>Q</v>
      </c>
      <c r="S3" s="90" t="str">
        <f t="shared" si="0"/>
        <v>R</v>
      </c>
      <c r="T3" s="90" t="str">
        <f t="shared" si="0"/>
        <v>S</v>
      </c>
      <c r="U3" s="90" t="str">
        <f t="shared" si="0"/>
        <v>T</v>
      </c>
      <c r="V3" s="90" t="str">
        <f t="shared" si="0"/>
        <v>U</v>
      </c>
      <c r="W3" s="90" t="str">
        <f t="shared" si="0"/>
        <v>V</v>
      </c>
      <c r="X3" s="90" t="str">
        <f t="shared" si="0"/>
        <v>W</v>
      </c>
      <c r="Y3" s="90" t="str">
        <f t="shared" si="0"/>
        <v>X</v>
      </c>
      <c r="Z3" s="90" t="str">
        <f t="shared" si="0"/>
        <v>Y</v>
      </c>
      <c r="AA3" s="90" t="str">
        <f t="shared" si="0"/>
        <v>Z</v>
      </c>
      <c r="AB3" s="90" t="str">
        <f t="shared" si="0"/>
        <v>AA</v>
      </c>
      <c r="AC3" s="90" t="str">
        <f t="shared" si="0"/>
        <v>AB</v>
      </c>
      <c r="AD3" s="90" t="str">
        <f t="shared" si="0"/>
        <v>AC</v>
      </c>
      <c r="AE3" s="90" t="str">
        <f t="shared" si="0"/>
        <v>AD</v>
      </c>
      <c r="AF3" s="90" t="str">
        <f t="shared" si="0"/>
        <v>AE</v>
      </c>
      <c r="AG3" s="90" t="str">
        <f t="shared" si="0"/>
        <v>AF</v>
      </c>
      <c r="AH3" s="90" t="str">
        <f t="shared" si="0"/>
        <v>AG</v>
      </c>
      <c r="AI3" s="90" t="str">
        <f t="shared" si="0"/>
        <v>AH</v>
      </c>
      <c r="AJ3" s="90" t="str">
        <f t="shared" si="0"/>
        <v>AI</v>
      </c>
      <c r="AK3" s="90" t="str">
        <f t="shared" si="0"/>
        <v>AJ</v>
      </c>
      <c r="AL3" s="90" t="str">
        <f t="shared" si="0"/>
        <v>AK</v>
      </c>
    </row>
    <row r="4" spans="1:38" x14ac:dyDescent="0.2">
      <c r="A4" s="86" t="s">
        <v>2194</v>
      </c>
      <c r="B4" s="86" t="str">
        <f>fichier!A1</f>
        <v>Ctr_CODE</v>
      </c>
      <c r="C4" s="86" t="str">
        <f>fichier!B1</f>
        <v>COMPTEUR</v>
      </c>
      <c r="D4" s="86" t="str">
        <f>fichier!C1</f>
        <v>RefNatCpt_CODE</v>
      </c>
      <c r="E4" s="86" t="str">
        <f>fichier!D1</f>
        <v>RefFacTyp_CODE</v>
      </c>
      <c r="F4" s="86" t="str">
        <f>fichier!E1</f>
        <v>FacAvo_COMPTEUR</v>
      </c>
      <c r="G4" s="86" t="str">
        <f>fichier!F1</f>
        <v>CtrDet_COMPTEUR</v>
      </c>
      <c r="H4" s="86" t="str">
        <f>fichier!G1</f>
        <v>Per_COMPTEUR</v>
      </c>
      <c r="I4" s="86" t="str">
        <f>fichier!H1</f>
        <v>Numero</v>
      </c>
      <c r="J4" s="86" t="str">
        <f>fichier!I1</f>
        <v>JOUR</v>
      </c>
      <c r="K4" s="86" t="str">
        <f>fichier!J1</f>
        <v>DateEffet</v>
      </c>
      <c r="L4" s="86" t="str">
        <f>fichier!K1</f>
        <v>Libelle</v>
      </c>
      <c r="M4" s="86" t="str">
        <f>fichier!L1</f>
        <v>BrutHT</v>
      </c>
      <c r="N4" s="86" t="str">
        <f>fichier!M1</f>
        <v>TVA</v>
      </c>
      <c r="O4" s="86" t="str">
        <f>fichier!N1</f>
        <v>TTC</v>
      </c>
      <c r="P4" s="86" t="str">
        <f>fichier!O1</f>
        <v>RestePayer</v>
      </c>
      <c r="Q4" s="86" t="str">
        <f>fichier!P1</f>
        <v>SoldeAvoir</v>
      </c>
      <c r="R4" s="86" t="str">
        <f>fichier!Q1</f>
        <v>DateDecTva</v>
      </c>
      <c r="S4" s="86" t="str">
        <f>fichier!R1</f>
        <v>COMPTE</v>
      </c>
      <c r="T4" s="86" t="str">
        <f>fichier!S1</f>
        <v>RaisonSociale</v>
      </c>
      <c r="U4" s="86" t="str">
        <f>fichier!T1</f>
        <v>Destinataire</v>
      </c>
      <c r="V4" s="86" t="str">
        <f>fichier!U1</f>
        <v>Adresse1</v>
      </c>
      <c r="W4" s="86" t="str">
        <f>fichier!V1</f>
        <v>Adresse2</v>
      </c>
      <c r="X4" s="86" t="str">
        <f>fichier!W1</f>
        <v>Adresse3</v>
      </c>
      <c r="Y4" s="86" t="str">
        <f>fichier!X1</f>
        <v>CodePostal</v>
      </c>
      <c r="Z4" s="86" t="str">
        <f>fichier!Y1</f>
        <v>Ville</v>
      </c>
      <c r="AA4" s="86" t="str">
        <f>fichier!Z1</f>
        <v>DateEcheance</v>
      </c>
      <c r="AB4" s="86" t="str">
        <f>fichier!AA1</f>
        <v>LibelleEcheance</v>
      </c>
      <c r="AC4" s="86" t="str">
        <f>fichier!AB1</f>
        <v>DateEscompte</v>
      </c>
      <c r="AD4" s="86" t="str">
        <f>fichier!AC1</f>
        <v>Escompte</v>
      </c>
      <c r="AE4" s="86" t="str">
        <f>fichier!AD1</f>
        <v>DateExportCompta</v>
      </c>
      <c r="AF4" s="86" t="str">
        <f>fichier!AE1</f>
        <v>DateExportReseau</v>
      </c>
      <c r="AG4" s="86" t="str">
        <f>fichier!AF1</f>
        <v>DateDerniereModif</v>
      </c>
      <c r="AH4" s="86" t="str">
        <f>fichier!AG1</f>
        <v>RefModeleImpaye</v>
      </c>
      <c r="AI4" s="86" t="str">
        <f>fichier!AH1</f>
        <v>HeureCreation</v>
      </c>
      <c r="AJ4" s="86" t="str">
        <f>fichier!AI1</f>
        <v>NF525</v>
      </c>
      <c r="AK4" s="86" t="str">
        <f>fichier!AJ1</f>
        <v>ClientCode</v>
      </c>
      <c r="AL4" s="86" t="str">
        <f>fichier!AK1</f>
        <v>ClientNom</v>
      </c>
    </row>
    <row r="5" spans="1:38" x14ac:dyDescent="0.2">
      <c r="A5" s="86" t="s">
        <v>2195</v>
      </c>
      <c r="B5" s="86" t="s">
        <v>2196</v>
      </c>
      <c r="C5" s="86" t="s">
        <v>2196</v>
      </c>
      <c r="D5" s="86" t="s">
        <v>2196</v>
      </c>
      <c r="E5" s="86" t="s">
        <v>2196</v>
      </c>
      <c r="F5" s="86" t="s">
        <v>2196</v>
      </c>
      <c r="G5" s="86" t="s">
        <v>2196</v>
      </c>
      <c r="H5" s="86" t="s">
        <v>2196</v>
      </c>
      <c r="I5" s="86" t="s">
        <v>2196</v>
      </c>
      <c r="J5" s="86" t="s">
        <v>2197</v>
      </c>
      <c r="K5" s="86" t="s">
        <v>2198</v>
      </c>
      <c r="L5" s="86" t="s">
        <v>2196</v>
      </c>
      <c r="M5" s="86" t="s">
        <v>2196</v>
      </c>
      <c r="N5" s="86" t="s">
        <v>2196</v>
      </c>
      <c r="O5" s="86" t="s">
        <v>2196</v>
      </c>
      <c r="P5" s="86" t="s">
        <v>2196</v>
      </c>
      <c r="Q5" s="86" t="s">
        <v>2196</v>
      </c>
      <c r="R5" s="86" t="s">
        <v>2198</v>
      </c>
      <c r="S5" s="86" t="s">
        <v>2196</v>
      </c>
      <c r="T5" s="86" t="s">
        <v>2196</v>
      </c>
      <c r="U5" s="86" t="s">
        <v>2196</v>
      </c>
      <c r="V5" s="86" t="s">
        <v>2196</v>
      </c>
      <c r="W5" s="86" t="s">
        <v>2196</v>
      </c>
      <c r="X5" s="86" t="s">
        <v>2196</v>
      </c>
      <c r="Y5" s="86" t="s">
        <v>2196</v>
      </c>
      <c r="Z5" s="86" t="s">
        <v>2196</v>
      </c>
      <c r="AA5" s="86" t="s">
        <v>2198</v>
      </c>
      <c r="AB5" s="86" t="s">
        <v>2196</v>
      </c>
      <c r="AC5" s="89" t="s">
        <v>2198</v>
      </c>
      <c r="AD5" s="86" t="s">
        <v>2196</v>
      </c>
      <c r="AE5" s="86" t="s">
        <v>2198</v>
      </c>
      <c r="AF5" s="86" t="s">
        <v>2198</v>
      </c>
      <c r="AG5" s="86" t="s">
        <v>2198</v>
      </c>
      <c r="AH5" s="86" t="s">
        <v>2196</v>
      </c>
      <c r="AI5" s="86" t="s">
        <v>2196</v>
      </c>
      <c r="AJ5" s="86" t="s">
        <v>2196</v>
      </c>
      <c r="AK5" s="86" t="s">
        <v>2196</v>
      </c>
      <c r="AL5" s="86" t="s">
        <v>2196</v>
      </c>
    </row>
    <row r="10" spans="1:38" ht="18" x14ac:dyDescent="0.25">
      <c r="A10" s="88" t="s">
        <v>2200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</row>
    <row r="11" spans="1:38" x14ac:dyDescent="0.2">
      <c r="A11" s="89" t="s">
        <v>2201</v>
      </c>
      <c r="B11" s="86">
        <v>21</v>
      </c>
      <c r="C11" s="86">
        <v>23</v>
      </c>
      <c r="D11" s="86">
        <v>7</v>
      </c>
      <c r="E11" s="86">
        <v>8</v>
      </c>
      <c r="F11" s="86">
        <v>9</v>
      </c>
      <c r="G11" s="86">
        <v>10</v>
      </c>
      <c r="H11" s="86">
        <v>11</v>
      </c>
      <c r="I11" s="86">
        <v>12</v>
      </c>
      <c r="J11" s="86">
        <v>13</v>
      </c>
      <c r="K11" s="86">
        <v>14</v>
      </c>
      <c r="L11" s="86">
        <v>15</v>
      </c>
      <c r="M11" s="86">
        <v>16</v>
      </c>
      <c r="N11" s="86">
        <v>17</v>
      </c>
      <c r="O11" s="86">
        <v>18</v>
      </c>
      <c r="P11" s="86">
        <v>19</v>
      </c>
      <c r="Q11" s="86">
        <v>20</v>
      </c>
    </row>
    <row r="12" spans="1:38" x14ac:dyDescent="0.2">
      <c r="A12" s="89" t="s">
        <v>2202</v>
      </c>
      <c r="B12" s="90" t="str">
        <f t="shared" ref="B12" si="1">ConvertToLetter(B11)</f>
        <v>U</v>
      </c>
      <c r="C12" s="90" t="str">
        <f t="shared" ref="C12" si="2">ConvertToLetter(C11)</f>
        <v>W</v>
      </c>
      <c r="D12" s="90" t="str">
        <f t="shared" ref="D12" si="3">ConvertToLetter(D11)</f>
        <v>G</v>
      </c>
      <c r="E12" s="90" t="str">
        <f t="shared" ref="E12" si="4">ConvertToLetter(E11)</f>
        <v>H</v>
      </c>
      <c r="F12" s="90" t="str">
        <f t="shared" ref="F12" si="5">ConvertToLetter(F11)</f>
        <v>I</v>
      </c>
      <c r="G12" s="90" t="str">
        <f t="shared" ref="G12" si="6">ConvertToLetter(G11)</f>
        <v>J</v>
      </c>
      <c r="H12" s="90" t="str">
        <f t="shared" ref="H12" si="7">ConvertToLetter(H11)</f>
        <v>K</v>
      </c>
      <c r="I12" s="90" t="str">
        <f t="shared" ref="I12" si="8">ConvertToLetter(I11)</f>
        <v>L</v>
      </c>
      <c r="J12" s="90" t="str">
        <f t="shared" ref="J12" si="9">ConvertToLetter(J11)</f>
        <v>M</v>
      </c>
      <c r="K12" s="90" t="str">
        <f t="shared" ref="K12" si="10">ConvertToLetter(K11)</f>
        <v>N</v>
      </c>
      <c r="L12" s="90" t="str">
        <f t="shared" ref="L12" si="11">ConvertToLetter(L11)</f>
        <v>O</v>
      </c>
      <c r="M12" s="90" t="str">
        <f t="shared" ref="M12" si="12">ConvertToLetter(M11)</f>
        <v>P</v>
      </c>
      <c r="N12" s="90" t="str">
        <f t="shared" ref="N12" si="13">ConvertToLetter(N11)</f>
        <v>Q</v>
      </c>
      <c r="O12" s="90" t="str">
        <f t="shared" ref="O12" si="14">ConvertToLetter(O11)</f>
        <v>R</v>
      </c>
      <c r="P12" s="90" t="str">
        <f t="shared" ref="P12" si="15">ConvertToLetter(P11)</f>
        <v>S</v>
      </c>
      <c r="Q12" s="90" t="str">
        <f t="shared" ref="Q12" si="16">ConvertToLetter(Q11)</f>
        <v>T</v>
      </c>
    </row>
    <row r="13" spans="1:38" x14ac:dyDescent="0.2">
      <c r="A13" s="91" t="s">
        <v>2194</v>
      </c>
      <c r="B13" s="86" t="str">
        <f>ColonneSaisie(B11)</f>
        <v>Libellé 2 (mouvement)</v>
      </c>
      <c r="C13" s="86" t="str">
        <f t="shared" ref="C13:Q13" si="17">ColonneSaisie(C11)</f>
        <v>Montant  divers</v>
      </c>
      <c r="D13" s="86" t="str">
        <f t="shared" si="17"/>
        <v>706100</v>
      </c>
      <c r="E13" s="86" t="str">
        <f t="shared" si="17"/>
        <v>706100</v>
      </c>
      <c r="F13" s="86" t="str">
        <f t="shared" si="17"/>
        <v/>
      </c>
      <c r="G13" s="86" t="str">
        <f t="shared" si="17"/>
        <v/>
      </c>
      <c r="H13" s="86" t="str">
        <f t="shared" si="17"/>
        <v/>
      </c>
      <c r="I13" s="86" t="str">
        <f t="shared" si="17"/>
        <v/>
      </c>
      <c r="J13" s="86" t="str">
        <f t="shared" si="17"/>
        <v/>
      </c>
      <c r="K13" s="86" t="str">
        <f t="shared" si="17"/>
        <v/>
      </c>
      <c r="L13" s="86" t="str">
        <f t="shared" si="17"/>
        <v/>
      </c>
      <c r="M13" s="86" t="str">
        <f t="shared" si="17"/>
        <v/>
      </c>
      <c r="N13" s="86" t="str">
        <f t="shared" si="17"/>
        <v>4457112</v>
      </c>
      <c r="O13" s="86" t="str">
        <f t="shared" si="17"/>
        <v/>
      </c>
      <c r="P13" s="86" t="str">
        <f t="shared" si="17"/>
        <v/>
      </c>
      <c r="Q13" s="86" t="str">
        <f t="shared" si="17"/>
        <v/>
      </c>
    </row>
  </sheetData>
  <mergeCells count="1">
    <mergeCell ref="A1:AL1"/>
  </mergeCells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617"/>
  <sheetViews>
    <sheetView showFormulas="1" zoomScale="75" zoomScaleNormal="75" workbookViewId="0">
      <selection sqref="A1:J1"/>
    </sheetView>
  </sheetViews>
  <sheetFormatPr baseColWidth="10" defaultRowHeight="12.75" x14ac:dyDescent="0.2"/>
  <cols>
    <col min="1" max="1" width="11.42578125" style="11"/>
    <col min="2" max="2" width="11.85546875" style="11" customWidth="1"/>
    <col min="3" max="3" width="17" style="11" bestFit="1" customWidth="1"/>
    <col min="4" max="4" width="16.5703125" style="11" bestFit="1" customWidth="1"/>
    <col min="5" max="5" width="20.140625" style="11" bestFit="1" customWidth="1"/>
    <col min="6" max="6" width="20.140625" style="11" customWidth="1"/>
    <col min="7" max="8" width="11.7109375" style="11" bestFit="1" customWidth="1"/>
    <col min="9" max="10" width="11.7109375" style="11" customWidth="1"/>
    <col min="11" max="11" width="8.42578125" style="11" customWidth="1"/>
    <col min="12" max="12" width="3.42578125" style="11" customWidth="1"/>
    <col min="13" max="13" width="11.42578125" style="11"/>
    <col min="14" max="14" width="5.85546875" style="11" customWidth="1"/>
    <col min="15" max="15" width="5.85546875" style="11" hidden="1" customWidth="1"/>
    <col min="16" max="16" width="5.85546875" style="11" customWidth="1"/>
    <col min="17" max="16384" width="11.42578125" style="11"/>
  </cols>
  <sheetData>
    <row r="1" spans="1:15" ht="13.5" thickBot="1" x14ac:dyDescent="0.25">
      <c r="A1" s="50" t="s">
        <v>7</v>
      </c>
      <c r="B1" s="50" t="s">
        <v>0</v>
      </c>
      <c r="C1" s="50" t="s">
        <v>1</v>
      </c>
      <c r="D1" s="50" t="s">
        <v>2</v>
      </c>
      <c r="E1" s="50" t="s">
        <v>3</v>
      </c>
      <c r="F1" s="50" t="s">
        <v>4</v>
      </c>
      <c r="G1" s="50" t="s">
        <v>42</v>
      </c>
      <c r="H1" s="50" t="s">
        <v>41</v>
      </c>
      <c r="I1" s="50" t="s">
        <v>40</v>
      </c>
      <c r="J1" s="50" t="s">
        <v>38</v>
      </c>
      <c r="M1" s="13" t="s">
        <v>33</v>
      </c>
    </row>
    <row r="2" spans="1:15" x14ac:dyDescent="0.2">
      <c r="A2" s="52" t="str">
        <f>IF(B2="","SUPPR",SAISIE!$B$3)</f>
        <v>PR</v>
      </c>
      <c r="B2" s="53" t="str">
        <f>IF(SAISIE!B10="","",IF(LEN(SAISIE!B10)=1,CONCATENATE("0",SAISIE!B10,"/",SAISIE!$B$4,"/",SAISIE!$B$5),CONCATENATE(SAISIE!B10,"/",SAISIE!$B$4,"/",SAISIE!$B$5)))</f>
        <v>26/01/2018</v>
      </c>
      <c r="C2" s="53" t="str">
        <f>IF(SAISIE!B10="","",CONCATENATE($M$2,SAISIE!C10))</f>
        <v>411ABSL</v>
      </c>
      <c r="D2" s="53">
        <f>IF(SAISIE!B10="","",SAISIE!E10)</f>
        <v>154491</v>
      </c>
      <c r="E2" s="53" t="str">
        <f>IF(SAISIE!B10="","",SAISIE!F10)</f>
        <v>VTP PV 18147511 - 7884 YB 14 - ABSLAN HASAN - MERCEDES BENZ CLASSE ML</v>
      </c>
      <c r="F2" s="66" t="str">
        <f>IF(A2="SUPPR","",IF(SAISIE!U10="","",SAISIE!U10))</f>
        <v/>
      </c>
      <c r="G2" s="53"/>
      <c r="H2" s="53">
        <f>IF(SAISIE!B10="","",SAISIE!D10)</f>
        <v>65</v>
      </c>
      <c r="I2" s="54"/>
      <c r="J2" s="55" t="str">
        <f>IF(AZ10="","","")</f>
        <v/>
      </c>
      <c r="M2" s="35">
        <f>SAISIE!E6</f>
        <v>411</v>
      </c>
      <c r="O2" s="38">
        <v>10</v>
      </c>
    </row>
    <row r="3" spans="1:15" x14ac:dyDescent="0.2">
      <c r="A3" s="56" t="str">
        <f>IF(B3="","SUPPR",SAISIE!$B$3)</f>
        <v>SUPPR</v>
      </c>
      <c r="B3" s="12" t="str">
        <f>IF(SAISIE!W10="","",IF(LEN(SAISIE!B10)=1,CONCATENATE("0",SAISIE!B10,"/",SAISIE!$B$4,"/",SAISIE!$B$5),CONCATENATE(SAISIE!B10,"/",SAISIE!$B$4,"/",SAISIE!$B$5)))</f>
        <v/>
      </c>
      <c r="C3" s="12" t="str">
        <f>IF(SAISIE!W10="","",SAISIE!V10)</f>
        <v/>
      </c>
      <c r="D3" s="12" t="str">
        <f>IF(SAISIE!W10="","",SAISIE!E10)</f>
        <v/>
      </c>
      <c r="E3" s="12" t="str">
        <f>IF(SAISIE!W10="","",SAISIE!F10)</f>
        <v/>
      </c>
      <c r="F3" s="12" t="str">
        <f>IF(SAISIE!$W10="","",IF(SAISIE!$U10="","",SAISIE!$U10))</f>
        <v/>
      </c>
      <c r="G3" s="12" t="str">
        <f>IF(SAISIE!W10="","",SAISIE!W10)</f>
        <v/>
      </c>
      <c r="H3" s="12"/>
      <c r="I3" s="12" t="str">
        <f>IF(SAISIE!$W10="","",SAISIE!$X10)</f>
        <v/>
      </c>
      <c r="J3" s="61" t="str">
        <f>IF(COUNTBLANK(SAISIE!$Q$6:$T$6)=4,"",IF(SAISIE!W10="","",IF(SAISIE!Q10&gt;0,SAISIE!$Q$6,IF(SAISIE!R10&gt;0,SAISIE!$R$6,IF(SAISIE!S10&gt;0,SAISIE!$S$6,IF(SAISIE!T10&gt;0,SAISIE!$T$6,""))))))</f>
        <v/>
      </c>
      <c r="O3" s="11" t="s">
        <v>51</v>
      </c>
    </row>
    <row r="4" spans="1:15" x14ac:dyDescent="0.2">
      <c r="A4" s="56" t="str">
        <f>IF(B4="","SUPPR",SAISIE!$B$3)</f>
        <v>PR</v>
      </c>
      <c r="B4" s="12" t="str">
        <f>IF(SAISIE!G10="","",IF(LEN(SAISIE!B10)=1,CONCATENATE("0",SAISIE!B10,"/",SAISIE!$B$4,"/",SAISIE!$B$5),CONCATENATE(SAISIE!B10,"/",SAISIE!$B$4,"/",SAISIE!$B$5)))</f>
        <v>26/01/2018</v>
      </c>
      <c r="C4" s="12">
        <f>IF(SAISIE!G10="","",SAISIE!$G$8)</f>
        <v>706100</v>
      </c>
      <c r="D4" s="12">
        <f>IF(SAISIE!G10="","",SAISIE!E10)</f>
        <v>154491</v>
      </c>
      <c r="E4" s="12" t="str">
        <f>IF(SAISIE!G10="","",SAISIE!F10)</f>
        <v>VTP PV 18147511 - 7884 YB 14 - ABSLAN HASAN - MERCEDES BENZ CLASSE ML</v>
      </c>
      <c r="F4" s="12" t="str">
        <f>IF(SAISIE!$G10="","",IF(SAISIE!$U10="","",SAISIE!$U10))</f>
        <v/>
      </c>
      <c r="G4" s="12">
        <f>IF(SAISIE!G10="","",SAISIE!G10)</f>
        <v>53.88</v>
      </c>
      <c r="H4" s="12"/>
      <c r="I4" s="12">
        <f>IF(SAISIE!$G10="","",SAISIE!$X10)</f>
        <v>0</v>
      </c>
      <c r="J4" s="61" t="str">
        <f>IF(COUNTBLANK(SAISIE!$Q$6:$T$6)=4,"",IF(SAISIE!G10="","",IF(SAISIE!Q10&gt;0,SAISIE!$Q$6,IF(SAISIE!R10&gt;0,SAISIE!$R$6,IF(SAISIE!S10&gt;0,SAISIE!$S$6,IF(SAISIE!T10&gt;0,SAISIE!$T$6,""))))))</f>
        <v/>
      </c>
      <c r="O4" s="11" t="s">
        <v>48</v>
      </c>
    </row>
    <row r="5" spans="1:15" x14ac:dyDescent="0.2">
      <c r="A5" s="56" t="str">
        <f>IF(B5="","SUPPR",SAISIE!$B$3)</f>
        <v>SUPPR</v>
      </c>
      <c r="B5" s="12" t="str">
        <f>IF(SAISIE!H10="","",IF(LEN(SAISIE!B10)=1,CONCATENATE("0",SAISIE!B10,"/",SAISIE!$B$4,"/",SAISIE!$B$5),CONCATENATE(SAISIE!B10,"/",SAISIE!$B$4,"/",SAISIE!$B$5)))</f>
        <v/>
      </c>
      <c r="C5" s="12" t="str">
        <f>IF(SAISIE!H10="","",SAISIE!$H$8)</f>
        <v/>
      </c>
      <c r="D5" s="12" t="str">
        <f>IF(SAISIE!H10="","",SAISIE!E10)</f>
        <v/>
      </c>
      <c r="E5" s="12" t="str">
        <f>IF(SAISIE!H10="","",SAISIE!F10)</f>
        <v/>
      </c>
      <c r="F5" s="12" t="str">
        <f>IF(SAISIE!$H10="","",IF(SAISIE!$U10="","",SAISIE!$U10))</f>
        <v/>
      </c>
      <c r="G5" s="12" t="str">
        <f>IF(SAISIE!H10="","",SAISIE!H10)</f>
        <v/>
      </c>
      <c r="H5" s="12"/>
      <c r="I5" s="12" t="str">
        <f>IF(SAISIE!$H10="","",SAISIE!$X10)</f>
        <v/>
      </c>
      <c r="J5" s="61" t="str">
        <f>IF(COUNTBLANK(SAISIE!$Q$6:$T$6)=4,"",IF(SAISIE!H10="","",IF(SAISIE!Q10&gt;0,SAISIE!$Q$6,IF(SAISIE!R10&gt;0,SAISIE!$R$6,IF(SAISIE!S10&gt;0,SAISIE!$S$6,IF(SAISIE!T10&gt;0,SAISIE!$T$6,""))))))</f>
        <v/>
      </c>
      <c r="O5" s="11" t="s">
        <v>49</v>
      </c>
    </row>
    <row r="6" spans="1:15" x14ac:dyDescent="0.2">
      <c r="A6" s="56" t="str">
        <f>IF(B6="","SUPPR",SAISIE!$B$3)</f>
        <v>SUPPR</v>
      </c>
      <c r="B6" s="12" t="str">
        <f>IF(SAISIE!I10="","",IF(LEN(SAISIE!B10)=1,CONCATENATE("0",SAISIE!B10,"/",SAISIE!$B$4,"/",SAISIE!$B$5),CONCATENATE(SAISIE!B10,"/",SAISIE!$B$4,"/",SAISIE!$B$5)))</f>
        <v/>
      </c>
      <c r="C6" s="12" t="str">
        <f>IF(SAISIE!I10="","",SAISIE!$I$8)</f>
        <v/>
      </c>
      <c r="D6" s="12" t="str">
        <f>IF(SAISIE!I10="","",SAISIE!E10)</f>
        <v/>
      </c>
      <c r="E6" s="12" t="str">
        <f>IF(SAISIE!I10="","",SAISIE!F10)</f>
        <v/>
      </c>
      <c r="F6" s="12" t="str">
        <f>IF(SAISIE!$I10="","",IF(SAISIE!$U10="","",SAISIE!$U10))</f>
        <v/>
      </c>
      <c r="G6" s="12" t="str">
        <f>IF(SAISIE!I10="","",SAISIE!I10)</f>
        <v/>
      </c>
      <c r="H6" s="12"/>
      <c r="I6" s="12" t="str">
        <f>IF(SAISIE!$I10="","",SAISIE!$X10)</f>
        <v/>
      </c>
      <c r="J6" s="61" t="str">
        <f>IF(COUNTBLANK(SAISIE!$Q$6:$T$6)=4,"",IF(SAISIE!I10="","",IF(SAISIE!Q10&gt;0,SAISIE!$Q$6,IF(SAISIE!R10&gt;0,SAISIE!$R$6,IF(SAISIE!S10&gt;0,SAISIE!$S$6,IF(SAISIE!T10&gt;0,SAISIE!$T$6,""))))))</f>
        <v/>
      </c>
      <c r="O6" s="11" t="s">
        <v>50</v>
      </c>
    </row>
    <row r="7" spans="1:15" x14ac:dyDescent="0.2">
      <c r="A7" s="56" t="str">
        <f>IF(B7="","SUPPR",SAISIE!$B$3)</f>
        <v>SUPPR</v>
      </c>
      <c r="B7" s="12" t="str">
        <f>IF(SAISIE!J10="","",IF(LEN(SAISIE!B10)=1,CONCATENATE("0",SAISIE!B10,"/",SAISIE!$B$4,"/",SAISIE!$B$5),CONCATENATE(SAISIE!B10,"/",SAISIE!$B$4,"/",SAISIE!$B$5)))</f>
        <v/>
      </c>
      <c r="C7" s="12" t="str">
        <f>IF(SAISIE!J10="","",SAISIE!$J$8)</f>
        <v/>
      </c>
      <c r="D7" s="12" t="str">
        <f>IF(SAISIE!J10="","",SAISIE!E10)</f>
        <v/>
      </c>
      <c r="E7" s="12" t="str">
        <f>IF(SAISIE!J10="","",SAISIE!F10)</f>
        <v/>
      </c>
      <c r="F7" s="12" t="str">
        <f>IF(SAISIE!$J10="","",IF(SAISIE!$U10="","",SAISIE!$U10))</f>
        <v/>
      </c>
      <c r="G7" s="12" t="str">
        <f>IF(SAISIE!J10="","",SAISIE!J10)</f>
        <v/>
      </c>
      <c r="H7" s="12"/>
      <c r="I7" s="12" t="str">
        <f>IF(SAISIE!$J10="","",SAISIE!$X10)</f>
        <v/>
      </c>
      <c r="J7" s="61" t="str">
        <f>IF(COUNTBLANK(SAISIE!$Q$6:$T$6)=4,"",IF(SAISIE!J10="","",IF(SAISIE!Q10&gt;0,SAISIE!$Q$6,IF(SAISIE!R10&gt;0,SAISIE!$R$6,IF(SAISIE!S10&gt;0,SAISIE!$S$6,IF(SAISIE!T10&gt;0,SAISIE!$T$6,""))))))</f>
        <v/>
      </c>
      <c r="O7" s="11" t="s">
        <v>53</v>
      </c>
    </row>
    <row r="8" spans="1:15" x14ac:dyDescent="0.2">
      <c r="A8" s="56" t="str">
        <f>IF(B8="","SUPPR",SAISIE!$B$3)</f>
        <v>SUPPR</v>
      </c>
      <c r="B8" s="12" t="str">
        <f>IF(SAISIE!K10="","",IF(LEN(SAISIE!B10)=1,CONCATENATE("0",SAISIE!B10,"/",SAISIE!$B$4,"/",SAISIE!$B$5),CONCATENATE(SAISIE!B10,"/",SAISIE!$B$4,"/",SAISIE!$B$5)))</f>
        <v/>
      </c>
      <c r="C8" s="12" t="str">
        <f>IF(SAISIE!K10="","",SAISIE!$K$8)</f>
        <v/>
      </c>
      <c r="D8" s="12" t="str">
        <f>IF(SAISIE!K10="","",SAISIE!E10)</f>
        <v/>
      </c>
      <c r="E8" s="12" t="str">
        <f>IF(SAISIE!K10="","",SAISIE!F10)</f>
        <v/>
      </c>
      <c r="F8" s="12" t="str">
        <f>IF(SAISIE!$K10="","",IF(SAISIE!$U10="","",SAISIE!$U10))</f>
        <v/>
      </c>
      <c r="G8" s="12" t="str">
        <f>IF(SAISIE!K10="","",SAISIE!K10)</f>
        <v/>
      </c>
      <c r="H8" s="12"/>
      <c r="I8" s="12" t="str">
        <f>IF(SAISIE!$K10="","",SAISIE!$X10)</f>
        <v/>
      </c>
      <c r="J8" s="61" t="str">
        <f>IF(COUNTBLANK(SAISIE!$Q$6:$T$6)=4,"",IF(SAISIE!K10="","",IF(SAISIE!Q10&gt;0,SAISIE!$Q$6,IF(SAISIE!R10&gt;0,SAISIE!$R$6,IF(SAISIE!S10&gt;0,SAISIE!$S$6,IF(SAISIE!T10&gt;0,SAISIE!$T$6,""))))))</f>
        <v/>
      </c>
      <c r="O8" s="11" t="s">
        <v>54</v>
      </c>
    </row>
    <row r="9" spans="1:15" x14ac:dyDescent="0.2">
      <c r="A9" s="56" t="str">
        <f>IF(B9="","SUPPR",SAISIE!$B$3)</f>
        <v>SUPPR</v>
      </c>
      <c r="B9" s="12" t="str">
        <f>IF(SAISIE!L10="","",IF(LEN(SAISIE!B10)=1,CONCATENATE("0",SAISIE!B10,"/",SAISIE!$B$4,"/",SAISIE!$B$5),CONCATENATE(SAISIE!B10,"/",SAISIE!$B$4,"/",SAISIE!$B$5)))</f>
        <v/>
      </c>
      <c r="C9" s="12" t="str">
        <f>IF(SAISIE!L10="","",SAISIE!$L$8)</f>
        <v/>
      </c>
      <c r="D9" s="12" t="str">
        <f>IF(SAISIE!L10="","",SAISIE!E10)</f>
        <v/>
      </c>
      <c r="E9" s="12" t="str">
        <f>IF(SAISIE!L10="","",SAISIE!F10)</f>
        <v/>
      </c>
      <c r="F9" s="12" t="str">
        <f>IF(SAISIE!$L10="","",IF(SAISIE!$U10="","",SAISIE!$U10))</f>
        <v/>
      </c>
      <c r="G9" s="12" t="str">
        <f>IF(SAISIE!L10="","",SAISIE!L10)</f>
        <v/>
      </c>
      <c r="H9" s="12"/>
      <c r="I9" s="12" t="str">
        <f>IF(SAISIE!$L10="","",SAISIE!$X10)</f>
        <v/>
      </c>
      <c r="J9" s="61" t="str">
        <f>IF(COUNTBLANK(SAISIE!$Q$6:$T$6)=4,"",IF(SAISIE!L10="","",IF(SAISIE!Q10&gt;0,SAISIE!$Q$6,IF(SAISIE!R10&gt;0,SAISIE!$R$6,IF(SAISIE!S10&gt;0,SAISIE!$S$6,IF(SAISIE!T10&gt;0,SAISIE!$T$6,""))))))</f>
        <v/>
      </c>
      <c r="O9" s="11" t="s">
        <v>55</v>
      </c>
    </row>
    <row r="10" spans="1:15" x14ac:dyDescent="0.2">
      <c r="A10" s="56" t="str">
        <f>IF(B10="","SUPPR",SAISIE!$B$3)</f>
        <v>SUPPR</v>
      </c>
      <c r="B10" s="12" t="str">
        <f>IF(SAISIE!M10="","",IF(LEN(SAISIE!B10)=1,CONCATENATE("0",SAISIE!B10,"/",SAISIE!$B$4,"/",SAISIE!$B$5),CONCATENATE(SAISIE!B10,"/",SAISIE!$B$4,"/",SAISIE!$B$5)))</f>
        <v/>
      </c>
      <c r="C10" s="12" t="str">
        <f>IF(SAISIE!M10="","",SAISIE!$M$8)</f>
        <v/>
      </c>
      <c r="D10" s="12" t="str">
        <f>IF(SAISIE!M10="","",SAISIE!E10)</f>
        <v/>
      </c>
      <c r="E10" s="12" t="str">
        <f>IF(SAISIE!M10="","",SAISIE!F10)</f>
        <v/>
      </c>
      <c r="F10" s="12" t="str">
        <f>IF(SAISIE!$M10="","",IF(SAISIE!$U10="","",SAISIE!$U10))</f>
        <v/>
      </c>
      <c r="G10" s="12" t="str">
        <f>IF(SAISIE!M10="","",SAISIE!M10)</f>
        <v/>
      </c>
      <c r="H10" s="12"/>
      <c r="I10" s="12" t="str">
        <f>IF(SAISIE!$M10="","",SAISIE!$X10)</f>
        <v/>
      </c>
      <c r="J10" s="61" t="str">
        <f>IF(COUNTBLANK(SAISIE!$Q$6:$T$6)=4,"",IF(SAISIE!M10="","",IF(SAISIE!Q10&gt;0,SAISIE!$Q$6,IF(SAISIE!R10&gt;0,SAISIE!$R$6,IF(SAISIE!S10&gt;0,SAISIE!$S$6,IF(SAISIE!T10&gt;0,SAISIE!$T$6,""))))))</f>
        <v/>
      </c>
      <c r="O10" s="11" t="s">
        <v>56</v>
      </c>
    </row>
    <row r="11" spans="1:15" x14ac:dyDescent="0.2">
      <c r="A11" s="56" t="str">
        <f>IF(B11="","SUPPR",SAISIE!$B$3)</f>
        <v>SUPPR</v>
      </c>
      <c r="B11" s="12" t="str">
        <f>IF(SAISIE!N10="","",IF(LEN(SAISIE!B10)=1,CONCATENATE("0",SAISIE!B10,"/",SAISIE!$B$4,"/",SAISIE!$B$5),CONCATENATE(SAISIE!B10,"/",SAISIE!$B$4,"/",SAISIE!$B$5)))</f>
        <v/>
      </c>
      <c r="C11" s="12" t="str">
        <f>IF(SAISIE!N10="","",SAISIE!$N$8)</f>
        <v/>
      </c>
      <c r="D11" s="12" t="str">
        <f>IF(SAISIE!N10="","",SAISIE!E10)</f>
        <v/>
      </c>
      <c r="E11" s="12" t="str">
        <f>IF(SAISIE!N10="","",SAISIE!F10)</f>
        <v/>
      </c>
      <c r="F11" s="12" t="str">
        <f>IF(SAISIE!$N10="","",IF(SAISIE!$U10="","",SAISIE!$U10))</f>
        <v/>
      </c>
      <c r="G11" s="12" t="str">
        <f>IF(SAISIE!N10="","",SAISIE!N10)</f>
        <v/>
      </c>
      <c r="H11" s="12"/>
      <c r="I11" s="12" t="str">
        <f>IF(SAISIE!$N10="","",SAISIE!$X10)</f>
        <v/>
      </c>
      <c r="J11" s="61" t="str">
        <f>IF(COUNTBLANK(SAISIE!$Q$6:$T$6)=4,"",IF(SAISIE!N10="","",IF(SAISIE!Q10&gt;0,SAISIE!$Q$6,IF(SAISIE!R10&gt;0,SAISIE!$R$6,IF(SAISIE!S10&gt;0,SAISIE!$S$6,IF(SAISIE!T10&gt;0,SAISIE!$T$6,""))))))</f>
        <v/>
      </c>
      <c r="O11" s="11" t="s">
        <v>57</v>
      </c>
    </row>
    <row r="12" spans="1:15" x14ac:dyDescent="0.2">
      <c r="A12" s="56" t="str">
        <f>IF(B12="","SUPPR",SAISIE!$B$3)</f>
        <v>SUPPR</v>
      </c>
      <c r="B12" s="12" t="str">
        <f>IF(SAISIE!O10="","",IF(LEN(SAISIE!B10)=1,CONCATENATE("0",SAISIE!B10,"/",SAISIE!$B$4,"/",SAISIE!$B$5),CONCATENATE(SAISIE!B10,"/",SAISIE!$B$4,"/",SAISIE!$B$5)))</f>
        <v/>
      </c>
      <c r="C12" s="12" t="str">
        <f>IF(SAISIE!O10="","",SAISIE!$O$8)</f>
        <v/>
      </c>
      <c r="D12" s="12" t="str">
        <f>IF(SAISIE!O10="","",SAISIE!E10)</f>
        <v/>
      </c>
      <c r="E12" s="12" t="str">
        <f>IF(SAISIE!O10="","",SAISIE!F10)</f>
        <v/>
      </c>
      <c r="F12" s="12" t="str">
        <f>IF(SAISIE!$O10="","",IF(SAISIE!$U10="","",SAISIE!$U10))</f>
        <v/>
      </c>
      <c r="G12" s="12" t="str">
        <f>IF(SAISIE!O10="","",SAISIE!O10)</f>
        <v/>
      </c>
      <c r="H12" s="12"/>
      <c r="I12" s="12" t="str">
        <f>IF(SAISIE!$O10="","",SAISIE!$X10)</f>
        <v/>
      </c>
      <c r="J12" s="61" t="str">
        <f>IF(COUNTBLANK(SAISIE!$Q$6:$T$6)=4,"",IF(SAISIE!O10="","",IF(SAISIE!Q10&gt;0,SAISIE!$Q$6,IF(SAISIE!R10&gt;0,SAISIE!$R$6,IF(SAISIE!S10&gt;0,SAISIE!$S$6,IF(SAISIE!T10&gt;0,SAISIE!$T$6,""))))))</f>
        <v/>
      </c>
      <c r="O12" s="11" t="s">
        <v>58</v>
      </c>
    </row>
    <row r="13" spans="1:15" x14ac:dyDescent="0.2">
      <c r="A13" s="56" t="str">
        <f>IF(B13="","SUPPR",SAISIE!$B$3)</f>
        <v>SUPPR</v>
      </c>
      <c r="B13" s="12" t="str">
        <f>IF(SAISIE!P10="","",IF(LEN(SAISIE!B10)=1,CONCATENATE("0",SAISIE!B10,"/",SAISIE!$B$4,"/",SAISIE!$B$5),CONCATENATE(SAISIE!B10,"/",SAISIE!$B$4,"/",SAISIE!$B$5)))</f>
        <v/>
      </c>
      <c r="C13" s="12" t="str">
        <f>IF(SAISIE!P10="","",SAISIE!$P$8)</f>
        <v/>
      </c>
      <c r="D13" s="12" t="str">
        <f>IF(SAISIE!P10="","",SAISIE!E10)</f>
        <v/>
      </c>
      <c r="E13" s="12" t="str">
        <f>IF(SAISIE!P10="","",SAISIE!F10)</f>
        <v/>
      </c>
      <c r="F13" s="12" t="str">
        <f>IF(SAISIE!$P10="","",IF(SAISIE!$U10="","",SAISIE!$U10))</f>
        <v/>
      </c>
      <c r="G13" s="12" t="str">
        <f>IF(SAISIE!P10="","",SAISIE!P10)</f>
        <v/>
      </c>
      <c r="H13" s="12"/>
      <c r="I13" s="12" t="str">
        <f>IF(SAISIE!$P10="","",SAISIE!$X10)</f>
        <v/>
      </c>
      <c r="J13" s="61" t="str">
        <f>IF(COUNTBLANK(SAISIE!$Q$6:$T$6)=4,"",IF(SAISIE!P10="","",IF(SAISIE!Q10&gt;0,SAISIE!$Q$6,IF(SAISIE!R10&gt;0,SAISIE!$R$6,IF(SAISIE!S10&gt;0,SAISIE!$S$6,IF(SAISIE!T10&gt;0,SAISIE!$T$6,""))))))</f>
        <v/>
      </c>
      <c r="O13" s="11" t="s">
        <v>52</v>
      </c>
    </row>
    <row r="14" spans="1:15" x14ac:dyDescent="0.2">
      <c r="A14" s="56" t="str">
        <f>IF(B14="","SUPPR",SAISIE!$B$3)</f>
        <v>PR</v>
      </c>
      <c r="B14" s="12" t="str">
        <f>IF(SAISIE!Q10="","",IF(LEN(SAISIE!B10)=1,CONCATENATE("0",SAISIE!B10,"/",SAISIE!$B$4,"/",SAISIE!$B$5),CONCATENATE(SAISIE!B10,"/",SAISIE!$B$4,"/",SAISIE!$B$5)))</f>
        <v>26/01/2018</v>
      </c>
      <c r="C14" s="12">
        <f>IF(SAISIE!Q10="","",SAISIE!$Q$8)</f>
        <v>4457112</v>
      </c>
      <c r="D14" s="12">
        <f>IF(SAISIE!Q10="","",SAISIE!E10)</f>
        <v>154491</v>
      </c>
      <c r="E14" s="12" t="str">
        <f>IF(SAISIE!Q10="","",SAISIE!F10)</f>
        <v>VTP PV 18147511 - 7884 YB 14 - ABSLAN HASAN - MERCEDES BENZ CLASSE ML</v>
      </c>
      <c r="F14" s="12" t="str">
        <f>IF(SAISIE!$Q10="","",IF(SAISIE!$U10="","",SAISIE!$U10))</f>
        <v/>
      </c>
      <c r="G14" s="12">
        <f>IF(SAISIE!Q10="","",SAISIE!Q10)</f>
        <v>10.84</v>
      </c>
      <c r="H14" s="12"/>
      <c r="I14" s="37"/>
      <c r="J14" s="61"/>
      <c r="O14" s="39"/>
    </row>
    <row r="15" spans="1:15" x14ac:dyDescent="0.2">
      <c r="A15" s="56" t="str">
        <f>IF(B15="","SUPPR",SAISIE!$B$3)</f>
        <v>SUPPR</v>
      </c>
      <c r="B15" s="12" t="str">
        <f>IF(SAISIE!R10="","",IF(LEN(SAISIE!B10)=1,CONCATENATE("0",SAISIE!B10,"/",SAISIE!$B$4,"/",SAISIE!$B$5),CONCATENATE(SAISIE!B10,"/",SAISIE!$B$4,"/",SAISIE!$B$5)))</f>
        <v/>
      </c>
      <c r="C15" s="12" t="str">
        <f>IF(SAISIE!R10="","",SAISIE!$R$8)</f>
        <v/>
      </c>
      <c r="D15" s="12" t="str">
        <f>IF(SAISIE!R10="","",SAISIE!E10)</f>
        <v/>
      </c>
      <c r="E15" s="12" t="str">
        <f>IF(SAISIE!R10="","",SAISIE!F10)</f>
        <v/>
      </c>
      <c r="F15" s="12" t="str">
        <f>IF(SAISIE!$R10="","",IF(SAISIE!$U10="","",SAISIE!$U10))</f>
        <v/>
      </c>
      <c r="G15" s="12" t="str">
        <f>IF(SAISIE!R10="","",SAISIE!R10)</f>
        <v/>
      </c>
      <c r="H15" s="12"/>
      <c r="I15" s="37"/>
      <c r="J15" s="61"/>
    </row>
    <row r="16" spans="1:15" x14ac:dyDescent="0.2">
      <c r="A16" s="56" t="str">
        <f>IF(B16="","SUPPR",SAISIE!$B$3)</f>
        <v>SUPPR</v>
      </c>
      <c r="B16" s="12" t="str">
        <f>IF(SAISIE!S10="","",IF(LEN(SAISIE!B10)=1,CONCATENATE("0",SAISIE!B10,"/",SAISIE!$B$4,"/",SAISIE!$B$5),CONCATENATE(SAISIE!B10,"/",SAISIE!$B$4,"/",SAISIE!$B$5)))</f>
        <v/>
      </c>
      <c r="C16" s="12" t="str">
        <f>IF(SAISIE!S10="","",SAISIE!$S$8)</f>
        <v/>
      </c>
      <c r="D16" s="12" t="str">
        <f>IF(SAISIE!S10="","",SAISIE!E10)</f>
        <v/>
      </c>
      <c r="E16" s="12" t="str">
        <f>IF(SAISIE!S10="","",SAISIE!F10)</f>
        <v/>
      </c>
      <c r="F16" s="12" t="str">
        <f>IF(SAISIE!$S10="","",IF(SAISIE!$U10="","",SAISIE!$U10))</f>
        <v/>
      </c>
      <c r="G16" s="12" t="str">
        <f>IF(SAISIE!S10="","",SAISIE!S10)</f>
        <v/>
      </c>
      <c r="H16" s="12"/>
      <c r="I16" s="37"/>
      <c r="J16" s="61"/>
    </row>
    <row r="17" spans="1:15" ht="13.5" thickBot="1" x14ac:dyDescent="0.25">
      <c r="A17" s="57" t="str">
        <f>IF(B17="","SUPPR",SAISIE!$B$3)</f>
        <v>SUPPR</v>
      </c>
      <c r="B17" s="12" t="str">
        <f>IF(SAISIE!T10="","",IF(LEN(SAISIE!B10)=1,CONCATENATE("0",SAISIE!B10,"/",SAISIE!$B$4,"/",SAISIE!$B$5),CONCATENATE(SAISIE!B10,"/",SAISIE!$B$4,"/",SAISIE!$B$5)))</f>
        <v/>
      </c>
      <c r="C17" s="60" t="str">
        <f>IF(SAISIE!T10="","",SAISIE!$T$8)</f>
        <v/>
      </c>
      <c r="D17" s="60" t="str">
        <f>IF(SAISIE!T10="","",SAISIE!E10)</f>
        <v/>
      </c>
      <c r="E17" s="60" t="str">
        <f>IF(SAISIE!T10="","",SAISIE!F10)</f>
        <v/>
      </c>
      <c r="F17" s="60" t="str">
        <f>IF(SAISIE!$T10="","",IF(SAISIE!$U10="","",SAISIE!$U10))</f>
        <v/>
      </c>
      <c r="G17" s="60" t="str">
        <f>IF(SAISIE!T10="","",SAISIE!T10)</f>
        <v/>
      </c>
      <c r="H17" s="58"/>
      <c r="I17" s="59"/>
      <c r="J17" s="62"/>
    </row>
    <row r="18" spans="1:15" x14ac:dyDescent="0.2">
      <c r="A18" s="51" t="str">
        <f>IF(B18="","SUPPR",SAISIE!$B$3)</f>
        <v>PR</v>
      </c>
      <c r="B18" s="53" t="str">
        <f>IF(SAISIE!B11="","",IF(LEN(SAISIE!B11)=1,CONCATENATE("0",SAISIE!B11,"/",SAISIE!$B$4,"/",SAISIE!$B$5),CONCATENATE(SAISIE!B11,"/",SAISIE!$B$4,"/",SAISIE!$B$5)))</f>
        <v>13/01/2018</v>
      </c>
      <c r="C18" s="53" t="str">
        <f>IF(SAISIE!B11="","",CONCATENATE($M$2,SAISIE!C11))</f>
        <v>411ACHA</v>
      </c>
      <c r="D18" s="53">
        <f>IF(SAISIE!B11="","",SAISIE!E11)</f>
        <v>154129</v>
      </c>
      <c r="E18" s="53" t="str">
        <f>IF(SAISIE!B11="","",SAISIE!F11)</f>
        <v>VTP PV 18147170 - 6482 WS 14 - ACHARD KLEBER GUENEGANT YVETTE - PEUGEOT PARTNER</v>
      </c>
      <c r="F18" s="66" t="str">
        <f>IF(A18="SUPPR","",IF(SAISIE!U11="","",SAISIE!U11))</f>
        <v/>
      </c>
      <c r="G18" s="53"/>
      <c r="H18" s="53">
        <f>IF(SAISIE!B11="","",SAISIE!D11)</f>
        <v>50</v>
      </c>
      <c r="I18" s="54"/>
      <c r="J18" s="55" t="str">
        <f>IF(AZ11="","","")</f>
        <v/>
      </c>
      <c r="O18" s="38">
        <f>O2+1</f>
        <v>11</v>
      </c>
    </row>
    <row r="19" spans="1:15" x14ac:dyDescent="0.2">
      <c r="A19" s="48" t="str">
        <f>IF(B19="","SUPPR",SAISIE!$B$3)</f>
        <v>SUPPR</v>
      </c>
      <c r="B19" s="12" t="str">
        <f>IF(SAISIE!W11="","",IF(LEN(SAISIE!B11)=1,CONCATENATE("0",SAISIE!B11,"/",SAISIE!$B$4,"/",SAISIE!$B$5),CONCATENATE(SAISIE!B11,"/",SAISIE!$B$4,"/",SAISIE!$B$5)))</f>
        <v/>
      </c>
      <c r="C19" s="12" t="str">
        <f>IF(SAISIE!W11="","",SAISIE!V11)</f>
        <v/>
      </c>
      <c r="D19" s="12" t="str">
        <f>IF(SAISIE!W11="","",SAISIE!E11)</f>
        <v/>
      </c>
      <c r="E19" s="12" t="str">
        <f>IF(SAISIE!W11="","",SAISIE!F11)</f>
        <v/>
      </c>
      <c r="F19" s="12" t="str">
        <f>IF(SAISIE!$W11="","",IF(SAISIE!$U11="","",SAISIE!$U11))</f>
        <v/>
      </c>
      <c r="G19" s="12" t="str">
        <f>IF(SAISIE!W11="","",SAISIE!W11)</f>
        <v/>
      </c>
      <c r="H19" s="12"/>
      <c r="I19" s="12" t="str">
        <f>IF(SAISIE!$W11="","",SAISIE!$X11)</f>
        <v/>
      </c>
      <c r="J19" s="61" t="str">
        <f>IF(COUNTBLANK(SAISIE!$Q$6:$T$6)=4,"",IF(SAISIE!W11="","",IF(SAISIE!Q11&gt;0,SAISIE!$Q$6,IF(SAISIE!R11&gt;0,SAISIE!$R$6,IF(SAISIE!S11&gt;0,SAISIE!$S$6,IF(SAISIE!T11&gt;0,SAISIE!$T$6,""))))))</f>
        <v/>
      </c>
      <c r="O19" s="11" t="s">
        <v>51</v>
      </c>
    </row>
    <row r="20" spans="1:15" x14ac:dyDescent="0.2">
      <c r="A20" s="48" t="str">
        <f>IF(B20="","SUPPR",SAISIE!$B$3)</f>
        <v>PR</v>
      </c>
      <c r="B20" s="12" t="str">
        <f>IF(SAISIE!G11="","",IF(LEN(SAISIE!B11)=1,CONCATENATE("0",SAISIE!B11,"/",SAISIE!$B$4,"/",SAISIE!$B$5),CONCATENATE(SAISIE!B11,"/",SAISIE!$B$4,"/",SAISIE!$B$5)))</f>
        <v>13/01/2018</v>
      </c>
      <c r="C20" s="12">
        <f>IF(SAISIE!G11="","",SAISIE!$G$8)</f>
        <v>706100</v>
      </c>
      <c r="D20" s="12">
        <f>IF(SAISIE!G11="","",SAISIE!E11)</f>
        <v>154129</v>
      </c>
      <c r="E20" s="12" t="str">
        <f>IF(SAISIE!G11="","",SAISIE!F11)</f>
        <v>VTP PV 18147170 - 6482 WS 14 - ACHARD KLEBER GUENEGANT YVETTE - PEUGEOT PARTNER</v>
      </c>
      <c r="F20" s="12" t="str">
        <f>IF(SAISIE!$G11="","",IF(SAISIE!$U11="","",SAISIE!$U11))</f>
        <v/>
      </c>
      <c r="G20" s="12">
        <f>IF(SAISIE!G11="","",SAISIE!G11)</f>
        <v>41.38</v>
      </c>
      <c r="H20" s="12"/>
      <c r="I20" s="12">
        <f>IF(SAISIE!$G11="","",SAISIE!$X11)</f>
        <v>0</v>
      </c>
      <c r="J20" s="61" t="str">
        <f>IF(COUNTBLANK(SAISIE!$Q$6:$T$6)=4,"",IF(SAISIE!G11="","",IF(SAISIE!Q11&gt;0,SAISIE!$Q$6,IF(SAISIE!R11&gt;0,SAISIE!$R$6,IF(SAISIE!S11&gt;0,SAISIE!$S$6,IF(SAISIE!T11&gt;0,SAISIE!$T$6,""))))))</f>
        <v/>
      </c>
      <c r="O20" s="11" t="s">
        <v>48</v>
      </c>
    </row>
    <row r="21" spans="1:15" x14ac:dyDescent="0.2">
      <c r="A21" s="48" t="str">
        <f>IF(B21="","SUPPR",SAISIE!$B$3)</f>
        <v>SUPPR</v>
      </c>
      <c r="B21" s="12" t="str">
        <f>IF(SAISIE!H11="","",IF(LEN(SAISIE!B11)=1,CONCATENATE("0",SAISIE!B11,"/",SAISIE!$B$4,"/",SAISIE!$B$5),CONCATENATE(SAISIE!B11,"/",SAISIE!$B$4,"/",SAISIE!$B$5)))</f>
        <v/>
      </c>
      <c r="C21" s="12" t="str">
        <f>IF(SAISIE!H11="","",SAISIE!$H$8)</f>
        <v/>
      </c>
      <c r="D21" s="12" t="str">
        <f>IF(SAISIE!H11="","",SAISIE!E11)</f>
        <v/>
      </c>
      <c r="E21" s="12" t="str">
        <f>IF(SAISIE!H11="","",SAISIE!F11)</f>
        <v/>
      </c>
      <c r="F21" s="12" t="str">
        <f>IF(SAISIE!$H11="","",IF(SAISIE!$U11="","",SAISIE!$U11))</f>
        <v/>
      </c>
      <c r="G21" s="12" t="str">
        <f>IF(SAISIE!H11="","",SAISIE!H11)</f>
        <v/>
      </c>
      <c r="H21" s="12"/>
      <c r="I21" s="12" t="str">
        <f>IF(SAISIE!$H11="","",SAISIE!$X11)</f>
        <v/>
      </c>
      <c r="J21" s="61" t="str">
        <f>IF(COUNTBLANK(SAISIE!$Q$6:$T$6)=4,"",IF(SAISIE!H11="","",IF(SAISIE!Q11&gt;0,SAISIE!$Q$6,IF(SAISIE!R11&gt;0,SAISIE!$R$6,IF(SAISIE!S11&gt;0,SAISIE!$S$6,IF(SAISIE!T11&gt;0,SAISIE!$T$6,""))))))</f>
        <v/>
      </c>
      <c r="O21" s="11" t="s">
        <v>49</v>
      </c>
    </row>
    <row r="22" spans="1:15" x14ac:dyDescent="0.2">
      <c r="A22" s="48" t="str">
        <f>IF(B22="","SUPPR",SAISIE!$B$3)</f>
        <v>SUPPR</v>
      </c>
      <c r="B22" s="12" t="str">
        <f>IF(SAISIE!I11="","",IF(LEN(SAISIE!B11)=1,CONCATENATE("0",SAISIE!B11,"/",SAISIE!$B$4,"/",SAISIE!$B$5),CONCATENATE(SAISIE!B11,"/",SAISIE!$B$4,"/",SAISIE!$B$5)))</f>
        <v/>
      </c>
      <c r="C22" s="12" t="str">
        <f>IF(SAISIE!I11="","",SAISIE!$I$8)</f>
        <v/>
      </c>
      <c r="D22" s="12" t="str">
        <f>IF(SAISIE!I11="","",SAISIE!E11)</f>
        <v/>
      </c>
      <c r="E22" s="12" t="str">
        <f>IF(SAISIE!I11="","",SAISIE!F11)</f>
        <v/>
      </c>
      <c r="F22" s="12" t="str">
        <f>IF(SAISIE!$I11="","",IF(SAISIE!$U11="","",SAISIE!$U11))</f>
        <v/>
      </c>
      <c r="G22" s="12" t="str">
        <f>IF(SAISIE!I11="","",SAISIE!I11)</f>
        <v/>
      </c>
      <c r="H22" s="12"/>
      <c r="I22" s="12" t="str">
        <f>IF(SAISIE!$I11="","",SAISIE!$X11)</f>
        <v/>
      </c>
      <c r="J22" s="61" t="str">
        <f>IF(COUNTBLANK(SAISIE!$Q$6:$T$6)=4,"",IF(SAISIE!I11="","",IF(SAISIE!Q11&gt;0,SAISIE!$Q$6,IF(SAISIE!R11&gt;0,SAISIE!$R$6,IF(SAISIE!S11&gt;0,SAISIE!$S$6,IF(SAISIE!T11&gt;0,SAISIE!$T$6,""))))))</f>
        <v/>
      </c>
      <c r="O22" s="11" t="s">
        <v>50</v>
      </c>
    </row>
    <row r="23" spans="1:15" x14ac:dyDescent="0.2">
      <c r="A23" s="48" t="str">
        <f>IF(B23="","SUPPR",SAISIE!$B$3)</f>
        <v>SUPPR</v>
      </c>
      <c r="B23" s="12" t="str">
        <f>IF(SAISIE!J11="","",IF(LEN(SAISIE!B11)=1,CONCATENATE("0",SAISIE!B11,"/",SAISIE!$B$4,"/",SAISIE!$B$5),CONCATENATE(SAISIE!B11,"/",SAISIE!$B$4,"/",SAISIE!$B$5)))</f>
        <v/>
      </c>
      <c r="C23" s="12" t="str">
        <f>IF(SAISIE!J11="","",SAISIE!$J$8)</f>
        <v/>
      </c>
      <c r="D23" s="12" t="str">
        <f>IF(SAISIE!J11="","",SAISIE!E11)</f>
        <v/>
      </c>
      <c r="E23" s="12" t="str">
        <f>IF(SAISIE!J11="","",SAISIE!F11)</f>
        <v/>
      </c>
      <c r="F23" s="12" t="str">
        <f>IF(SAISIE!$J11="","",IF(SAISIE!$U11="","",SAISIE!$U11))</f>
        <v/>
      </c>
      <c r="G23" s="12" t="str">
        <f>IF(SAISIE!J11="","",SAISIE!J11)</f>
        <v/>
      </c>
      <c r="H23" s="12"/>
      <c r="I23" s="12" t="str">
        <f>IF(SAISIE!$J11="","",SAISIE!$X11)</f>
        <v/>
      </c>
      <c r="J23" s="61" t="str">
        <f>IF(COUNTBLANK(SAISIE!$Q$6:$T$6)=4,"",IF(SAISIE!J11="","",IF(SAISIE!Q11&gt;0,SAISIE!$Q$6,IF(SAISIE!R11&gt;0,SAISIE!$R$6,IF(SAISIE!S11&gt;0,SAISIE!$S$6,IF(SAISIE!T11&gt;0,SAISIE!$T$6,""))))))</f>
        <v/>
      </c>
      <c r="O23" s="11" t="s">
        <v>53</v>
      </c>
    </row>
    <row r="24" spans="1:15" x14ac:dyDescent="0.2">
      <c r="A24" s="48" t="str">
        <f>IF(B24="","SUPPR",SAISIE!$B$3)</f>
        <v>SUPPR</v>
      </c>
      <c r="B24" s="12" t="str">
        <f>IF(SAISIE!K11="","",IF(LEN(SAISIE!B11)=1,CONCATENATE("0",SAISIE!B11,"/",SAISIE!$B$4,"/",SAISIE!$B$5),CONCATENATE(SAISIE!B11,"/",SAISIE!$B$4,"/",SAISIE!$B$5)))</f>
        <v/>
      </c>
      <c r="C24" s="12" t="str">
        <f>IF(SAISIE!K11="","",SAISIE!$K$8)</f>
        <v/>
      </c>
      <c r="D24" s="12" t="str">
        <f>IF(SAISIE!K11="","",SAISIE!E11)</f>
        <v/>
      </c>
      <c r="E24" s="12" t="str">
        <f>IF(SAISIE!K11="","",SAISIE!F11)</f>
        <v/>
      </c>
      <c r="F24" s="12" t="str">
        <f>IF(SAISIE!$K11="","",IF(SAISIE!$U11="","",SAISIE!$U11))</f>
        <v/>
      </c>
      <c r="G24" s="12" t="str">
        <f>IF(SAISIE!K11="","",SAISIE!K11)</f>
        <v/>
      </c>
      <c r="H24" s="12"/>
      <c r="I24" s="12" t="str">
        <f>IF(SAISIE!$K11="","",SAISIE!$X11)</f>
        <v/>
      </c>
      <c r="J24" s="61" t="str">
        <f>IF(COUNTBLANK(SAISIE!$Q$6:$T$6)=4,"",IF(SAISIE!K11="","",IF(SAISIE!Q11&gt;0,SAISIE!$Q$6,IF(SAISIE!R11&gt;0,SAISIE!$R$6,IF(SAISIE!S11&gt;0,SAISIE!$S$6,IF(SAISIE!T11&gt;0,SAISIE!$T$6,""))))))</f>
        <v/>
      </c>
      <c r="O24" s="11" t="s">
        <v>54</v>
      </c>
    </row>
    <row r="25" spans="1:15" x14ac:dyDescent="0.2">
      <c r="A25" s="48" t="str">
        <f>IF(B25="","SUPPR",SAISIE!$B$3)</f>
        <v>SUPPR</v>
      </c>
      <c r="B25" s="12" t="str">
        <f>IF(SAISIE!L11="","",IF(LEN(SAISIE!B11)=1,CONCATENATE("0",SAISIE!B11,"/",SAISIE!$B$4,"/",SAISIE!$B$5),CONCATENATE(SAISIE!B11,"/",SAISIE!$B$4,"/",SAISIE!$B$5)))</f>
        <v/>
      </c>
      <c r="C25" s="12" t="str">
        <f>IF(SAISIE!L11="","",SAISIE!$L$8)</f>
        <v/>
      </c>
      <c r="D25" s="12" t="str">
        <f>IF(SAISIE!L11="","",SAISIE!E11)</f>
        <v/>
      </c>
      <c r="E25" s="12" t="str">
        <f>IF(SAISIE!L11="","",SAISIE!F11)</f>
        <v/>
      </c>
      <c r="F25" s="12" t="str">
        <f>IF(SAISIE!$L11="","",IF(SAISIE!$U11="","",SAISIE!$U11))</f>
        <v/>
      </c>
      <c r="G25" s="12" t="str">
        <f>IF(SAISIE!L11="","",SAISIE!L11)</f>
        <v/>
      </c>
      <c r="H25" s="12"/>
      <c r="I25" s="12" t="str">
        <f>IF(SAISIE!$L11="","",SAISIE!$X11)</f>
        <v/>
      </c>
      <c r="J25" s="61" t="str">
        <f>IF(COUNTBLANK(SAISIE!$Q$6:$T$6)=4,"",IF(SAISIE!L11="","",IF(SAISIE!Q11&gt;0,SAISIE!$Q$6,IF(SAISIE!R11&gt;0,SAISIE!$R$6,IF(SAISIE!S11&gt;0,SAISIE!$S$6,IF(SAISIE!T11&gt;0,SAISIE!$T$6,""))))))</f>
        <v/>
      </c>
      <c r="O25" s="11" t="s">
        <v>55</v>
      </c>
    </row>
    <row r="26" spans="1:15" x14ac:dyDescent="0.2">
      <c r="A26" s="48" t="str">
        <f>IF(B26="","SUPPR",SAISIE!$B$3)</f>
        <v>SUPPR</v>
      </c>
      <c r="B26" s="12" t="str">
        <f>IF(SAISIE!M11="","",IF(LEN(SAISIE!B11)=1,CONCATENATE("0",SAISIE!B11,"/",SAISIE!$B$4,"/",SAISIE!$B$5),CONCATENATE(SAISIE!B11,"/",SAISIE!$B$4,"/",SAISIE!$B$5)))</f>
        <v/>
      </c>
      <c r="C26" s="12" t="str">
        <f>IF(SAISIE!M11="","",SAISIE!$M$8)</f>
        <v/>
      </c>
      <c r="D26" s="12" t="str">
        <f>IF(SAISIE!M11="","",SAISIE!E11)</f>
        <v/>
      </c>
      <c r="E26" s="12" t="str">
        <f>IF(SAISIE!M11="","",SAISIE!F11)</f>
        <v/>
      </c>
      <c r="F26" s="12" t="str">
        <f>IF(SAISIE!$M11="","",IF(SAISIE!$U11="","",SAISIE!$U11))</f>
        <v/>
      </c>
      <c r="G26" s="12" t="str">
        <f>IF(SAISIE!M11="","",SAISIE!M11)</f>
        <v/>
      </c>
      <c r="H26" s="12"/>
      <c r="I26" s="12" t="str">
        <f>IF(SAISIE!$M11="","",SAISIE!$X11)</f>
        <v/>
      </c>
      <c r="J26" s="61" t="str">
        <f>IF(COUNTBLANK(SAISIE!$Q$6:$T$6)=4,"",IF(SAISIE!M11="","",IF(SAISIE!Q11&gt;0,SAISIE!$Q$6,IF(SAISIE!R11&gt;0,SAISIE!$R$6,IF(SAISIE!S11&gt;0,SAISIE!$S$6,IF(SAISIE!T11&gt;0,SAISIE!$T$6,""))))))</f>
        <v/>
      </c>
      <c r="O26" s="11" t="s">
        <v>56</v>
      </c>
    </row>
    <row r="27" spans="1:15" x14ac:dyDescent="0.2">
      <c r="A27" s="48" t="str">
        <f>IF(B27="","SUPPR",SAISIE!$B$3)</f>
        <v>SUPPR</v>
      </c>
      <c r="B27" s="12" t="str">
        <f>IF(SAISIE!N11="","",IF(LEN(SAISIE!B11)=1,CONCATENATE("0",SAISIE!B11,"/",SAISIE!$B$4,"/",SAISIE!$B$5),CONCATENATE(SAISIE!B11,"/",SAISIE!$B$4,"/",SAISIE!$B$5)))</f>
        <v/>
      </c>
      <c r="C27" s="12" t="str">
        <f>IF(SAISIE!N11="","",SAISIE!$N$8)</f>
        <v/>
      </c>
      <c r="D27" s="12" t="str">
        <f>IF(SAISIE!N11="","",SAISIE!E11)</f>
        <v/>
      </c>
      <c r="E27" s="12" t="str">
        <f>IF(SAISIE!N11="","",SAISIE!F11)</f>
        <v/>
      </c>
      <c r="F27" s="12" t="str">
        <f>IF(SAISIE!$N11="","",IF(SAISIE!$U11="","",SAISIE!$U11))</f>
        <v/>
      </c>
      <c r="G27" s="12" t="str">
        <f>IF(SAISIE!N11="","",SAISIE!N11)</f>
        <v/>
      </c>
      <c r="H27" s="12"/>
      <c r="I27" s="12" t="str">
        <f>IF(SAISIE!$N11="","",SAISIE!$X11)</f>
        <v/>
      </c>
      <c r="J27" s="61" t="str">
        <f>IF(COUNTBLANK(SAISIE!$Q$6:$T$6)=4,"",IF(SAISIE!N11="","",IF(SAISIE!Q11&gt;0,SAISIE!$Q$6,IF(SAISIE!R11&gt;0,SAISIE!$R$6,IF(SAISIE!S11&gt;0,SAISIE!$S$6,IF(SAISIE!T11&gt;0,SAISIE!$T$6,""))))))</f>
        <v/>
      </c>
      <c r="O27" s="11" t="s">
        <v>57</v>
      </c>
    </row>
    <row r="28" spans="1:15" x14ac:dyDescent="0.2">
      <c r="A28" s="48" t="str">
        <f>IF(B28="","SUPPR",SAISIE!$B$3)</f>
        <v>SUPPR</v>
      </c>
      <c r="B28" s="12" t="str">
        <f>IF(SAISIE!O11="","",IF(LEN(SAISIE!B11)=1,CONCATENATE("0",SAISIE!B11,"/",SAISIE!$B$4,"/",SAISIE!$B$5),CONCATENATE(SAISIE!B11,"/",SAISIE!$B$4,"/",SAISIE!$B$5)))</f>
        <v/>
      </c>
      <c r="C28" s="12" t="str">
        <f>IF(SAISIE!O11="","",SAISIE!$O$8)</f>
        <v/>
      </c>
      <c r="D28" s="12" t="str">
        <f>IF(SAISIE!O11="","",SAISIE!E11)</f>
        <v/>
      </c>
      <c r="E28" s="12" t="str">
        <f>IF(SAISIE!O11="","",SAISIE!F11)</f>
        <v/>
      </c>
      <c r="F28" s="12" t="str">
        <f>IF(SAISIE!$O11="","",IF(SAISIE!$U11="","",SAISIE!$U11))</f>
        <v/>
      </c>
      <c r="G28" s="12" t="str">
        <f>IF(SAISIE!O11="","",SAISIE!O11)</f>
        <v/>
      </c>
      <c r="H28" s="12"/>
      <c r="I28" s="12" t="str">
        <f>IF(SAISIE!$O11="","",SAISIE!$X11)</f>
        <v/>
      </c>
      <c r="J28" s="61" t="str">
        <f>IF(COUNTBLANK(SAISIE!$Q$6:$T$6)=4,"",IF(SAISIE!O11="","",IF(SAISIE!Q11&gt;0,SAISIE!$Q$6,IF(SAISIE!R11&gt;0,SAISIE!$R$6,IF(SAISIE!S11&gt;0,SAISIE!$S$6,IF(SAISIE!T11&gt;0,SAISIE!$T$6,""))))))</f>
        <v/>
      </c>
      <c r="O28" s="11" t="s">
        <v>58</v>
      </c>
    </row>
    <row r="29" spans="1:15" x14ac:dyDescent="0.2">
      <c r="A29" s="48" t="str">
        <f>IF(B29="","SUPPR",SAISIE!$B$3)</f>
        <v>SUPPR</v>
      </c>
      <c r="B29" s="12" t="str">
        <f>IF(SAISIE!P11="","",IF(LEN(SAISIE!B11)=1,CONCATENATE("0",SAISIE!B11,"/",SAISIE!$B$4,"/",SAISIE!$B$5),CONCATENATE(SAISIE!B11,"/",SAISIE!$B$4,"/",SAISIE!$B$5)))</f>
        <v/>
      </c>
      <c r="C29" s="12" t="str">
        <f>IF(SAISIE!P11="","",SAISIE!$P$8)</f>
        <v/>
      </c>
      <c r="D29" s="12" t="str">
        <f>IF(SAISIE!P11="","",SAISIE!E11)</f>
        <v/>
      </c>
      <c r="E29" s="12" t="str">
        <f>IF(SAISIE!P11="","",SAISIE!F11)</f>
        <v/>
      </c>
      <c r="F29" s="12" t="str">
        <f>IF(SAISIE!$P11="","",IF(SAISIE!$U11="","",SAISIE!$U11))</f>
        <v/>
      </c>
      <c r="G29" s="12" t="str">
        <f>IF(SAISIE!P11="","",SAISIE!P11)</f>
        <v/>
      </c>
      <c r="H29" s="12"/>
      <c r="I29" s="12" t="str">
        <f>IF(SAISIE!$P11="","",SAISIE!$X11)</f>
        <v/>
      </c>
      <c r="J29" s="61" t="str">
        <f>IF(COUNTBLANK(SAISIE!$Q$6:$T$6)=4,"",IF(SAISIE!P11="","",IF(SAISIE!Q11&gt;0,SAISIE!$Q$6,IF(SAISIE!R11&gt;0,SAISIE!$R$6,IF(SAISIE!S11&gt;0,SAISIE!$S$6,IF(SAISIE!T11&gt;0,SAISIE!$T$6,""))))))</f>
        <v/>
      </c>
      <c r="O29" s="11" t="s">
        <v>52</v>
      </c>
    </row>
    <row r="30" spans="1:15" x14ac:dyDescent="0.2">
      <c r="A30" s="48" t="str">
        <f>IF(B30="","SUPPR",SAISIE!$B$3)</f>
        <v>PR</v>
      </c>
      <c r="B30" s="12" t="str">
        <f>IF(SAISIE!Q11="","",IF(LEN(SAISIE!B11)=1,CONCATENATE("0",SAISIE!B11,"/",SAISIE!$B$4,"/",SAISIE!$B$5),CONCATENATE(SAISIE!B11,"/",SAISIE!$B$4,"/",SAISIE!$B$5)))</f>
        <v>13/01/2018</v>
      </c>
      <c r="C30" s="12">
        <f>IF(SAISIE!Q11="","",SAISIE!$Q$8)</f>
        <v>4457112</v>
      </c>
      <c r="D30" s="12">
        <f>IF(SAISIE!Q11="","",SAISIE!E11)</f>
        <v>154129</v>
      </c>
      <c r="E30" s="12" t="str">
        <f>IF(SAISIE!Q11="","",SAISIE!F11)</f>
        <v>VTP PV 18147170 - 6482 WS 14 - ACHARD KLEBER GUENEGANT YVETTE - PEUGEOT PARTNER</v>
      </c>
      <c r="F30" s="12" t="str">
        <f>IF(SAISIE!$Q11="","",IF(SAISIE!$U11="","",SAISIE!$U11))</f>
        <v/>
      </c>
      <c r="G30" s="12">
        <f>IF(SAISIE!Q11="","",SAISIE!Q11)</f>
        <v>8.34</v>
      </c>
      <c r="H30" s="12"/>
      <c r="I30" s="37"/>
      <c r="J30" s="61"/>
      <c r="O30" s="39"/>
    </row>
    <row r="31" spans="1:15" x14ac:dyDescent="0.2">
      <c r="A31" s="48" t="str">
        <f>IF(B31="","SUPPR",SAISIE!$B$3)</f>
        <v>SUPPR</v>
      </c>
      <c r="B31" s="12" t="str">
        <f>IF(SAISIE!R11="","",IF(LEN(SAISIE!B11)=1,CONCATENATE("0",SAISIE!B11,"/",SAISIE!$B$4,"/",SAISIE!$B$5),CONCATENATE(SAISIE!B11,"/",SAISIE!$B$4,"/",SAISIE!$B$5)))</f>
        <v/>
      </c>
      <c r="C31" s="12" t="str">
        <f>IF(SAISIE!R11="","",SAISIE!$R$8)</f>
        <v/>
      </c>
      <c r="D31" s="12" t="str">
        <f>IF(SAISIE!R11="","",SAISIE!E11)</f>
        <v/>
      </c>
      <c r="E31" s="12" t="str">
        <f>IF(SAISIE!R11="","",SAISIE!F11)</f>
        <v/>
      </c>
      <c r="F31" s="12" t="str">
        <f>IF(SAISIE!$R11="","",IF(SAISIE!$U11="","",SAISIE!$U11))</f>
        <v/>
      </c>
      <c r="G31" s="12" t="str">
        <f>IF(SAISIE!R11="","",SAISIE!R11)</f>
        <v/>
      </c>
      <c r="H31" s="12"/>
      <c r="I31" s="37"/>
      <c r="J31" s="61"/>
    </row>
    <row r="32" spans="1:15" x14ac:dyDescent="0.2">
      <c r="A32" s="48" t="str">
        <f>IF(B32="","SUPPR",SAISIE!$B$3)</f>
        <v>SUPPR</v>
      </c>
      <c r="B32" s="12" t="str">
        <f>IF(SAISIE!S11="","",IF(LEN(SAISIE!B11)=1,CONCATENATE("0",SAISIE!B11,"/",SAISIE!$B$4,"/",SAISIE!$B$5),CONCATENATE(SAISIE!B11,"/",SAISIE!$B$4,"/",SAISIE!$B$5)))</f>
        <v/>
      </c>
      <c r="C32" s="12" t="str">
        <f>IF(SAISIE!S11="","",SAISIE!$S$8)</f>
        <v/>
      </c>
      <c r="D32" s="12" t="str">
        <f>IF(SAISIE!S11="","",SAISIE!E11)</f>
        <v/>
      </c>
      <c r="E32" s="12" t="str">
        <f>IF(SAISIE!S11="","",SAISIE!F11)</f>
        <v/>
      </c>
      <c r="F32" s="12" t="str">
        <f>IF(SAISIE!$S11="","",IF(SAISIE!$U11="","",SAISIE!$U11))</f>
        <v/>
      </c>
      <c r="G32" s="12" t="str">
        <f>IF(SAISIE!S11="","",SAISIE!S11)</f>
        <v/>
      </c>
      <c r="H32" s="12"/>
      <c r="I32" s="37"/>
      <c r="J32" s="61"/>
    </row>
    <row r="33" spans="1:15" ht="13.5" thickBot="1" x14ac:dyDescent="0.25">
      <c r="A33" s="48" t="str">
        <f>IF(B33="","SUPPR",SAISIE!$B$3)</f>
        <v>SUPPR</v>
      </c>
      <c r="B33" s="12" t="str">
        <f>IF(SAISIE!T11="","",IF(LEN(SAISIE!B11)=1,CONCATENATE("0",SAISIE!B11,"/",SAISIE!$B$4,"/",SAISIE!$B$5),CONCATENATE(SAISIE!B11,"/",SAISIE!$B$4,"/",SAISIE!$B$5)))</f>
        <v/>
      </c>
      <c r="C33" s="60" t="str">
        <f>IF(SAISIE!T11="","",SAISIE!$T$8)</f>
        <v/>
      </c>
      <c r="D33" s="60" t="str">
        <f>IF(SAISIE!T11="","",SAISIE!E11)</f>
        <v/>
      </c>
      <c r="E33" s="60" t="str">
        <f>IF(SAISIE!T11="","",SAISIE!F11)</f>
        <v/>
      </c>
      <c r="F33" s="60" t="str">
        <f>IF(SAISIE!$T11="","",IF(SAISIE!$U11="","",SAISIE!$U11))</f>
        <v/>
      </c>
      <c r="G33" s="60" t="str">
        <f>IF(SAISIE!T11="","",SAISIE!T11)</f>
        <v/>
      </c>
      <c r="H33" s="58"/>
      <c r="I33" s="59"/>
      <c r="J33" s="62"/>
    </row>
    <row r="34" spans="1:15" x14ac:dyDescent="0.2">
      <c r="A34" s="48" t="str">
        <f>IF(B34="","SUPPR",SAISIE!$B$3)</f>
        <v>PR</v>
      </c>
      <c r="B34" s="53" t="str">
        <f>IF(SAISIE!B12="","",IF(LEN(SAISIE!B12)=1,CONCATENATE("0",SAISIE!B12,"/",SAISIE!$B$4,"/",SAISIE!$B$5),CONCATENATE(SAISIE!B12,"/",SAISIE!$B$4,"/",SAISIE!$B$5)))</f>
        <v>27/01/2018</v>
      </c>
      <c r="C34" s="53" t="str">
        <f>IF(SAISIE!B12="","",CONCATENATE($M$2,SAISIE!C12))</f>
        <v>411ADEL</v>
      </c>
      <c r="D34" s="53">
        <f>IF(SAISIE!B12="","",SAISIE!E12)</f>
        <v>154537</v>
      </c>
      <c r="E34" s="53" t="str">
        <f>IF(SAISIE!B12="","",SAISIE!F12)</f>
        <v>VTP PV 18147551 - BZ-206-GN - ADELINE DOMINIQUE &amp; HAREL FRANCOISE - BMW SERIE 5</v>
      </c>
      <c r="F34" s="66" t="str">
        <f>IF(A34="SUPPR","",IF(SAISIE!$U12="","",SAISIE!$U12))</f>
        <v/>
      </c>
      <c r="G34" s="53"/>
      <c r="H34" s="53">
        <f>IF(SAISIE!B12="","",SAISIE!D12)</f>
        <v>60</v>
      </c>
      <c r="I34" s="54"/>
      <c r="J34" s="55" t="str">
        <f>IF(AZ12="","","")</f>
        <v/>
      </c>
      <c r="O34" s="38">
        <f>O18+1</f>
        <v>12</v>
      </c>
    </row>
    <row r="35" spans="1:15" x14ac:dyDescent="0.2">
      <c r="A35" s="48" t="str">
        <f>IF(B35="","SUPPR",SAISIE!$B$3)</f>
        <v>SUPPR</v>
      </c>
      <c r="B35" s="12" t="str">
        <f>IF(SAISIE!W12="","",IF(LEN(SAISIE!B12)=1,CONCATENATE("0",SAISIE!B12,"/",SAISIE!$B$4,"/",SAISIE!$B$5),CONCATENATE(SAISIE!B12,"/",SAISIE!$B$4,"/",SAISIE!$B$5)))</f>
        <v/>
      </c>
      <c r="C35" s="12" t="str">
        <f>IF(SAISIE!W12="","",SAISIE!V12)</f>
        <v/>
      </c>
      <c r="D35" s="12" t="str">
        <f>IF(SAISIE!W12="","",SAISIE!E12)</f>
        <v/>
      </c>
      <c r="E35" s="12" t="str">
        <f>IF(SAISIE!W12="","",SAISIE!F12)</f>
        <v/>
      </c>
      <c r="F35" s="12" t="str">
        <f>IF(SAISIE!$W12="","",IF(SAISIE!$U12="","",SAISIE!$U12))</f>
        <v/>
      </c>
      <c r="G35" s="12" t="str">
        <f>IF(SAISIE!W12="","",SAISIE!W12)</f>
        <v/>
      </c>
      <c r="H35" s="12"/>
      <c r="I35" s="12" t="str">
        <f>IF(SAISIE!$W12="","",SAISIE!$X12)</f>
        <v/>
      </c>
      <c r="J35" s="61" t="str">
        <f>IF(COUNTBLANK(SAISIE!$Q$6:$T$6)=4,"",IF(SAISIE!W12="","",IF(SAISIE!Q12&gt;0,SAISIE!$Q$6,IF(SAISIE!R12&gt;0,SAISIE!$R$6,IF(SAISIE!S12&gt;0,SAISIE!$S$6,IF(SAISIE!T12&gt;0,SAISIE!$T$6,""))))))</f>
        <v/>
      </c>
      <c r="O35" s="11" t="s">
        <v>51</v>
      </c>
    </row>
    <row r="36" spans="1:15" x14ac:dyDescent="0.2">
      <c r="A36" s="48" t="str">
        <f>IF(B36="","SUPPR",SAISIE!$B$3)</f>
        <v>PR</v>
      </c>
      <c r="B36" s="12" t="str">
        <f>IF(SAISIE!G12="","",IF(LEN(SAISIE!B12)=1,CONCATENATE("0",SAISIE!B12,"/",SAISIE!$B$4,"/",SAISIE!$B$5),CONCATENATE(SAISIE!B12,"/",SAISIE!$B$4,"/",SAISIE!$B$5)))</f>
        <v>27/01/2018</v>
      </c>
      <c r="C36" s="12">
        <f>IF(SAISIE!G12="","",SAISIE!$G$8)</f>
        <v>706100</v>
      </c>
      <c r="D36" s="12">
        <f>IF(SAISIE!G12="","",SAISIE!E12)</f>
        <v>154537</v>
      </c>
      <c r="E36" s="12" t="str">
        <f>IF(SAISIE!G12="","",SAISIE!F12)</f>
        <v>VTP PV 18147551 - BZ-206-GN - ADELINE DOMINIQUE &amp; HAREL FRANCOISE - BMW SERIE 5</v>
      </c>
      <c r="F36" s="12" t="str">
        <f>IF(SAISIE!$G12="","",IF(SAISIE!$U12="","",SAISIE!$U12))</f>
        <v/>
      </c>
      <c r="G36" s="12">
        <f>IF(SAISIE!G12="","",SAISIE!G12)</f>
        <v>49.72</v>
      </c>
      <c r="H36" s="12"/>
      <c r="I36" s="12">
        <f>IF(SAISIE!$G12="","",SAISIE!$X12)</f>
        <v>0</v>
      </c>
      <c r="J36" s="61" t="str">
        <f>IF(COUNTBLANK(SAISIE!$Q$6:$T$6)=4,"",IF(SAISIE!G12="","",IF(SAISIE!Q12&gt;0,SAISIE!$Q$6,IF(SAISIE!R12&gt;0,SAISIE!$R$6,IF(SAISIE!S12&gt;0,SAISIE!$S$6,IF(SAISIE!T12&gt;0,SAISIE!$T$6,""))))))</f>
        <v/>
      </c>
      <c r="O36" s="11" t="s">
        <v>48</v>
      </c>
    </row>
    <row r="37" spans="1:15" x14ac:dyDescent="0.2">
      <c r="A37" s="48" t="str">
        <f>IF(B37="","SUPPR",SAISIE!$B$3)</f>
        <v>SUPPR</v>
      </c>
      <c r="B37" s="12" t="str">
        <f>IF(SAISIE!H12="","",IF(LEN(SAISIE!B12)=1,CONCATENATE("0",SAISIE!B12,"/",SAISIE!$B$4,"/",SAISIE!$B$5),CONCATENATE(SAISIE!B12,"/",SAISIE!$B$4,"/",SAISIE!$B$5)))</f>
        <v/>
      </c>
      <c r="C37" s="12" t="str">
        <f>IF(SAISIE!H12="","",SAISIE!$H$8)</f>
        <v/>
      </c>
      <c r="D37" s="12" t="str">
        <f>IF(SAISIE!H12="","",SAISIE!E12)</f>
        <v/>
      </c>
      <c r="E37" s="12" t="str">
        <f>IF(SAISIE!H12="","",SAISIE!F12)</f>
        <v/>
      </c>
      <c r="F37" s="12" t="str">
        <f>IF(SAISIE!$H12="","",IF(SAISIE!$U12="","",SAISIE!$U12))</f>
        <v/>
      </c>
      <c r="G37" s="12" t="str">
        <f>IF(SAISIE!H12="","",SAISIE!H12)</f>
        <v/>
      </c>
      <c r="H37" s="12"/>
      <c r="I37" s="12" t="str">
        <f>IF(SAISIE!$H12="","",SAISIE!$X12)</f>
        <v/>
      </c>
      <c r="J37" s="61" t="str">
        <f>IF(COUNTBLANK(SAISIE!$Q$6:$T$6)=4,"",IF(SAISIE!H12="","",IF(SAISIE!Q12&gt;0,SAISIE!$Q$6,IF(SAISIE!R12&gt;0,SAISIE!$R$6,IF(SAISIE!S12&gt;0,SAISIE!$S$6,IF(SAISIE!T12&gt;0,SAISIE!$T$6,""))))))</f>
        <v/>
      </c>
      <c r="O37" s="11" t="s">
        <v>49</v>
      </c>
    </row>
    <row r="38" spans="1:15" x14ac:dyDescent="0.2">
      <c r="A38" s="48" t="str">
        <f>IF(B38="","SUPPR",SAISIE!$B$3)</f>
        <v>SUPPR</v>
      </c>
      <c r="B38" s="12" t="str">
        <f>IF(SAISIE!I12="","",IF(LEN(SAISIE!B12)=1,CONCATENATE("0",SAISIE!B12,"/",SAISIE!$B$4,"/",SAISIE!$B$5),CONCATENATE(SAISIE!B12,"/",SAISIE!$B$4,"/",SAISIE!$B$5)))</f>
        <v/>
      </c>
      <c r="C38" s="12" t="str">
        <f>IF(SAISIE!I12="","",SAISIE!$I$8)</f>
        <v/>
      </c>
      <c r="D38" s="12" t="str">
        <f>IF(SAISIE!I12="","",SAISIE!E12)</f>
        <v/>
      </c>
      <c r="E38" s="12" t="str">
        <f>IF(SAISIE!I12="","",SAISIE!F12)</f>
        <v/>
      </c>
      <c r="F38" s="12" t="str">
        <f>IF(SAISIE!$I12="","",IF(SAISIE!$U12="","",SAISIE!$U12))</f>
        <v/>
      </c>
      <c r="G38" s="12" t="str">
        <f>IF(SAISIE!I12="","",SAISIE!I12)</f>
        <v/>
      </c>
      <c r="H38" s="12"/>
      <c r="I38" s="12" t="str">
        <f>IF(SAISIE!$I12="","",SAISIE!$X12)</f>
        <v/>
      </c>
      <c r="J38" s="61" t="str">
        <f>IF(COUNTBLANK(SAISIE!$Q$6:$T$6)=4,"",IF(SAISIE!I12="","",IF(SAISIE!Q12&gt;0,SAISIE!$Q$6,IF(SAISIE!R12&gt;0,SAISIE!$R$6,IF(SAISIE!S12&gt;0,SAISIE!$S$6,IF(SAISIE!T12&gt;0,SAISIE!$T$6,""))))))</f>
        <v/>
      </c>
      <c r="O38" s="11" t="s">
        <v>50</v>
      </c>
    </row>
    <row r="39" spans="1:15" x14ac:dyDescent="0.2">
      <c r="A39" s="48" t="str">
        <f>IF(B39="","SUPPR",SAISIE!$B$3)</f>
        <v>SUPPR</v>
      </c>
      <c r="B39" s="12" t="str">
        <f>IF(SAISIE!J12="","",IF(LEN(SAISIE!B12)=1,CONCATENATE("0",SAISIE!B12,"/",SAISIE!$B$4,"/",SAISIE!$B$5),CONCATENATE(SAISIE!B12,"/",SAISIE!$B$4,"/",SAISIE!$B$5)))</f>
        <v/>
      </c>
      <c r="C39" s="12" t="str">
        <f>IF(SAISIE!J12="","",SAISIE!$J$8)</f>
        <v/>
      </c>
      <c r="D39" s="12" t="str">
        <f>IF(SAISIE!J12="","",SAISIE!E12)</f>
        <v/>
      </c>
      <c r="E39" s="12" t="str">
        <f>IF(SAISIE!J12="","",SAISIE!F12)</f>
        <v/>
      </c>
      <c r="F39" s="12" t="str">
        <f>IF(SAISIE!$J12="","",IF(SAISIE!$U12="","",SAISIE!$U12))</f>
        <v/>
      </c>
      <c r="G39" s="12" t="str">
        <f>IF(SAISIE!J12="","",SAISIE!J12)</f>
        <v/>
      </c>
      <c r="H39" s="12"/>
      <c r="I39" s="12" t="str">
        <f>IF(SAISIE!$J12="","",SAISIE!$X12)</f>
        <v/>
      </c>
      <c r="J39" s="61" t="str">
        <f>IF(COUNTBLANK(SAISIE!$Q$6:$T$6)=4,"",IF(SAISIE!J12="","",IF(SAISIE!Q12&gt;0,SAISIE!$Q$6,IF(SAISIE!R12&gt;0,SAISIE!$R$6,IF(SAISIE!S12&gt;0,SAISIE!$S$6,IF(SAISIE!T12&gt;0,SAISIE!$T$6,""))))))</f>
        <v/>
      </c>
      <c r="O39" s="11" t="s">
        <v>53</v>
      </c>
    </row>
    <row r="40" spans="1:15" x14ac:dyDescent="0.2">
      <c r="A40" s="48" t="str">
        <f>IF(B40="","SUPPR",SAISIE!$B$3)</f>
        <v>SUPPR</v>
      </c>
      <c r="B40" s="12" t="str">
        <f>IF(SAISIE!K12="","",IF(LEN(SAISIE!B12)=1,CONCATENATE("0",SAISIE!B12,"/",SAISIE!$B$4,"/",SAISIE!$B$5),CONCATENATE(SAISIE!B12,"/",SAISIE!$B$4,"/",SAISIE!$B$5)))</f>
        <v/>
      </c>
      <c r="C40" s="12" t="str">
        <f>IF(SAISIE!K12="","",SAISIE!$K$8)</f>
        <v/>
      </c>
      <c r="D40" s="12" t="str">
        <f>IF(SAISIE!K12="","",SAISIE!E12)</f>
        <v/>
      </c>
      <c r="E40" s="12" t="str">
        <f>IF(SAISIE!K12="","",SAISIE!F12)</f>
        <v/>
      </c>
      <c r="F40" s="12" t="str">
        <f>IF(SAISIE!$K12="","",IF(SAISIE!$U12="","",SAISIE!$U12))</f>
        <v/>
      </c>
      <c r="G40" s="12" t="str">
        <f>IF(SAISIE!K12="","",SAISIE!K12)</f>
        <v/>
      </c>
      <c r="H40" s="12"/>
      <c r="I40" s="12" t="str">
        <f>IF(SAISIE!$K12="","",SAISIE!$X12)</f>
        <v/>
      </c>
      <c r="J40" s="61" t="str">
        <f>IF(COUNTBLANK(SAISIE!$Q$6:$T$6)=4,"",IF(SAISIE!K12="","",IF(SAISIE!Q12&gt;0,SAISIE!$Q$6,IF(SAISIE!R12&gt;0,SAISIE!$R$6,IF(SAISIE!S12&gt;0,SAISIE!$S$6,IF(SAISIE!T12&gt;0,SAISIE!$T$6,""))))))</f>
        <v/>
      </c>
      <c r="O40" s="11" t="s">
        <v>54</v>
      </c>
    </row>
    <row r="41" spans="1:15" x14ac:dyDescent="0.2">
      <c r="A41" s="48" t="str">
        <f>IF(B41="","SUPPR",SAISIE!$B$3)</f>
        <v>SUPPR</v>
      </c>
      <c r="B41" s="12" t="str">
        <f>IF(SAISIE!L12="","",IF(LEN(SAISIE!B12)=1,CONCATENATE("0",SAISIE!B12,"/",SAISIE!$B$4,"/",SAISIE!$B$5),CONCATENATE(SAISIE!B12,"/",SAISIE!$B$4,"/",SAISIE!$B$5)))</f>
        <v/>
      </c>
      <c r="C41" s="12" t="str">
        <f>IF(SAISIE!L12="","",SAISIE!$L$8)</f>
        <v/>
      </c>
      <c r="D41" s="12" t="str">
        <f>IF(SAISIE!L12="","",SAISIE!E12)</f>
        <v/>
      </c>
      <c r="E41" s="12" t="str">
        <f>IF(SAISIE!L12="","",SAISIE!F12)</f>
        <v/>
      </c>
      <c r="F41" s="12" t="str">
        <f>IF(SAISIE!$L12="","",IF(SAISIE!$U12="","",SAISIE!$U12))</f>
        <v/>
      </c>
      <c r="G41" s="12" t="str">
        <f>IF(SAISIE!L12="","",SAISIE!L12)</f>
        <v/>
      </c>
      <c r="H41" s="12"/>
      <c r="I41" s="12" t="str">
        <f>IF(SAISIE!$L12="","",SAISIE!$X12)</f>
        <v/>
      </c>
      <c r="J41" s="61" t="str">
        <f>IF(COUNTBLANK(SAISIE!$Q$6:$T$6)=4,"",IF(SAISIE!L12="","",IF(SAISIE!Q12&gt;0,SAISIE!$Q$6,IF(SAISIE!R12&gt;0,SAISIE!$R$6,IF(SAISIE!S12&gt;0,SAISIE!$S$6,IF(SAISIE!T12&gt;0,SAISIE!$T$6,""))))))</f>
        <v/>
      </c>
      <c r="O41" s="11" t="s">
        <v>55</v>
      </c>
    </row>
    <row r="42" spans="1:15" x14ac:dyDescent="0.2">
      <c r="A42" s="48" t="str">
        <f>IF(B42="","SUPPR",SAISIE!$B$3)</f>
        <v>SUPPR</v>
      </c>
      <c r="B42" s="12" t="str">
        <f>IF(SAISIE!M12="","",IF(LEN(SAISIE!B12)=1,CONCATENATE("0",SAISIE!B12,"/",SAISIE!$B$4,"/",SAISIE!$B$5),CONCATENATE(SAISIE!B12,"/",SAISIE!$B$4,"/",SAISIE!$B$5)))</f>
        <v/>
      </c>
      <c r="C42" s="12" t="str">
        <f>IF(SAISIE!M12="","",SAISIE!$M$8)</f>
        <v/>
      </c>
      <c r="D42" s="12" t="str">
        <f>IF(SAISIE!M12="","",SAISIE!E12)</f>
        <v/>
      </c>
      <c r="E42" s="12" t="str">
        <f>IF(SAISIE!M12="","",SAISIE!F12)</f>
        <v/>
      </c>
      <c r="F42" s="12" t="str">
        <f>IF(SAISIE!$M12="","",IF(SAISIE!$U12="","",SAISIE!$U12))</f>
        <v/>
      </c>
      <c r="G42" s="12" t="str">
        <f>IF(SAISIE!M12="","",SAISIE!M12)</f>
        <v/>
      </c>
      <c r="H42" s="12"/>
      <c r="I42" s="12" t="str">
        <f>IF(SAISIE!$M12="","",SAISIE!$X12)</f>
        <v/>
      </c>
      <c r="J42" s="61" t="str">
        <f>IF(COUNTBLANK(SAISIE!$Q$6:$T$6)=4,"",IF(SAISIE!M12="","",IF(SAISIE!Q12&gt;0,SAISIE!$Q$6,IF(SAISIE!R12&gt;0,SAISIE!$R$6,IF(SAISIE!S12&gt;0,SAISIE!$S$6,IF(SAISIE!T12&gt;0,SAISIE!$T$6,""))))))</f>
        <v/>
      </c>
      <c r="O42" s="11" t="s">
        <v>56</v>
      </c>
    </row>
    <row r="43" spans="1:15" x14ac:dyDescent="0.2">
      <c r="A43" s="48" t="str">
        <f>IF(B43="","SUPPR",SAISIE!$B$3)</f>
        <v>SUPPR</v>
      </c>
      <c r="B43" s="12" t="str">
        <f>IF(SAISIE!N12="","",IF(LEN(SAISIE!B12)=1,CONCATENATE("0",SAISIE!B12,"/",SAISIE!$B$4,"/",SAISIE!$B$5),CONCATENATE(SAISIE!B12,"/",SAISIE!$B$4,"/",SAISIE!$B$5)))</f>
        <v/>
      </c>
      <c r="C43" s="12" t="str">
        <f>IF(SAISIE!N12="","",SAISIE!$N$8)</f>
        <v/>
      </c>
      <c r="D43" s="12" t="str">
        <f>IF(SAISIE!N12="","",SAISIE!E12)</f>
        <v/>
      </c>
      <c r="E43" s="12" t="str">
        <f>IF(SAISIE!N12="","",SAISIE!F12)</f>
        <v/>
      </c>
      <c r="F43" s="12" t="str">
        <f>IF(SAISIE!$N12="","",IF(SAISIE!$U12="","",SAISIE!$U12))</f>
        <v/>
      </c>
      <c r="G43" s="12" t="str">
        <f>IF(SAISIE!N12="","",SAISIE!N12)</f>
        <v/>
      </c>
      <c r="H43" s="12"/>
      <c r="I43" s="12" t="str">
        <f>IF(SAISIE!$N12="","",SAISIE!$X12)</f>
        <v/>
      </c>
      <c r="J43" s="61" t="str">
        <f>IF(COUNTBLANK(SAISIE!$Q$6:$T$6)=4,"",IF(SAISIE!N12="","",IF(SAISIE!Q12&gt;0,SAISIE!$Q$6,IF(SAISIE!R12&gt;0,SAISIE!$R$6,IF(SAISIE!S12&gt;0,SAISIE!$S$6,IF(SAISIE!T12&gt;0,SAISIE!$T$6,""))))))</f>
        <v/>
      </c>
      <c r="O43" s="11" t="s">
        <v>57</v>
      </c>
    </row>
    <row r="44" spans="1:15" x14ac:dyDescent="0.2">
      <c r="A44" s="48" t="str">
        <f>IF(B44="","SUPPR",SAISIE!$B$3)</f>
        <v>SUPPR</v>
      </c>
      <c r="B44" s="12" t="str">
        <f>IF(SAISIE!O12="","",IF(LEN(SAISIE!B12)=1,CONCATENATE("0",SAISIE!B12,"/",SAISIE!$B$4,"/",SAISIE!$B$5),CONCATENATE(SAISIE!B12,"/",SAISIE!$B$4,"/",SAISIE!$B$5)))</f>
        <v/>
      </c>
      <c r="C44" s="12" t="str">
        <f>IF(SAISIE!O12="","",SAISIE!$O$8)</f>
        <v/>
      </c>
      <c r="D44" s="12" t="str">
        <f>IF(SAISIE!O12="","",SAISIE!E12)</f>
        <v/>
      </c>
      <c r="E44" s="12" t="str">
        <f>IF(SAISIE!O12="","",SAISIE!F12)</f>
        <v/>
      </c>
      <c r="F44" s="12" t="str">
        <f>IF(SAISIE!$O12="","",IF(SAISIE!$U12="","",SAISIE!$U12))</f>
        <v/>
      </c>
      <c r="G44" s="12" t="str">
        <f>IF(SAISIE!O12="","",SAISIE!O12)</f>
        <v/>
      </c>
      <c r="H44" s="12"/>
      <c r="I44" s="12" t="str">
        <f>IF(SAISIE!$O12="","",SAISIE!$X12)</f>
        <v/>
      </c>
      <c r="J44" s="61" t="str">
        <f>IF(COUNTBLANK(SAISIE!$Q$6:$T$6)=4,"",IF(SAISIE!O12="","",IF(SAISIE!Q12&gt;0,SAISIE!$Q$6,IF(SAISIE!R12&gt;0,SAISIE!$R$6,IF(SAISIE!S12&gt;0,SAISIE!$S$6,IF(SAISIE!T12&gt;0,SAISIE!$T$6,""))))))</f>
        <v/>
      </c>
      <c r="O44" s="11" t="s">
        <v>58</v>
      </c>
    </row>
    <row r="45" spans="1:15" x14ac:dyDescent="0.2">
      <c r="A45" s="48" t="str">
        <f>IF(B45="","SUPPR",SAISIE!$B$3)</f>
        <v>SUPPR</v>
      </c>
      <c r="B45" s="12" t="str">
        <f>IF(SAISIE!P12="","",IF(LEN(SAISIE!B12)=1,CONCATENATE("0",SAISIE!B12,"/",SAISIE!$B$4,"/",SAISIE!$B$5),CONCATENATE(SAISIE!B12,"/",SAISIE!$B$4,"/",SAISIE!$B$5)))</f>
        <v/>
      </c>
      <c r="C45" s="12" t="str">
        <f>IF(SAISIE!P12="","",SAISIE!$P$8)</f>
        <v/>
      </c>
      <c r="D45" s="12" t="str">
        <f>IF(SAISIE!P12="","",SAISIE!E12)</f>
        <v/>
      </c>
      <c r="E45" s="12" t="str">
        <f>IF(SAISIE!P12="","",SAISIE!F12)</f>
        <v/>
      </c>
      <c r="F45" s="12" t="str">
        <f>IF(SAISIE!$P12="","",IF(SAISIE!$U12="","",SAISIE!$U12))</f>
        <v/>
      </c>
      <c r="G45" s="12" t="str">
        <f>IF(SAISIE!P12="","",SAISIE!P12)</f>
        <v/>
      </c>
      <c r="H45" s="12"/>
      <c r="I45" s="12" t="str">
        <f>IF(SAISIE!$P12="","",SAISIE!$X12)</f>
        <v/>
      </c>
      <c r="J45" s="61" t="str">
        <f>IF(COUNTBLANK(SAISIE!$Q$6:$T$6)=4,"",IF(SAISIE!P12="","",IF(SAISIE!Q12&gt;0,SAISIE!$Q$6,IF(SAISIE!R12&gt;0,SAISIE!$R$6,IF(SAISIE!S12&gt;0,SAISIE!$S$6,IF(SAISIE!T12&gt;0,SAISIE!$T$6,""))))))</f>
        <v/>
      </c>
      <c r="O45" s="11" t="s">
        <v>52</v>
      </c>
    </row>
    <row r="46" spans="1:15" x14ac:dyDescent="0.2">
      <c r="A46" s="48" t="str">
        <f>IF(B46="","SUPPR",SAISIE!$B$3)</f>
        <v>PR</v>
      </c>
      <c r="B46" s="12" t="str">
        <f>IF(SAISIE!Q12="","",IF(LEN(SAISIE!B12)=1,CONCATENATE("0",SAISIE!B12,"/",SAISIE!$B$4,"/",SAISIE!$B$5),CONCATENATE(SAISIE!B12,"/",SAISIE!$B$4,"/",SAISIE!$B$5)))</f>
        <v>27/01/2018</v>
      </c>
      <c r="C46" s="12">
        <f>IF(SAISIE!Q12="","",SAISIE!$Q$8)</f>
        <v>4457112</v>
      </c>
      <c r="D46" s="12">
        <f>IF(SAISIE!Q12="","",SAISIE!E12)</f>
        <v>154537</v>
      </c>
      <c r="E46" s="12" t="str">
        <f>IF(SAISIE!Q12="","",SAISIE!F12)</f>
        <v>VTP PV 18147551 - BZ-206-GN - ADELINE DOMINIQUE &amp; HAREL FRANCOISE - BMW SERIE 5</v>
      </c>
      <c r="F46" s="12" t="str">
        <f>IF(SAISIE!$Q12="","",IF(SAISIE!$U12="","",SAISIE!$U12))</f>
        <v/>
      </c>
      <c r="G46" s="12">
        <f>IF(SAISIE!Q12="","",SAISIE!Q12)</f>
        <v>10</v>
      </c>
      <c r="H46" s="12"/>
      <c r="I46" s="37"/>
      <c r="J46" s="61"/>
      <c r="O46" s="39"/>
    </row>
    <row r="47" spans="1:15" x14ac:dyDescent="0.2">
      <c r="A47" s="48" t="str">
        <f>IF(B47="","SUPPR",SAISIE!$B$3)</f>
        <v>SUPPR</v>
      </c>
      <c r="B47" s="12" t="str">
        <f>IF(SAISIE!R12="","",IF(LEN(SAISIE!B12)=1,CONCATENATE("0",SAISIE!B12,"/",SAISIE!$B$4,"/",SAISIE!$B$5),CONCATENATE(SAISIE!B12,"/",SAISIE!$B$4,"/",SAISIE!$B$5)))</f>
        <v/>
      </c>
      <c r="C47" s="12" t="str">
        <f>IF(SAISIE!R12="","",SAISIE!$R$8)</f>
        <v/>
      </c>
      <c r="D47" s="12" t="str">
        <f>IF(SAISIE!R12="","",SAISIE!E12)</f>
        <v/>
      </c>
      <c r="E47" s="12" t="str">
        <f>IF(SAISIE!R12="","",SAISIE!F12)</f>
        <v/>
      </c>
      <c r="F47" s="12" t="str">
        <f>IF(SAISIE!$R12="","",IF(SAISIE!$U12="","",SAISIE!$U12))</f>
        <v/>
      </c>
      <c r="G47" s="12" t="str">
        <f>IF(SAISIE!R12="","",SAISIE!R12)</f>
        <v/>
      </c>
      <c r="H47" s="12"/>
      <c r="I47" s="37"/>
      <c r="J47" s="61"/>
    </row>
    <row r="48" spans="1:15" x14ac:dyDescent="0.2">
      <c r="A48" s="48" t="str">
        <f>IF(B48="","SUPPR",SAISIE!$B$3)</f>
        <v>SUPPR</v>
      </c>
      <c r="B48" s="12" t="str">
        <f>IF(SAISIE!S12="","",IF(LEN(SAISIE!B12)=1,CONCATENATE("0",SAISIE!B12,"/",SAISIE!$B$4,"/",SAISIE!$B$5),CONCATENATE(SAISIE!B12,"/",SAISIE!$B$4,"/",SAISIE!$B$5)))</f>
        <v/>
      </c>
      <c r="C48" s="12" t="str">
        <f>IF(SAISIE!S12="","",SAISIE!$S$8)</f>
        <v/>
      </c>
      <c r="D48" s="12" t="str">
        <f>IF(SAISIE!S12="","",SAISIE!E12)</f>
        <v/>
      </c>
      <c r="E48" s="12" t="str">
        <f>IF(SAISIE!S12="","",SAISIE!F12)</f>
        <v/>
      </c>
      <c r="F48" s="12" t="str">
        <f>IF(SAISIE!$S12="","",IF(SAISIE!$U12="","",SAISIE!$U12))</f>
        <v/>
      </c>
      <c r="G48" s="12" t="str">
        <f>IF(SAISIE!S12="","",SAISIE!S12)</f>
        <v/>
      </c>
      <c r="H48" s="12"/>
      <c r="I48" s="37"/>
      <c r="J48" s="61"/>
    </row>
    <row r="49" spans="1:15" ht="13.5" thickBot="1" x14ac:dyDescent="0.25">
      <c r="A49" s="48" t="str">
        <f>IF(B49="","SUPPR",SAISIE!$B$3)</f>
        <v>SUPPR</v>
      </c>
      <c r="B49" s="12" t="str">
        <f>IF(SAISIE!T12="","",IF(LEN(SAISIE!B12)=1,CONCATENATE("0",SAISIE!B12,"/",SAISIE!$B$4,"/",SAISIE!$B$5),CONCATENATE(SAISIE!B12,"/",SAISIE!$B$4,"/",SAISIE!$B$5)))</f>
        <v/>
      </c>
      <c r="C49" s="60" t="str">
        <f>IF(SAISIE!T12="","",SAISIE!$T$8)</f>
        <v/>
      </c>
      <c r="D49" s="60" t="str">
        <f>IF(SAISIE!T12="","",SAISIE!E12)</f>
        <v/>
      </c>
      <c r="E49" s="60" t="str">
        <f>IF(SAISIE!T12="","",SAISIE!F12)</f>
        <v/>
      </c>
      <c r="F49" s="60" t="str">
        <f>IF(SAISIE!$T12="","",IF(SAISIE!$U12="","",SAISIE!$U12))</f>
        <v/>
      </c>
      <c r="G49" s="60" t="str">
        <f>IF(SAISIE!T12="","",SAISIE!T12)</f>
        <v/>
      </c>
      <c r="H49" s="58"/>
      <c r="I49" s="59"/>
      <c r="J49" s="62"/>
    </row>
    <row r="50" spans="1:15" x14ac:dyDescent="0.2">
      <c r="A50" s="48" t="str">
        <f>IF(B50="","SUPPR",SAISIE!$B$3)</f>
        <v>PR</v>
      </c>
      <c r="B50" s="53" t="str">
        <f>IF(SAISIE!B13="","",IF(LEN(SAISIE!B13)=1,CONCATENATE("0",SAISIE!B13,"/",SAISIE!$B$4,"/",SAISIE!$B$5),CONCATENATE(SAISIE!B13,"/",SAISIE!$B$4,"/",SAISIE!$B$5)))</f>
        <v>06/01/2018</v>
      </c>
      <c r="C50" s="53" t="str">
        <f>IF(SAISIE!B13="","",CONCATENATE($M$2,SAISIE!C13))</f>
        <v>411AGNE</v>
      </c>
      <c r="D50" s="53">
        <f>IF(SAISIE!B13="","",SAISIE!E13)</f>
        <v>153936</v>
      </c>
      <c r="E50" s="53" t="str">
        <f>IF(SAISIE!B13="","",SAISIE!F13)</f>
        <v>VTP PV 18146993 - AR-071-RY - AGNES PATRICK - OPEL TIGRA1.616</v>
      </c>
      <c r="F50" s="66" t="str">
        <f>IF(A50="SUPPR","",IF(SAISIE!U13="","",SAISIE!U13))</f>
        <v/>
      </c>
      <c r="G50" s="53"/>
      <c r="H50" s="53">
        <f>IF(SAISIE!B13="","",SAISIE!D13)</f>
        <v>65</v>
      </c>
      <c r="I50" s="54"/>
      <c r="J50" s="55" t="str">
        <f>IF(AZ13="","","")</f>
        <v/>
      </c>
      <c r="O50" s="38">
        <f>O34+1</f>
        <v>13</v>
      </c>
    </row>
    <row r="51" spans="1:15" x14ac:dyDescent="0.2">
      <c r="A51" s="48" t="str">
        <f>IF(B51="","SUPPR",SAISIE!$B$3)</f>
        <v>SUPPR</v>
      </c>
      <c r="B51" s="12" t="str">
        <f>IF(SAISIE!W13="","",IF(LEN(SAISIE!B13)=1,CONCATENATE("0",SAISIE!B13,"/",SAISIE!$B$4,"/",SAISIE!$B$5),CONCATENATE(SAISIE!B13,"/",SAISIE!$B$4,"/",SAISIE!$B$5)))</f>
        <v/>
      </c>
      <c r="C51" s="12" t="str">
        <f>IF(SAISIE!W13="","",SAISIE!V13)</f>
        <v/>
      </c>
      <c r="D51" s="12" t="str">
        <f>IF(SAISIE!W13="","",SAISIE!E13)</f>
        <v/>
      </c>
      <c r="E51" s="12" t="str">
        <f>IF(SAISIE!W13="","",SAISIE!F13)</f>
        <v/>
      </c>
      <c r="F51" s="12" t="str">
        <f>IF(SAISIE!$W13="","",IF(SAISIE!$U13="","",SAISIE!$U13))</f>
        <v/>
      </c>
      <c r="G51" s="12" t="str">
        <f>IF(SAISIE!W13="","",SAISIE!W13)</f>
        <v/>
      </c>
      <c r="H51" s="12"/>
      <c r="I51" s="12" t="str">
        <f>IF(SAISIE!$W13="","",SAISIE!$X13)</f>
        <v/>
      </c>
      <c r="J51" s="61" t="str">
        <f>IF(COUNTBLANK(SAISIE!$Q$6:$T$6)=4,"",IF(SAISIE!W13="","",IF(SAISIE!Q13&gt;0,SAISIE!$Q$6,IF(SAISIE!R13&gt;0,SAISIE!$R$6,IF(SAISIE!S13&gt;0,SAISIE!$S$6,IF(SAISIE!T13&gt;0,SAISIE!$T$6,""))))))</f>
        <v/>
      </c>
      <c r="O51" s="11" t="s">
        <v>51</v>
      </c>
    </row>
    <row r="52" spans="1:15" x14ac:dyDescent="0.2">
      <c r="A52" s="48" t="str">
        <f>IF(B52="","SUPPR",SAISIE!$B$3)</f>
        <v>PR</v>
      </c>
      <c r="B52" s="12" t="str">
        <f>IF(SAISIE!G13="","",IF(LEN(SAISIE!B13)=1,CONCATENATE("0",SAISIE!B13,"/",SAISIE!$B$4,"/",SAISIE!$B$5),CONCATENATE(SAISIE!B13,"/",SAISIE!$B$4,"/",SAISIE!$B$5)))</f>
        <v>06/01/2018</v>
      </c>
      <c r="C52" s="12">
        <f>IF(SAISIE!G13="","",SAISIE!$G$8)</f>
        <v>706100</v>
      </c>
      <c r="D52" s="12">
        <f>IF(SAISIE!G13="","",SAISIE!E13)</f>
        <v>153936</v>
      </c>
      <c r="E52" s="12" t="str">
        <f>IF(SAISIE!G13="","",SAISIE!F13)</f>
        <v>VTP PV 18146993 - AR-071-RY - AGNES PATRICK - OPEL TIGRA1.616</v>
      </c>
      <c r="F52" s="12" t="str">
        <f>IF(SAISIE!$G13="","",IF(SAISIE!$U13="","",SAISIE!$U13))</f>
        <v/>
      </c>
      <c r="G52" s="12">
        <f>IF(SAISIE!G13="","",SAISIE!G13)</f>
        <v>53.88</v>
      </c>
      <c r="H52" s="12"/>
      <c r="I52" s="12">
        <f>IF(SAISIE!$G13="","",SAISIE!$X13)</f>
        <v>0</v>
      </c>
      <c r="J52" s="61" t="str">
        <f>IF(COUNTBLANK(SAISIE!$Q$6:$T$6)=4,"",IF(SAISIE!G13="","",IF(SAISIE!Q13&gt;0,SAISIE!$Q$6,IF(SAISIE!R13&gt;0,SAISIE!$R$6,IF(SAISIE!S13&gt;0,SAISIE!$S$6,IF(SAISIE!T13&gt;0,SAISIE!$T$6,""))))))</f>
        <v/>
      </c>
      <c r="O52" s="11" t="s">
        <v>48</v>
      </c>
    </row>
    <row r="53" spans="1:15" x14ac:dyDescent="0.2">
      <c r="A53" s="48" t="str">
        <f>IF(B53="","SUPPR",SAISIE!$B$3)</f>
        <v>SUPPR</v>
      </c>
      <c r="B53" s="12" t="str">
        <f>IF(SAISIE!H13="","",IF(LEN(SAISIE!B13)=1,CONCATENATE("0",SAISIE!B13,"/",SAISIE!$B$4,"/",SAISIE!$B$5),CONCATENATE(SAISIE!B13,"/",SAISIE!$B$4,"/",SAISIE!$B$5)))</f>
        <v/>
      </c>
      <c r="C53" s="12" t="str">
        <f>IF(SAISIE!H13="","",SAISIE!$H$8)</f>
        <v/>
      </c>
      <c r="D53" s="12" t="str">
        <f>IF(SAISIE!H13="","",SAISIE!E13)</f>
        <v/>
      </c>
      <c r="E53" s="12" t="str">
        <f>IF(SAISIE!H13="","",SAISIE!F13)</f>
        <v/>
      </c>
      <c r="F53" s="12" t="str">
        <f>IF(SAISIE!$H13="","",IF(SAISIE!$U13="","",SAISIE!$U13))</f>
        <v/>
      </c>
      <c r="G53" s="12" t="str">
        <f>IF(SAISIE!H13="","",SAISIE!H13)</f>
        <v/>
      </c>
      <c r="H53" s="12"/>
      <c r="I53" s="12" t="str">
        <f>IF(SAISIE!$H13="","",SAISIE!$X13)</f>
        <v/>
      </c>
      <c r="J53" s="61" t="str">
        <f>IF(COUNTBLANK(SAISIE!$Q$6:$T$6)=4,"",IF(SAISIE!H13="","",IF(SAISIE!Q13&gt;0,SAISIE!$Q$6,IF(SAISIE!R13&gt;0,SAISIE!$R$6,IF(SAISIE!S13&gt;0,SAISIE!$S$6,IF(SAISIE!T13&gt;0,SAISIE!$T$6,""))))))</f>
        <v/>
      </c>
      <c r="O53" s="11" t="s">
        <v>49</v>
      </c>
    </row>
    <row r="54" spans="1:15" x14ac:dyDescent="0.2">
      <c r="A54" s="48" t="str">
        <f>IF(B54="","SUPPR",SAISIE!$B$3)</f>
        <v>SUPPR</v>
      </c>
      <c r="B54" s="12" t="str">
        <f>IF(SAISIE!I13="","",IF(LEN(SAISIE!B13)=1,CONCATENATE("0",SAISIE!B13,"/",SAISIE!$B$4,"/",SAISIE!$B$5),CONCATENATE(SAISIE!B13,"/",SAISIE!$B$4,"/",SAISIE!$B$5)))</f>
        <v/>
      </c>
      <c r="C54" s="12" t="str">
        <f>IF(SAISIE!I13="","",SAISIE!$I$8)</f>
        <v/>
      </c>
      <c r="D54" s="12" t="str">
        <f>IF(SAISIE!I13="","",SAISIE!E13)</f>
        <v/>
      </c>
      <c r="E54" s="12" t="str">
        <f>IF(SAISIE!I13="","",SAISIE!F13)</f>
        <v/>
      </c>
      <c r="F54" s="12" t="str">
        <f>IF(SAISIE!$I13="","",IF(SAISIE!$U13="","",SAISIE!$U13))</f>
        <v/>
      </c>
      <c r="G54" s="12" t="str">
        <f>IF(SAISIE!I13="","",SAISIE!I13)</f>
        <v/>
      </c>
      <c r="H54" s="12"/>
      <c r="I54" s="12" t="str">
        <f>IF(SAISIE!$I13="","",SAISIE!$X13)</f>
        <v/>
      </c>
      <c r="J54" s="61" t="str">
        <f>IF(COUNTBLANK(SAISIE!$Q$6:$T$6)=4,"",IF(SAISIE!I13="","",IF(SAISIE!Q13&gt;0,SAISIE!$Q$6,IF(SAISIE!R13&gt;0,SAISIE!$R$6,IF(SAISIE!S13&gt;0,SAISIE!$S$6,IF(SAISIE!T13&gt;0,SAISIE!$T$6,""))))))</f>
        <v/>
      </c>
      <c r="O54" s="11" t="s">
        <v>50</v>
      </c>
    </row>
    <row r="55" spans="1:15" x14ac:dyDescent="0.2">
      <c r="A55" s="48" t="str">
        <f>IF(B55="","SUPPR",SAISIE!$B$3)</f>
        <v>SUPPR</v>
      </c>
      <c r="B55" s="12" t="str">
        <f>IF(SAISIE!J13="","",IF(LEN(SAISIE!B13)=1,CONCATENATE("0",SAISIE!B13,"/",SAISIE!$B$4,"/",SAISIE!$B$5),CONCATENATE(SAISIE!B13,"/",SAISIE!$B$4,"/",SAISIE!$B$5)))</f>
        <v/>
      </c>
      <c r="C55" s="12" t="str">
        <f>IF(SAISIE!J13="","",SAISIE!$J$8)</f>
        <v/>
      </c>
      <c r="D55" s="12" t="str">
        <f>IF(SAISIE!J13="","",SAISIE!E13)</f>
        <v/>
      </c>
      <c r="E55" s="12" t="str">
        <f>IF(SAISIE!J13="","",SAISIE!F13)</f>
        <v/>
      </c>
      <c r="F55" s="12" t="str">
        <f>IF(SAISIE!$J13="","",IF(SAISIE!$U13="","",SAISIE!$U13))</f>
        <v/>
      </c>
      <c r="G55" s="12" t="str">
        <f>IF(SAISIE!J13="","",SAISIE!J13)</f>
        <v/>
      </c>
      <c r="H55" s="12"/>
      <c r="I55" s="12" t="str">
        <f>IF(SAISIE!$J13="","",SAISIE!$X13)</f>
        <v/>
      </c>
      <c r="J55" s="61" t="str">
        <f>IF(COUNTBLANK(SAISIE!$Q$6:$T$6)=4,"",IF(SAISIE!J13="","",IF(SAISIE!Q13&gt;0,SAISIE!$Q$6,IF(SAISIE!R13&gt;0,SAISIE!$R$6,IF(SAISIE!S13&gt;0,SAISIE!$S$6,IF(SAISIE!T13&gt;0,SAISIE!$T$6,""))))))</f>
        <v/>
      </c>
      <c r="O55" s="11" t="s">
        <v>53</v>
      </c>
    </row>
    <row r="56" spans="1:15" x14ac:dyDescent="0.2">
      <c r="A56" s="48" t="str">
        <f>IF(B56="","SUPPR",SAISIE!$B$3)</f>
        <v>SUPPR</v>
      </c>
      <c r="B56" s="12" t="str">
        <f>IF(SAISIE!K13="","",IF(LEN(SAISIE!B13)=1,CONCATENATE("0",SAISIE!B13,"/",SAISIE!$B$4,"/",SAISIE!$B$5),CONCATENATE(SAISIE!B13,"/",SAISIE!$B$4,"/",SAISIE!$B$5)))</f>
        <v/>
      </c>
      <c r="C56" s="12" t="str">
        <f>IF(SAISIE!K13="","",SAISIE!$K$8)</f>
        <v/>
      </c>
      <c r="D56" s="12" t="str">
        <f>IF(SAISIE!K13="","",SAISIE!E13)</f>
        <v/>
      </c>
      <c r="E56" s="12" t="str">
        <f>IF(SAISIE!K13="","",SAISIE!F13)</f>
        <v/>
      </c>
      <c r="F56" s="12" t="str">
        <f>IF(SAISIE!$K13="","",IF(SAISIE!$U13="","",SAISIE!$U13))</f>
        <v/>
      </c>
      <c r="G56" s="12" t="str">
        <f>IF(SAISIE!K13="","",SAISIE!K13)</f>
        <v/>
      </c>
      <c r="H56" s="12"/>
      <c r="I56" s="12" t="str">
        <f>IF(SAISIE!$K13="","",SAISIE!$X13)</f>
        <v/>
      </c>
      <c r="J56" s="61" t="str">
        <f>IF(COUNTBLANK(SAISIE!$Q$6:$T$6)=4,"",IF(SAISIE!K13="","",IF(SAISIE!Q13&gt;0,SAISIE!$Q$6,IF(SAISIE!R13&gt;0,SAISIE!$R$6,IF(SAISIE!S13&gt;0,SAISIE!$S$6,IF(SAISIE!T13&gt;0,SAISIE!$T$6,""))))))</f>
        <v/>
      </c>
      <c r="O56" s="11" t="s">
        <v>54</v>
      </c>
    </row>
    <row r="57" spans="1:15" x14ac:dyDescent="0.2">
      <c r="A57" s="48" t="str">
        <f>IF(B57="","SUPPR",SAISIE!$B$3)</f>
        <v>SUPPR</v>
      </c>
      <c r="B57" s="12" t="str">
        <f>IF(SAISIE!L13="","",IF(LEN(SAISIE!B13)=1,CONCATENATE("0",SAISIE!B13,"/",SAISIE!$B$4,"/",SAISIE!$B$5),CONCATENATE(SAISIE!B13,"/",SAISIE!$B$4,"/",SAISIE!$B$5)))</f>
        <v/>
      </c>
      <c r="C57" s="12" t="str">
        <f>IF(SAISIE!L13="","",SAISIE!$L$8)</f>
        <v/>
      </c>
      <c r="D57" s="12" t="str">
        <f>IF(SAISIE!L13="","",SAISIE!E13)</f>
        <v/>
      </c>
      <c r="E57" s="12" t="str">
        <f>IF(SAISIE!L13="","",SAISIE!F13)</f>
        <v/>
      </c>
      <c r="F57" s="12" t="str">
        <f>IF(SAISIE!$L13="","",IF(SAISIE!$U13="","",SAISIE!$U13))</f>
        <v/>
      </c>
      <c r="G57" s="12" t="str">
        <f>IF(SAISIE!L13="","",SAISIE!L13)</f>
        <v/>
      </c>
      <c r="H57" s="12"/>
      <c r="I57" s="12" t="str">
        <f>IF(SAISIE!$L13="","",SAISIE!$X13)</f>
        <v/>
      </c>
      <c r="J57" s="61" t="str">
        <f>IF(COUNTBLANK(SAISIE!$Q$6:$T$6)=4,"",IF(SAISIE!L13="","",IF(SAISIE!Q13&gt;0,SAISIE!$Q$6,IF(SAISIE!R13&gt;0,SAISIE!$R$6,IF(SAISIE!S13&gt;0,SAISIE!$S$6,IF(SAISIE!T13&gt;0,SAISIE!$T$6,""))))))</f>
        <v/>
      </c>
      <c r="O57" s="11" t="s">
        <v>55</v>
      </c>
    </row>
    <row r="58" spans="1:15" x14ac:dyDescent="0.2">
      <c r="A58" s="48" t="str">
        <f>IF(B58="","SUPPR",SAISIE!$B$3)</f>
        <v>SUPPR</v>
      </c>
      <c r="B58" s="12" t="str">
        <f>IF(SAISIE!M13="","",IF(LEN(SAISIE!B13)=1,CONCATENATE("0",SAISIE!B13,"/",SAISIE!$B$4,"/",SAISIE!$B$5),CONCATENATE(SAISIE!B13,"/",SAISIE!$B$4,"/",SAISIE!$B$5)))</f>
        <v/>
      </c>
      <c r="C58" s="12" t="str">
        <f>IF(SAISIE!M13="","",SAISIE!$M$8)</f>
        <v/>
      </c>
      <c r="D58" s="12" t="str">
        <f>IF(SAISIE!M13="","",SAISIE!E13)</f>
        <v/>
      </c>
      <c r="E58" s="12" t="str">
        <f>IF(SAISIE!M13="","",SAISIE!F13)</f>
        <v/>
      </c>
      <c r="F58" s="12" t="str">
        <f>IF(SAISIE!$M13="","",IF(SAISIE!$U13="","",SAISIE!$U13))</f>
        <v/>
      </c>
      <c r="G58" s="12" t="str">
        <f>IF(SAISIE!M13="","",SAISIE!M13)</f>
        <v/>
      </c>
      <c r="H58" s="12"/>
      <c r="I58" s="12" t="str">
        <f>IF(SAISIE!$M13="","",SAISIE!$X13)</f>
        <v/>
      </c>
      <c r="J58" s="61" t="str">
        <f>IF(COUNTBLANK(SAISIE!$Q$6:$T$6)=4,"",IF(SAISIE!M13="","",IF(SAISIE!Q13&gt;0,SAISIE!$Q$6,IF(SAISIE!R13&gt;0,SAISIE!$R$6,IF(SAISIE!S13&gt;0,SAISIE!$S$6,IF(SAISIE!T13&gt;0,SAISIE!$T$6,""))))))</f>
        <v/>
      </c>
      <c r="O58" s="11" t="s">
        <v>56</v>
      </c>
    </row>
    <row r="59" spans="1:15" x14ac:dyDescent="0.2">
      <c r="A59" s="48" t="str">
        <f>IF(B59="","SUPPR",SAISIE!$B$3)</f>
        <v>SUPPR</v>
      </c>
      <c r="B59" s="12" t="str">
        <f>IF(SAISIE!N13="","",IF(LEN(SAISIE!B13)=1,CONCATENATE("0",SAISIE!B13,"/",SAISIE!$B$4,"/",SAISIE!$B$5),CONCATENATE(SAISIE!B13,"/",SAISIE!$B$4,"/",SAISIE!$B$5)))</f>
        <v/>
      </c>
      <c r="C59" s="12" t="str">
        <f>IF(SAISIE!N13="","",SAISIE!$N$8)</f>
        <v/>
      </c>
      <c r="D59" s="12" t="str">
        <f>IF(SAISIE!N13="","",SAISIE!E13)</f>
        <v/>
      </c>
      <c r="E59" s="12" t="str">
        <f>IF(SAISIE!N13="","",SAISIE!F13)</f>
        <v/>
      </c>
      <c r="F59" s="12" t="str">
        <f>IF(SAISIE!$N13="","",IF(SAISIE!$U13="","",SAISIE!$U13))</f>
        <v/>
      </c>
      <c r="G59" s="12" t="str">
        <f>IF(SAISIE!N13="","",SAISIE!N13)</f>
        <v/>
      </c>
      <c r="H59" s="12"/>
      <c r="I59" s="12" t="str">
        <f>IF(SAISIE!$N13="","",SAISIE!$X13)</f>
        <v/>
      </c>
      <c r="J59" s="61" t="str">
        <f>IF(COUNTBLANK(SAISIE!$Q$6:$T$6)=4,"",IF(SAISIE!N13="","",IF(SAISIE!Q13&gt;0,SAISIE!$Q$6,IF(SAISIE!R13&gt;0,SAISIE!$R$6,IF(SAISIE!S13&gt;0,SAISIE!$S$6,IF(SAISIE!T13&gt;0,SAISIE!$T$6,""))))))</f>
        <v/>
      </c>
      <c r="O59" s="11" t="s">
        <v>57</v>
      </c>
    </row>
    <row r="60" spans="1:15" x14ac:dyDescent="0.2">
      <c r="A60" s="48" t="str">
        <f>IF(B60="","SUPPR",SAISIE!$B$3)</f>
        <v>SUPPR</v>
      </c>
      <c r="B60" s="12" t="str">
        <f>IF(SAISIE!O13="","",IF(LEN(SAISIE!B13)=1,CONCATENATE("0",SAISIE!B13,"/",SAISIE!$B$4,"/",SAISIE!$B$5),CONCATENATE(SAISIE!B13,"/",SAISIE!$B$4,"/",SAISIE!$B$5)))</f>
        <v/>
      </c>
      <c r="C60" s="12" t="str">
        <f>IF(SAISIE!O13="","",SAISIE!$O$8)</f>
        <v/>
      </c>
      <c r="D60" s="12" t="str">
        <f>IF(SAISIE!O13="","",SAISIE!E13)</f>
        <v/>
      </c>
      <c r="E60" s="12" t="str">
        <f>IF(SAISIE!O13="","",SAISIE!F13)</f>
        <v/>
      </c>
      <c r="F60" s="12" t="str">
        <f>IF(SAISIE!$O13="","",IF(SAISIE!$U13="","",SAISIE!$U13))</f>
        <v/>
      </c>
      <c r="G60" s="12" t="str">
        <f>IF(SAISIE!O13="","",SAISIE!O13)</f>
        <v/>
      </c>
      <c r="H60" s="12"/>
      <c r="I60" s="12" t="str">
        <f>IF(SAISIE!$O13="","",SAISIE!$X13)</f>
        <v/>
      </c>
      <c r="J60" s="61" t="str">
        <f>IF(COUNTBLANK(SAISIE!$Q$6:$T$6)=4,"",IF(SAISIE!O13="","",IF(SAISIE!Q13&gt;0,SAISIE!$Q$6,IF(SAISIE!R13&gt;0,SAISIE!$R$6,IF(SAISIE!S13&gt;0,SAISIE!$S$6,IF(SAISIE!T13&gt;0,SAISIE!$T$6,""))))))</f>
        <v/>
      </c>
      <c r="O60" s="11" t="s">
        <v>58</v>
      </c>
    </row>
    <row r="61" spans="1:15" x14ac:dyDescent="0.2">
      <c r="A61" s="48" t="str">
        <f>IF(B61="","SUPPR",SAISIE!$B$3)</f>
        <v>SUPPR</v>
      </c>
      <c r="B61" s="12" t="str">
        <f>IF(SAISIE!P13="","",IF(LEN(SAISIE!B13)=1,CONCATENATE("0",SAISIE!B13,"/",SAISIE!$B$4,"/",SAISIE!$B$5),CONCATENATE(SAISIE!B13,"/",SAISIE!$B$4,"/",SAISIE!$B$5)))</f>
        <v/>
      </c>
      <c r="C61" s="12" t="str">
        <f>IF(SAISIE!P13="","",SAISIE!$P$8)</f>
        <v/>
      </c>
      <c r="D61" s="12" t="str">
        <f>IF(SAISIE!P13="","",SAISIE!E13)</f>
        <v/>
      </c>
      <c r="E61" s="12" t="str">
        <f>IF(SAISIE!P13="","",SAISIE!F13)</f>
        <v/>
      </c>
      <c r="F61" s="12" t="str">
        <f>IF(SAISIE!$P13="","",IF(SAISIE!$U13="","",SAISIE!$U13))</f>
        <v/>
      </c>
      <c r="G61" s="12" t="str">
        <f>IF(SAISIE!P13="","",SAISIE!P13)</f>
        <v/>
      </c>
      <c r="H61" s="12"/>
      <c r="I61" s="12" t="str">
        <f>IF(SAISIE!$P13="","",SAISIE!$X13)</f>
        <v/>
      </c>
      <c r="J61" s="61" t="str">
        <f>IF(COUNTBLANK(SAISIE!$Q$6:$T$6)=4,"",IF(SAISIE!P13="","",IF(SAISIE!Q13&gt;0,SAISIE!$Q$6,IF(SAISIE!R13&gt;0,SAISIE!$R$6,IF(SAISIE!S13&gt;0,SAISIE!$S$6,IF(SAISIE!T13&gt;0,SAISIE!$T$6,""))))))</f>
        <v/>
      </c>
      <c r="O61" s="11" t="s">
        <v>52</v>
      </c>
    </row>
    <row r="62" spans="1:15" x14ac:dyDescent="0.2">
      <c r="A62" s="48" t="str">
        <f>IF(B62="","SUPPR",SAISIE!$B$3)</f>
        <v>PR</v>
      </c>
      <c r="B62" s="12" t="str">
        <f>IF(SAISIE!Q13="","",IF(LEN(SAISIE!B13)=1,CONCATENATE("0",SAISIE!B13,"/",SAISIE!$B$4,"/",SAISIE!$B$5),CONCATENATE(SAISIE!B13,"/",SAISIE!$B$4,"/",SAISIE!$B$5)))</f>
        <v>06/01/2018</v>
      </c>
      <c r="C62" s="12">
        <f>IF(SAISIE!Q13="","",SAISIE!$Q$8)</f>
        <v>4457112</v>
      </c>
      <c r="D62" s="12">
        <f>IF(SAISIE!Q13="","",SAISIE!E13)</f>
        <v>153936</v>
      </c>
      <c r="E62" s="12" t="str">
        <f>IF(SAISIE!Q13="","",SAISIE!F13)</f>
        <v>VTP PV 18146993 - AR-071-RY - AGNES PATRICK - OPEL TIGRA1.616</v>
      </c>
      <c r="F62" s="12" t="str">
        <f>IF(SAISIE!$Q13="","",IF(SAISIE!$U13="","",SAISIE!$U13))</f>
        <v/>
      </c>
      <c r="G62" s="12">
        <f>IF(SAISIE!Q13="","",SAISIE!Q13)</f>
        <v>10.84</v>
      </c>
      <c r="H62" s="12"/>
      <c r="I62" s="37"/>
      <c r="J62" s="61"/>
      <c r="O62" s="39"/>
    </row>
    <row r="63" spans="1:15" x14ac:dyDescent="0.2">
      <c r="A63" s="48" t="str">
        <f>IF(B63="","SUPPR",SAISIE!$B$3)</f>
        <v>SUPPR</v>
      </c>
      <c r="B63" s="12" t="str">
        <f>IF(SAISIE!R13="","",IF(LEN(SAISIE!B13)=1,CONCATENATE("0",SAISIE!B13,"/",SAISIE!$B$4,"/",SAISIE!$B$5),CONCATENATE(SAISIE!B13,"/",SAISIE!$B$4,"/",SAISIE!$B$5)))</f>
        <v/>
      </c>
      <c r="C63" s="12" t="str">
        <f>IF(SAISIE!R13="","",SAISIE!$R$8)</f>
        <v/>
      </c>
      <c r="D63" s="12" t="str">
        <f>IF(SAISIE!R13="","",SAISIE!E13)</f>
        <v/>
      </c>
      <c r="E63" s="12" t="str">
        <f>IF(SAISIE!R13="","",SAISIE!F13)</f>
        <v/>
      </c>
      <c r="F63" s="12" t="str">
        <f>IF(SAISIE!$R13="","",IF(SAISIE!$U13="","",SAISIE!$U13))</f>
        <v/>
      </c>
      <c r="G63" s="12" t="str">
        <f>IF(SAISIE!R13="","",SAISIE!R13)</f>
        <v/>
      </c>
      <c r="H63" s="12"/>
      <c r="I63" s="37"/>
      <c r="J63" s="61"/>
    </row>
    <row r="64" spans="1:15" x14ac:dyDescent="0.2">
      <c r="A64" s="48" t="str">
        <f>IF(B64="","SUPPR",SAISIE!$B$3)</f>
        <v>SUPPR</v>
      </c>
      <c r="B64" s="12" t="str">
        <f>IF(SAISIE!S13="","",IF(LEN(SAISIE!B13)=1,CONCATENATE("0",SAISIE!B13,"/",SAISIE!$B$4,"/",SAISIE!$B$5),CONCATENATE(SAISIE!B13,"/",SAISIE!$B$4,"/",SAISIE!$B$5)))</f>
        <v/>
      </c>
      <c r="C64" s="12" t="str">
        <f>IF(SAISIE!S13="","",SAISIE!$S$8)</f>
        <v/>
      </c>
      <c r="D64" s="12" t="str">
        <f>IF(SAISIE!S13="","",SAISIE!E13)</f>
        <v/>
      </c>
      <c r="E64" s="12" t="str">
        <f>IF(SAISIE!S13="","",SAISIE!F13)</f>
        <v/>
      </c>
      <c r="F64" s="12" t="str">
        <f>IF(SAISIE!$S13="","",IF(SAISIE!$U13="","",SAISIE!$U13))</f>
        <v/>
      </c>
      <c r="G64" s="12" t="str">
        <f>IF(SAISIE!S13="","",SAISIE!S13)</f>
        <v/>
      </c>
      <c r="H64" s="12"/>
      <c r="I64" s="37"/>
      <c r="J64" s="61"/>
    </row>
    <row r="65" spans="1:15" ht="13.5" thickBot="1" x14ac:dyDescent="0.25">
      <c r="A65" s="48" t="str">
        <f>IF(B65="","SUPPR",SAISIE!$B$3)</f>
        <v>SUPPR</v>
      </c>
      <c r="B65" s="12" t="str">
        <f>IF(SAISIE!T13="","",IF(LEN(SAISIE!B13)=1,CONCATENATE("0",SAISIE!B13,"/",SAISIE!$B$4,"/",SAISIE!$B$5),CONCATENATE(SAISIE!B13,"/",SAISIE!$B$4,"/",SAISIE!$B$5)))</f>
        <v/>
      </c>
      <c r="C65" s="60" t="str">
        <f>IF(SAISIE!T13="","",SAISIE!$T$8)</f>
        <v/>
      </c>
      <c r="D65" s="60" t="str">
        <f>IF(SAISIE!T13="","",SAISIE!E13)</f>
        <v/>
      </c>
      <c r="E65" s="60" t="str">
        <f>IF(SAISIE!T13="","",SAISIE!F13)</f>
        <v/>
      </c>
      <c r="F65" s="60" t="str">
        <f>IF(SAISIE!$T13="","",IF(SAISIE!$U13="","",SAISIE!$U13))</f>
        <v/>
      </c>
      <c r="G65" s="60" t="str">
        <f>IF(SAISIE!T13="","",SAISIE!T13)</f>
        <v/>
      </c>
      <c r="H65" s="58"/>
      <c r="I65" s="59"/>
      <c r="J65" s="62"/>
    </row>
    <row r="66" spans="1:15" x14ac:dyDescent="0.2">
      <c r="A66" s="48" t="str">
        <f>IF(B66="","SUPPR",SAISIE!$B$3)</f>
        <v>PR</v>
      </c>
      <c r="B66" s="53" t="str">
        <f>IF(SAISIE!B14="","",IF(LEN(SAISIE!B14)=1,CONCATENATE("0",SAISIE!B14,"/",SAISIE!$B$4,"/",SAISIE!$B$5),CONCATENATE(SAISIE!B14,"/",SAISIE!$B$4,"/",SAISIE!$B$5)))</f>
        <v>09/01/2018</v>
      </c>
      <c r="C66" s="53" t="str">
        <f>IF(SAISIE!B14="","",CONCATENATE($M$2,SAISIE!C14))</f>
        <v>411AGNE</v>
      </c>
      <c r="D66" s="53">
        <f>IF(SAISIE!B14="","",SAISIE!E14)</f>
        <v>154059</v>
      </c>
      <c r="E66" s="53" t="str">
        <f>IF(SAISIE!B14="","",SAISIE!F14)</f>
        <v>CV PV 18147106 - AR-071-RY - AGNES PATRICK - OPEL TIGRA</v>
      </c>
      <c r="F66" s="66" t="str">
        <f>IF(A66="SUPPR","",IF(SAISIE!$U14="","",SAISIE!$U14))</f>
        <v/>
      </c>
      <c r="G66" s="53"/>
      <c r="H66" s="53">
        <f>IF(SAISIE!B14="","",SAISIE!D14)</f>
        <v>10</v>
      </c>
      <c r="I66" s="54"/>
      <c r="J66" s="55" t="str">
        <f>IF(AZ14="","","")</f>
        <v/>
      </c>
      <c r="O66" s="38">
        <f>O50+1</f>
        <v>14</v>
      </c>
    </row>
    <row r="67" spans="1:15" x14ac:dyDescent="0.2">
      <c r="A67" s="48" t="str">
        <f>IF(B67="","SUPPR",SAISIE!$B$3)</f>
        <v>SUPPR</v>
      </c>
      <c r="B67" s="12" t="str">
        <f>IF(SAISIE!W14="","",IF(LEN(SAISIE!B14)=1,CONCATENATE("0",SAISIE!B14,"/",SAISIE!$B$4,"/",SAISIE!$B$5),CONCATENATE(SAISIE!B14,"/",SAISIE!$B$4,"/",SAISIE!$B$5)))</f>
        <v/>
      </c>
      <c r="C67" s="12" t="str">
        <f>IF(SAISIE!W14="","",SAISIE!V14)</f>
        <v/>
      </c>
      <c r="D67" s="12" t="str">
        <f>IF(SAISIE!W14="","",SAISIE!E14)</f>
        <v/>
      </c>
      <c r="E67" s="12" t="str">
        <f>IF(SAISIE!W14="","",SAISIE!F14)</f>
        <v/>
      </c>
      <c r="F67" s="12" t="str">
        <f>IF(SAISIE!$W14="","",IF(SAISIE!$U14="","",SAISIE!$U14))</f>
        <v/>
      </c>
      <c r="G67" s="12" t="str">
        <f>IF(SAISIE!W14="","",SAISIE!W14)</f>
        <v/>
      </c>
      <c r="H67" s="12"/>
      <c r="I67" s="12" t="str">
        <f>IF(SAISIE!$W14="","",SAISIE!$X14)</f>
        <v/>
      </c>
      <c r="J67" s="61" t="str">
        <f>IF(COUNTBLANK(SAISIE!$Q$6:$T$6)=4,"",IF(SAISIE!W14="","",IF(SAISIE!Q14&gt;0,SAISIE!$Q$6,IF(SAISIE!R14&gt;0,SAISIE!$R$6,IF(SAISIE!S14&gt;0,SAISIE!$S$6,IF(SAISIE!T14&gt;0,SAISIE!$T$6,""))))))</f>
        <v/>
      </c>
      <c r="O67" s="11" t="s">
        <v>51</v>
      </c>
    </row>
    <row r="68" spans="1:15" x14ac:dyDescent="0.2">
      <c r="A68" s="48" t="str">
        <f>IF(B68="","SUPPR",SAISIE!$B$3)</f>
        <v>PR</v>
      </c>
      <c r="B68" s="12" t="str">
        <f>IF(SAISIE!G14="","",IF(LEN(SAISIE!B14)=1,CONCATENATE("0",SAISIE!B14,"/",SAISIE!$B$4,"/",SAISIE!$B$5),CONCATENATE(SAISIE!B14,"/",SAISIE!$B$4,"/",SAISIE!$B$5)))</f>
        <v>09/01/2018</v>
      </c>
      <c r="C68" s="12">
        <f>IF(SAISIE!G14="","",SAISIE!$G$8)</f>
        <v>706100</v>
      </c>
      <c r="D68" s="12">
        <f>IF(SAISIE!G14="","",SAISIE!E14)</f>
        <v>154059</v>
      </c>
      <c r="E68" s="12" t="str">
        <f>IF(SAISIE!G14="","",SAISIE!F14)</f>
        <v>CV PV 18147106 - AR-071-RY - AGNES PATRICK - OPEL TIGRA</v>
      </c>
      <c r="F68" s="12" t="str">
        <f>IF(SAISIE!$G14="","",IF(SAISIE!$U14="","",SAISIE!$U14))</f>
        <v/>
      </c>
      <c r="G68" s="12">
        <f>IF(SAISIE!G14="","",SAISIE!G14)</f>
        <v>8.33</v>
      </c>
      <c r="H68" s="12"/>
      <c r="I68" s="12">
        <f>IF(SAISIE!$G14="","",SAISIE!$X14)</f>
        <v>0</v>
      </c>
      <c r="J68" s="61" t="str">
        <f>IF(COUNTBLANK(SAISIE!$Q$6:$T$6)=4,"",IF(SAISIE!G14="","",IF(SAISIE!Q14&gt;0,SAISIE!$Q$6,IF(SAISIE!R14&gt;0,SAISIE!$R$6,IF(SAISIE!S14&gt;0,SAISIE!$S$6,IF(SAISIE!T14&gt;0,SAISIE!$T$6,""))))))</f>
        <v/>
      </c>
      <c r="O68" s="11" t="s">
        <v>48</v>
      </c>
    </row>
    <row r="69" spans="1:15" x14ac:dyDescent="0.2">
      <c r="A69" s="48" t="str">
        <f>IF(B69="","SUPPR",SAISIE!$B$3)</f>
        <v>SUPPR</v>
      </c>
      <c r="B69" s="12" t="str">
        <f>IF(SAISIE!H14="","",IF(LEN(SAISIE!B14)=1,CONCATENATE("0",SAISIE!B14,"/",SAISIE!$B$4,"/",SAISIE!$B$5),CONCATENATE(SAISIE!B14,"/",SAISIE!$B$4,"/",SAISIE!$B$5)))</f>
        <v/>
      </c>
      <c r="C69" s="12" t="str">
        <f>IF(SAISIE!H14="","",SAISIE!$H$8)</f>
        <v/>
      </c>
      <c r="D69" s="12" t="str">
        <f>IF(SAISIE!H14="","",SAISIE!E14)</f>
        <v/>
      </c>
      <c r="E69" s="12" t="str">
        <f>IF(SAISIE!H14="","",SAISIE!F14)</f>
        <v/>
      </c>
      <c r="F69" s="12" t="str">
        <f>IF(SAISIE!$H14="","",IF(SAISIE!$U14="","",SAISIE!$U14))</f>
        <v/>
      </c>
      <c r="G69" s="12" t="str">
        <f>IF(SAISIE!H14="","",SAISIE!H14)</f>
        <v/>
      </c>
      <c r="H69" s="12"/>
      <c r="I69" s="12" t="str">
        <f>IF(SAISIE!$H14="","",SAISIE!$X14)</f>
        <v/>
      </c>
      <c r="J69" s="61" t="str">
        <f>IF(COUNTBLANK(SAISIE!$Q$6:$T$6)=4,"",IF(SAISIE!H14="","",IF(SAISIE!Q14&gt;0,SAISIE!$Q$6,IF(SAISIE!R14&gt;0,SAISIE!$R$6,IF(SAISIE!S14&gt;0,SAISIE!$S$6,IF(SAISIE!T14&gt;0,SAISIE!$T$6,""))))))</f>
        <v/>
      </c>
      <c r="O69" s="11" t="s">
        <v>49</v>
      </c>
    </row>
    <row r="70" spans="1:15" x14ac:dyDescent="0.2">
      <c r="A70" s="48" t="str">
        <f>IF(B70="","SUPPR",SAISIE!$B$3)</f>
        <v>SUPPR</v>
      </c>
      <c r="B70" s="12" t="str">
        <f>IF(SAISIE!I14="","",IF(LEN(SAISIE!B14)=1,CONCATENATE("0",SAISIE!B14,"/",SAISIE!$B$4,"/",SAISIE!$B$5),CONCATENATE(SAISIE!B14,"/",SAISIE!$B$4,"/",SAISIE!$B$5)))</f>
        <v/>
      </c>
      <c r="C70" s="12" t="str">
        <f>IF(SAISIE!I14="","",SAISIE!$I$8)</f>
        <v/>
      </c>
      <c r="D70" s="12" t="str">
        <f>IF(SAISIE!I14="","",SAISIE!E14)</f>
        <v/>
      </c>
      <c r="E70" s="12" t="str">
        <f>IF(SAISIE!I14="","",SAISIE!F14)</f>
        <v/>
      </c>
      <c r="F70" s="12" t="str">
        <f>IF(SAISIE!$I14="","",IF(SAISIE!$U14="","",SAISIE!$U14))</f>
        <v/>
      </c>
      <c r="G70" s="12" t="str">
        <f>IF(SAISIE!I14="","",SAISIE!I14)</f>
        <v/>
      </c>
      <c r="H70" s="12"/>
      <c r="I70" s="12" t="str">
        <f>IF(SAISIE!$I14="","",SAISIE!$X14)</f>
        <v/>
      </c>
      <c r="J70" s="61" t="str">
        <f>IF(COUNTBLANK(SAISIE!$Q$6:$T$6)=4,"",IF(SAISIE!I14="","",IF(SAISIE!Q14&gt;0,SAISIE!$Q$6,IF(SAISIE!R14&gt;0,SAISIE!$R$6,IF(SAISIE!S14&gt;0,SAISIE!$S$6,IF(SAISIE!T14&gt;0,SAISIE!$T$6,""))))))</f>
        <v/>
      </c>
      <c r="O70" s="11" t="s">
        <v>50</v>
      </c>
    </row>
    <row r="71" spans="1:15" x14ac:dyDescent="0.2">
      <c r="A71" s="48" t="str">
        <f>IF(B71="","SUPPR",SAISIE!$B$3)</f>
        <v>SUPPR</v>
      </c>
      <c r="B71" s="12" t="str">
        <f>IF(SAISIE!J14="","",IF(LEN(SAISIE!B14)=1,CONCATENATE("0",SAISIE!B14,"/",SAISIE!$B$4,"/",SAISIE!$B$5),CONCATENATE(SAISIE!B14,"/",SAISIE!$B$4,"/",SAISIE!$B$5)))</f>
        <v/>
      </c>
      <c r="C71" s="12" t="str">
        <f>IF(SAISIE!J14="","",SAISIE!$J$8)</f>
        <v/>
      </c>
      <c r="D71" s="12" t="str">
        <f>IF(SAISIE!J14="","",SAISIE!E14)</f>
        <v/>
      </c>
      <c r="E71" s="12" t="str">
        <f>IF(SAISIE!J14="","",SAISIE!F14)</f>
        <v/>
      </c>
      <c r="F71" s="12" t="str">
        <f>IF(SAISIE!$J14="","",IF(SAISIE!$U14="","",SAISIE!$U14))</f>
        <v/>
      </c>
      <c r="G71" s="12" t="str">
        <f>IF(SAISIE!J14="","",SAISIE!J14)</f>
        <v/>
      </c>
      <c r="H71" s="12"/>
      <c r="I71" s="12" t="str">
        <f>IF(SAISIE!$J14="","",SAISIE!$X14)</f>
        <v/>
      </c>
      <c r="J71" s="61" t="str">
        <f>IF(COUNTBLANK(SAISIE!$Q$6:$T$6)=4,"",IF(SAISIE!J14="","",IF(SAISIE!Q14&gt;0,SAISIE!$Q$6,IF(SAISIE!R14&gt;0,SAISIE!$R$6,IF(SAISIE!S14&gt;0,SAISIE!$S$6,IF(SAISIE!T14&gt;0,SAISIE!$T$6,""))))))</f>
        <v/>
      </c>
      <c r="O71" s="11" t="s">
        <v>53</v>
      </c>
    </row>
    <row r="72" spans="1:15" x14ac:dyDescent="0.2">
      <c r="A72" s="48" t="str">
        <f>IF(B72="","SUPPR",SAISIE!$B$3)</f>
        <v>SUPPR</v>
      </c>
      <c r="B72" s="12" t="str">
        <f>IF(SAISIE!K14="","",IF(LEN(SAISIE!B14)=1,CONCATENATE("0",SAISIE!B14,"/",SAISIE!$B$4,"/",SAISIE!$B$5),CONCATENATE(SAISIE!B14,"/",SAISIE!$B$4,"/",SAISIE!$B$5)))</f>
        <v/>
      </c>
      <c r="C72" s="12" t="str">
        <f>IF(SAISIE!K14="","",SAISIE!$K$8)</f>
        <v/>
      </c>
      <c r="D72" s="12" t="str">
        <f>IF(SAISIE!K14="","",SAISIE!E14)</f>
        <v/>
      </c>
      <c r="E72" s="12" t="str">
        <f>IF(SAISIE!K14="","",SAISIE!F14)</f>
        <v/>
      </c>
      <c r="F72" s="12" t="str">
        <f>IF(SAISIE!$K14="","",IF(SAISIE!$U14="","",SAISIE!$U14))</f>
        <v/>
      </c>
      <c r="G72" s="12" t="str">
        <f>IF(SAISIE!K14="","",SAISIE!K14)</f>
        <v/>
      </c>
      <c r="H72" s="12"/>
      <c r="I72" s="12" t="str">
        <f>IF(SAISIE!$K14="","",SAISIE!$X14)</f>
        <v/>
      </c>
      <c r="J72" s="61" t="str">
        <f>IF(COUNTBLANK(SAISIE!$Q$6:$T$6)=4,"",IF(SAISIE!K14="","",IF(SAISIE!Q14&gt;0,SAISIE!$Q$6,IF(SAISIE!R14&gt;0,SAISIE!$R$6,IF(SAISIE!S14&gt;0,SAISIE!$S$6,IF(SAISIE!T14&gt;0,SAISIE!$T$6,""))))))</f>
        <v/>
      </c>
      <c r="O72" s="11" t="s">
        <v>54</v>
      </c>
    </row>
    <row r="73" spans="1:15" x14ac:dyDescent="0.2">
      <c r="A73" s="48" t="str">
        <f>IF(B73="","SUPPR",SAISIE!$B$3)</f>
        <v>SUPPR</v>
      </c>
      <c r="B73" s="12" t="str">
        <f>IF(SAISIE!L14="","",IF(LEN(SAISIE!B14)=1,CONCATENATE("0",SAISIE!B14,"/",SAISIE!$B$4,"/",SAISIE!$B$5),CONCATENATE(SAISIE!B14,"/",SAISIE!$B$4,"/",SAISIE!$B$5)))</f>
        <v/>
      </c>
      <c r="C73" s="12" t="str">
        <f>IF(SAISIE!L14="","",SAISIE!$L$8)</f>
        <v/>
      </c>
      <c r="D73" s="12" t="str">
        <f>IF(SAISIE!L14="","",SAISIE!E14)</f>
        <v/>
      </c>
      <c r="E73" s="12" t="str">
        <f>IF(SAISIE!L14="","",SAISIE!F14)</f>
        <v/>
      </c>
      <c r="F73" s="12" t="str">
        <f>IF(SAISIE!$L14="","",IF(SAISIE!$U14="","",SAISIE!$U14))</f>
        <v/>
      </c>
      <c r="G73" s="12" t="str">
        <f>IF(SAISIE!L14="","",SAISIE!L14)</f>
        <v/>
      </c>
      <c r="H73" s="12"/>
      <c r="I73" s="12" t="str">
        <f>IF(SAISIE!$L14="","",SAISIE!$X14)</f>
        <v/>
      </c>
      <c r="J73" s="61" t="str">
        <f>IF(COUNTBLANK(SAISIE!$Q$6:$T$6)=4,"",IF(SAISIE!L14="","",IF(SAISIE!Q14&gt;0,SAISIE!$Q$6,IF(SAISIE!R14&gt;0,SAISIE!$R$6,IF(SAISIE!S14&gt;0,SAISIE!$S$6,IF(SAISIE!T14&gt;0,SAISIE!$T$6,""))))))</f>
        <v/>
      </c>
      <c r="O73" s="11" t="s">
        <v>55</v>
      </c>
    </row>
    <row r="74" spans="1:15" x14ac:dyDescent="0.2">
      <c r="A74" s="48" t="str">
        <f>IF(B74="","SUPPR",SAISIE!$B$3)</f>
        <v>SUPPR</v>
      </c>
      <c r="B74" s="12" t="str">
        <f>IF(SAISIE!M14="","",IF(LEN(SAISIE!B14)=1,CONCATENATE("0",SAISIE!B14,"/",SAISIE!$B$4,"/",SAISIE!$B$5),CONCATENATE(SAISIE!B14,"/",SAISIE!$B$4,"/",SAISIE!$B$5)))</f>
        <v/>
      </c>
      <c r="C74" s="12" t="str">
        <f>IF(SAISIE!M14="","",SAISIE!$M$8)</f>
        <v/>
      </c>
      <c r="D74" s="12" t="str">
        <f>IF(SAISIE!M14="","",SAISIE!E14)</f>
        <v/>
      </c>
      <c r="E74" s="12" t="str">
        <f>IF(SAISIE!M14="","",SAISIE!F14)</f>
        <v/>
      </c>
      <c r="F74" s="12" t="str">
        <f>IF(SAISIE!$M14="","",IF(SAISIE!$U14="","",SAISIE!$U14))</f>
        <v/>
      </c>
      <c r="G74" s="12" t="str">
        <f>IF(SAISIE!M14="","",SAISIE!M14)</f>
        <v/>
      </c>
      <c r="H74" s="12"/>
      <c r="I74" s="12" t="str">
        <f>IF(SAISIE!$M14="","",SAISIE!$X14)</f>
        <v/>
      </c>
      <c r="J74" s="61" t="str">
        <f>IF(COUNTBLANK(SAISIE!$Q$6:$T$6)=4,"",IF(SAISIE!M14="","",IF(SAISIE!Q14&gt;0,SAISIE!$Q$6,IF(SAISIE!R14&gt;0,SAISIE!$R$6,IF(SAISIE!S14&gt;0,SAISIE!$S$6,IF(SAISIE!T14&gt;0,SAISIE!$T$6,""))))))</f>
        <v/>
      </c>
      <c r="O74" s="11" t="s">
        <v>56</v>
      </c>
    </row>
    <row r="75" spans="1:15" x14ac:dyDescent="0.2">
      <c r="A75" s="48" t="str">
        <f>IF(B75="","SUPPR",SAISIE!$B$3)</f>
        <v>SUPPR</v>
      </c>
      <c r="B75" s="12" t="str">
        <f>IF(SAISIE!N14="","",IF(LEN(SAISIE!B14)=1,CONCATENATE("0",SAISIE!B14,"/",SAISIE!$B$4,"/",SAISIE!$B$5),CONCATENATE(SAISIE!B14,"/",SAISIE!$B$4,"/",SAISIE!$B$5)))</f>
        <v/>
      </c>
      <c r="C75" s="12" t="str">
        <f>IF(SAISIE!N14="","",SAISIE!$N$8)</f>
        <v/>
      </c>
      <c r="D75" s="12" t="str">
        <f>IF(SAISIE!N14="","",SAISIE!E14)</f>
        <v/>
      </c>
      <c r="E75" s="12" t="str">
        <f>IF(SAISIE!N14="","",SAISIE!F14)</f>
        <v/>
      </c>
      <c r="F75" s="12" t="str">
        <f>IF(SAISIE!$N14="","",IF(SAISIE!$U14="","",SAISIE!$U14))</f>
        <v/>
      </c>
      <c r="G75" s="12" t="str">
        <f>IF(SAISIE!N14="","",SAISIE!N14)</f>
        <v/>
      </c>
      <c r="H75" s="12"/>
      <c r="I75" s="12" t="str">
        <f>IF(SAISIE!$N14="","",SAISIE!$X14)</f>
        <v/>
      </c>
      <c r="J75" s="61" t="str">
        <f>IF(COUNTBLANK(SAISIE!$Q$6:$T$6)=4,"",IF(SAISIE!N14="","",IF(SAISIE!Q14&gt;0,SAISIE!$Q$6,IF(SAISIE!R14&gt;0,SAISIE!$R$6,IF(SAISIE!S14&gt;0,SAISIE!$S$6,IF(SAISIE!T14&gt;0,SAISIE!$T$6,""))))))</f>
        <v/>
      </c>
      <c r="O75" s="11" t="s">
        <v>57</v>
      </c>
    </row>
    <row r="76" spans="1:15" x14ac:dyDescent="0.2">
      <c r="A76" s="48" t="str">
        <f>IF(B76="","SUPPR",SAISIE!$B$3)</f>
        <v>SUPPR</v>
      </c>
      <c r="B76" s="12" t="str">
        <f>IF(SAISIE!O14="","",IF(LEN(SAISIE!B14)=1,CONCATENATE("0",SAISIE!B14,"/",SAISIE!$B$4,"/",SAISIE!$B$5),CONCATENATE(SAISIE!B14,"/",SAISIE!$B$4,"/",SAISIE!$B$5)))</f>
        <v/>
      </c>
      <c r="C76" s="12" t="str">
        <f>IF(SAISIE!O14="","",SAISIE!$O$8)</f>
        <v/>
      </c>
      <c r="D76" s="12" t="str">
        <f>IF(SAISIE!O14="","",SAISIE!E14)</f>
        <v/>
      </c>
      <c r="E76" s="12" t="str">
        <f>IF(SAISIE!O14="","",SAISIE!F14)</f>
        <v/>
      </c>
      <c r="F76" s="12" t="str">
        <f>IF(SAISIE!$O14="","",IF(SAISIE!$U14="","",SAISIE!$U14))</f>
        <v/>
      </c>
      <c r="G76" s="12" t="str">
        <f>IF(SAISIE!O14="","",SAISIE!O14)</f>
        <v/>
      </c>
      <c r="H76" s="12"/>
      <c r="I76" s="12" t="str">
        <f>IF(SAISIE!$O14="","",SAISIE!$X14)</f>
        <v/>
      </c>
      <c r="J76" s="61" t="str">
        <f>IF(COUNTBLANK(SAISIE!$Q$6:$T$6)=4,"",IF(SAISIE!O14="","",IF(SAISIE!Q14&gt;0,SAISIE!$Q$6,IF(SAISIE!R14&gt;0,SAISIE!$R$6,IF(SAISIE!S14&gt;0,SAISIE!$S$6,IF(SAISIE!T14&gt;0,SAISIE!$T$6,""))))))</f>
        <v/>
      </c>
      <c r="O76" s="11" t="s">
        <v>58</v>
      </c>
    </row>
    <row r="77" spans="1:15" x14ac:dyDescent="0.2">
      <c r="A77" s="48" t="str">
        <f>IF(B77="","SUPPR",SAISIE!$B$3)</f>
        <v>SUPPR</v>
      </c>
      <c r="B77" s="12" t="str">
        <f>IF(SAISIE!P14="","",IF(LEN(SAISIE!B14)=1,CONCATENATE("0",SAISIE!B14,"/",SAISIE!$B$4,"/",SAISIE!$B$5),CONCATENATE(SAISIE!B14,"/",SAISIE!$B$4,"/",SAISIE!$B$5)))</f>
        <v/>
      </c>
      <c r="C77" s="12" t="str">
        <f>IF(SAISIE!P14="","",SAISIE!$P$8)</f>
        <v/>
      </c>
      <c r="D77" s="12" t="str">
        <f>IF(SAISIE!P14="","",SAISIE!E14)</f>
        <v/>
      </c>
      <c r="E77" s="12" t="str">
        <f>IF(SAISIE!P14="","",SAISIE!F14)</f>
        <v/>
      </c>
      <c r="F77" s="12" t="str">
        <f>IF(SAISIE!$P14="","",IF(SAISIE!$U14="","",SAISIE!$U14))</f>
        <v/>
      </c>
      <c r="G77" s="12" t="str">
        <f>IF(SAISIE!P14="","",SAISIE!P14)</f>
        <v/>
      </c>
      <c r="H77" s="12"/>
      <c r="I77" s="12" t="str">
        <f>IF(SAISIE!$P14="","",SAISIE!$X14)</f>
        <v/>
      </c>
      <c r="J77" s="61" t="str">
        <f>IF(COUNTBLANK(SAISIE!$Q$6:$T$6)=4,"",IF(SAISIE!P14="","",IF(SAISIE!Q14&gt;0,SAISIE!$Q$6,IF(SAISIE!R14&gt;0,SAISIE!$R$6,IF(SAISIE!S14&gt;0,SAISIE!$S$6,IF(SAISIE!T14&gt;0,SAISIE!$T$6,""))))))</f>
        <v/>
      </c>
      <c r="O77" s="11" t="s">
        <v>52</v>
      </c>
    </row>
    <row r="78" spans="1:15" x14ac:dyDescent="0.2">
      <c r="A78" s="48" t="str">
        <f>IF(B78="","SUPPR",SAISIE!$B$3)</f>
        <v>PR</v>
      </c>
      <c r="B78" s="12" t="str">
        <f>IF(SAISIE!Q14="","",IF(LEN(SAISIE!B14)=1,CONCATENATE("0",SAISIE!B14,"/",SAISIE!$B$4,"/",SAISIE!$B$5),CONCATENATE(SAISIE!B14,"/",SAISIE!$B$4,"/",SAISIE!$B$5)))</f>
        <v>09/01/2018</v>
      </c>
      <c r="C78" s="12">
        <f>IF(SAISIE!Q14="","",SAISIE!$Q$8)</f>
        <v>4457112</v>
      </c>
      <c r="D78" s="12">
        <f>IF(SAISIE!Q14="","",SAISIE!E14)</f>
        <v>154059</v>
      </c>
      <c r="E78" s="12" t="str">
        <f>IF(SAISIE!Q14="","",SAISIE!F14)</f>
        <v>CV PV 18147106 - AR-071-RY - AGNES PATRICK - OPEL TIGRA</v>
      </c>
      <c r="F78" s="12" t="str">
        <f>IF(SAISIE!$Q14="","",IF(SAISIE!$U14="","",SAISIE!$U14))</f>
        <v/>
      </c>
      <c r="G78" s="12">
        <f>IF(SAISIE!Q14="","",SAISIE!Q14)</f>
        <v>1.67</v>
      </c>
      <c r="H78" s="12"/>
      <c r="I78" s="37"/>
      <c r="J78" s="61"/>
      <c r="O78" s="39"/>
    </row>
    <row r="79" spans="1:15" x14ac:dyDescent="0.2">
      <c r="A79" s="48" t="str">
        <f>IF(B79="","SUPPR",SAISIE!$B$3)</f>
        <v>SUPPR</v>
      </c>
      <c r="B79" s="12" t="str">
        <f>IF(SAISIE!R14="","",IF(LEN(SAISIE!B14)=1,CONCATENATE("0",SAISIE!B14,"/",SAISIE!$B$4,"/",SAISIE!$B$5),CONCATENATE(SAISIE!B14,"/",SAISIE!$B$4,"/",SAISIE!$B$5)))</f>
        <v/>
      </c>
      <c r="C79" s="12" t="str">
        <f>IF(SAISIE!R14="","",SAISIE!$R$8)</f>
        <v/>
      </c>
      <c r="D79" s="12" t="str">
        <f>IF(SAISIE!R14="","",SAISIE!E14)</f>
        <v/>
      </c>
      <c r="E79" s="12" t="str">
        <f>IF(SAISIE!R14="","",SAISIE!F14)</f>
        <v/>
      </c>
      <c r="F79" s="12" t="str">
        <f>IF(SAISIE!$R14="","",IF(SAISIE!$U14="","",SAISIE!$U14))</f>
        <v/>
      </c>
      <c r="G79" s="12" t="str">
        <f>IF(SAISIE!R14="","",SAISIE!R14)</f>
        <v/>
      </c>
      <c r="H79" s="12"/>
      <c r="I79" s="37"/>
      <c r="J79" s="61"/>
    </row>
    <row r="80" spans="1:15" x14ac:dyDescent="0.2">
      <c r="A80" s="48" t="str">
        <f>IF(B80="","SUPPR",SAISIE!$B$3)</f>
        <v>SUPPR</v>
      </c>
      <c r="B80" s="12" t="str">
        <f>IF(SAISIE!S14="","",IF(LEN(SAISIE!B14)=1,CONCATENATE("0",SAISIE!B14,"/",SAISIE!$B$4,"/",SAISIE!$B$5),CONCATENATE(SAISIE!B14,"/",SAISIE!$B$4,"/",SAISIE!$B$5)))</f>
        <v/>
      </c>
      <c r="C80" s="12" t="str">
        <f>IF(SAISIE!S14="","",SAISIE!$S$8)</f>
        <v/>
      </c>
      <c r="D80" s="12" t="str">
        <f>IF(SAISIE!S14="","",SAISIE!E14)</f>
        <v/>
      </c>
      <c r="E80" s="12" t="str">
        <f>IF(SAISIE!S14="","",SAISIE!F14)</f>
        <v/>
      </c>
      <c r="F80" s="12" t="str">
        <f>IF(SAISIE!$S14="","",IF(SAISIE!$U14="","",SAISIE!$U14))</f>
        <v/>
      </c>
      <c r="G80" s="12" t="str">
        <f>IF(SAISIE!S14="","",SAISIE!S14)</f>
        <v/>
      </c>
      <c r="H80" s="12"/>
      <c r="I80" s="37"/>
      <c r="J80" s="61"/>
    </row>
    <row r="81" spans="1:15" ht="13.5" thickBot="1" x14ac:dyDescent="0.25">
      <c r="A81" s="48" t="str">
        <f>IF(B81="","SUPPR",SAISIE!$B$3)</f>
        <v>SUPPR</v>
      </c>
      <c r="B81" s="12" t="str">
        <f>IF(SAISIE!T14="","",IF(LEN(SAISIE!B14)=1,CONCATENATE("0",SAISIE!B14,"/",SAISIE!$B$4,"/",SAISIE!$B$5),CONCATENATE(SAISIE!B14,"/",SAISIE!$B$4,"/",SAISIE!$B$5)))</f>
        <v/>
      </c>
      <c r="C81" s="60" t="str">
        <f>IF(SAISIE!T14="","",SAISIE!$T$8)</f>
        <v/>
      </c>
      <c r="D81" s="60" t="str">
        <f>IF(SAISIE!T14="","",SAISIE!E14)</f>
        <v/>
      </c>
      <c r="E81" s="60" t="str">
        <f>IF(SAISIE!T14="","",SAISIE!F14)</f>
        <v/>
      </c>
      <c r="F81" s="60" t="str">
        <f>IF(SAISIE!$T14="","",IF(SAISIE!$U14="","",SAISIE!$U14))</f>
        <v/>
      </c>
      <c r="G81" s="60" t="str">
        <f>IF(SAISIE!T14="","",SAISIE!T14)</f>
        <v/>
      </c>
      <c r="H81" s="58"/>
      <c r="I81" s="59"/>
      <c r="J81" s="62"/>
    </row>
    <row r="82" spans="1:15" x14ac:dyDescent="0.2">
      <c r="A82" s="48" t="str">
        <f>IF(B82="","SUPPR",SAISIE!$B$3)</f>
        <v>PR</v>
      </c>
      <c r="B82" s="53" t="str">
        <f>IF(SAISIE!B15="","",IF(LEN(SAISIE!B15)=1,CONCATENATE("0",SAISIE!B15,"/",SAISIE!$B$4,"/",SAISIE!$B$5),CONCATENATE(SAISIE!B15,"/",SAISIE!$B$4,"/",SAISIE!$B$5)))</f>
        <v>09/01/2018</v>
      </c>
      <c r="C82" s="53" t="str">
        <f>IF(SAISIE!B15="","",CONCATENATE($M$2,SAISIE!C15))</f>
        <v>411AHIP</v>
      </c>
      <c r="D82" s="53">
        <f>IF(SAISIE!B15="","",SAISIE!E15)</f>
        <v>154050</v>
      </c>
      <c r="E82" s="53" t="str">
        <f>IF(SAISIE!B15="","",SAISIE!F15)</f>
        <v>CV PV 18147099 - CJ-190-XF - AHIPO SERI - RENAULT LAGUNA</v>
      </c>
      <c r="F82" s="66" t="str">
        <f>IF(A82="SUPPR","",IF(SAISIE!U15="","",SAISIE!U15))</f>
        <v/>
      </c>
      <c r="G82" s="53"/>
      <c r="H82" s="53">
        <f>IF(SAISIE!B15="","",SAISIE!D15)</f>
        <v>20</v>
      </c>
      <c r="I82" s="54"/>
      <c r="J82" s="55" t="str">
        <f>IF(AZ15="","","")</f>
        <v/>
      </c>
      <c r="O82" s="38">
        <f>O66+1</f>
        <v>15</v>
      </c>
    </row>
    <row r="83" spans="1:15" x14ac:dyDescent="0.2">
      <c r="A83" s="48" t="str">
        <f>IF(B83="","SUPPR",SAISIE!$B$3)</f>
        <v>SUPPR</v>
      </c>
      <c r="B83" s="12" t="str">
        <f>IF(SAISIE!W15="","",IF(LEN(SAISIE!B15)=1,CONCATENATE("0",SAISIE!B15,"/",SAISIE!$B$4,"/",SAISIE!$B$5),CONCATENATE(SAISIE!B15,"/",SAISIE!$B$4,"/",SAISIE!$B$5)))</f>
        <v/>
      </c>
      <c r="C83" s="12" t="str">
        <f>IF(SAISIE!W15="","",SAISIE!V15)</f>
        <v/>
      </c>
      <c r="D83" s="12" t="str">
        <f>IF(SAISIE!W15="","",SAISIE!E15)</f>
        <v/>
      </c>
      <c r="E83" s="12" t="str">
        <f>IF(SAISIE!W15="","",SAISIE!F15)</f>
        <v/>
      </c>
      <c r="F83" s="12" t="str">
        <f>IF(SAISIE!$W15="","",IF(SAISIE!$U15="","",SAISIE!$U15))</f>
        <v/>
      </c>
      <c r="G83" s="12" t="str">
        <f>IF(SAISIE!W15="","",SAISIE!W15)</f>
        <v/>
      </c>
      <c r="H83" s="12"/>
      <c r="I83" s="12" t="str">
        <f>IF(SAISIE!$W15="","",SAISIE!$X15)</f>
        <v/>
      </c>
      <c r="J83" s="61" t="str">
        <f>IF(COUNTBLANK(SAISIE!$Q$6:$T$6)=4,"",IF(SAISIE!W15="","",IF(SAISIE!Q15&gt;0,SAISIE!$Q$6,IF(SAISIE!R15&gt;0,SAISIE!$R$6,IF(SAISIE!S15&gt;0,SAISIE!$S$6,IF(SAISIE!T15&gt;0,SAISIE!$T$6,""))))))</f>
        <v/>
      </c>
      <c r="O83" s="11" t="s">
        <v>51</v>
      </c>
    </row>
    <row r="84" spans="1:15" x14ac:dyDescent="0.2">
      <c r="A84" s="48" t="str">
        <f>IF(B84="","SUPPR",SAISIE!$B$3)</f>
        <v>PR</v>
      </c>
      <c r="B84" s="12" t="str">
        <f>IF(SAISIE!G15="","",IF(LEN(SAISIE!B15)=1,CONCATENATE("0",SAISIE!B15,"/",SAISIE!$B$4,"/",SAISIE!$B$5),CONCATENATE(SAISIE!B15,"/",SAISIE!$B$4,"/",SAISIE!$B$5)))</f>
        <v>09/01/2018</v>
      </c>
      <c r="C84" s="12">
        <f>IF(SAISIE!G15="","",SAISIE!$G$8)</f>
        <v>706100</v>
      </c>
      <c r="D84" s="12">
        <f>IF(SAISIE!G15="","",SAISIE!E15)</f>
        <v>154050</v>
      </c>
      <c r="E84" s="12" t="str">
        <f>IF(SAISIE!G15="","",SAISIE!F15)</f>
        <v>CV PV 18147099 - CJ-190-XF - AHIPO SERI - RENAULT LAGUNA</v>
      </c>
      <c r="F84" s="12" t="str">
        <f>IF(SAISIE!$G15="","",IF(SAISIE!$U15="","",SAISIE!$U15))</f>
        <v/>
      </c>
      <c r="G84" s="12">
        <f>IF(SAISIE!G15="","",SAISIE!G15)</f>
        <v>16.670000000000002</v>
      </c>
      <c r="H84" s="12"/>
      <c r="I84" s="12">
        <f>IF(SAISIE!$G15="","",SAISIE!$X15)</f>
        <v>0</v>
      </c>
      <c r="J84" s="61" t="str">
        <f>IF(COUNTBLANK(SAISIE!$Q$6:$T$6)=4,"",IF(SAISIE!G15="","",IF(SAISIE!Q15&gt;0,SAISIE!$Q$6,IF(SAISIE!R15&gt;0,SAISIE!$R$6,IF(SAISIE!S15&gt;0,SAISIE!$S$6,IF(SAISIE!T15&gt;0,SAISIE!$T$6,""))))))</f>
        <v/>
      </c>
      <c r="O84" s="11" t="s">
        <v>48</v>
      </c>
    </row>
    <row r="85" spans="1:15" x14ac:dyDescent="0.2">
      <c r="A85" s="48" t="str">
        <f>IF(B85="","SUPPR",SAISIE!$B$3)</f>
        <v>SUPPR</v>
      </c>
      <c r="B85" s="12" t="str">
        <f>IF(SAISIE!H15="","",IF(LEN(SAISIE!B15)=1,CONCATENATE("0",SAISIE!B15,"/",SAISIE!$B$4,"/",SAISIE!$B$5),CONCATENATE(SAISIE!B15,"/",SAISIE!$B$4,"/",SAISIE!$B$5)))</f>
        <v/>
      </c>
      <c r="C85" s="12" t="str">
        <f>IF(SAISIE!H15="","",SAISIE!$H$8)</f>
        <v/>
      </c>
      <c r="D85" s="12" t="str">
        <f>IF(SAISIE!H15="","",SAISIE!E15)</f>
        <v/>
      </c>
      <c r="E85" s="12" t="str">
        <f>IF(SAISIE!H15="","",SAISIE!F15)</f>
        <v/>
      </c>
      <c r="F85" s="12" t="str">
        <f>IF(SAISIE!$H15="","",IF(SAISIE!$U15="","",SAISIE!$U15))</f>
        <v/>
      </c>
      <c r="G85" s="12" t="str">
        <f>IF(SAISIE!H15="","",SAISIE!H15)</f>
        <v/>
      </c>
      <c r="H85" s="12"/>
      <c r="I85" s="12" t="str">
        <f>IF(SAISIE!$H15="","",SAISIE!$X15)</f>
        <v/>
      </c>
      <c r="J85" s="61" t="str">
        <f>IF(COUNTBLANK(SAISIE!$Q$6:$T$6)=4,"",IF(SAISIE!H15="","",IF(SAISIE!Q15&gt;0,SAISIE!$Q$6,IF(SAISIE!R15&gt;0,SAISIE!$R$6,IF(SAISIE!S15&gt;0,SAISIE!$S$6,IF(SAISIE!T15&gt;0,SAISIE!$T$6,""))))))</f>
        <v/>
      </c>
      <c r="O85" s="11" t="s">
        <v>49</v>
      </c>
    </row>
    <row r="86" spans="1:15" x14ac:dyDescent="0.2">
      <c r="A86" s="48" t="str">
        <f>IF(B86="","SUPPR",SAISIE!$B$3)</f>
        <v>SUPPR</v>
      </c>
      <c r="B86" s="12" t="str">
        <f>IF(SAISIE!I15="","",IF(LEN(SAISIE!B15)=1,CONCATENATE("0",SAISIE!B15,"/",SAISIE!$B$4,"/",SAISIE!$B$5),CONCATENATE(SAISIE!B15,"/",SAISIE!$B$4,"/",SAISIE!$B$5)))</f>
        <v/>
      </c>
      <c r="C86" s="12" t="str">
        <f>IF(SAISIE!I15="","",SAISIE!$I$8)</f>
        <v/>
      </c>
      <c r="D86" s="12" t="str">
        <f>IF(SAISIE!I15="","",SAISIE!E15)</f>
        <v/>
      </c>
      <c r="E86" s="12" t="str">
        <f>IF(SAISIE!I15="","",SAISIE!F15)</f>
        <v/>
      </c>
      <c r="F86" s="12" t="str">
        <f>IF(SAISIE!$I15="","",IF(SAISIE!$U15="","",SAISIE!$U15))</f>
        <v/>
      </c>
      <c r="G86" s="12" t="str">
        <f>IF(SAISIE!I15="","",SAISIE!I15)</f>
        <v/>
      </c>
      <c r="H86" s="12"/>
      <c r="I86" s="12" t="str">
        <f>IF(SAISIE!$I15="","",SAISIE!$X15)</f>
        <v/>
      </c>
      <c r="J86" s="61" t="str">
        <f>IF(COUNTBLANK(SAISIE!$Q$6:$T$6)=4,"",IF(SAISIE!I15="","",IF(SAISIE!Q15&gt;0,SAISIE!$Q$6,IF(SAISIE!R15&gt;0,SAISIE!$R$6,IF(SAISIE!S15&gt;0,SAISIE!$S$6,IF(SAISIE!T15&gt;0,SAISIE!$T$6,""))))))</f>
        <v/>
      </c>
      <c r="O86" s="11" t="s">
        <v>50</v>
      </c>
    </row>
    <row r="87" spans="1:15" x14ac:dyDescent="0.2">
      <c r="A87" s="48" t="str">
        <f>IF(B87="","SUPPR",SAISIE!$B$3)</f>
        <v>SUPPR</v>
      </c>
      <c r="B87" s="12" t="str">
        <f>IF(SAISIE!J15="","",IF(LEN(SAISIE!B15)=1,CONCATENATE("0",SAISIE!B15,"/",SAISIE!$B$4,"/",SAISIE!$B$5),CONCATENATE(SAISIE!B15,"/",SAISIE!$B$4,"/",SAISIE!$B$5)))</f>
        <v/>
      </c>
      <c r="C87" s="12" t="str">
        <f>IF(SAISIE!J15="","",SAISIE!$J$8)</f>
        <v/>
      </c>
      <c r="D87" s="12" t="str">
        <f>IF(SAISIE!J15="","",SAISIE!E15)</f>
        <v/>
      </c>
      <c r="E87" s="12" t="str">
        <f>IF(SAISIE!J15="","",SAISIE!F15)</f>
        <v/>
      </c>
      <c r="F87" s="12" t="str">
        <f>IF(SAISIE!$J15="","",IF(SAISIE!$U15="","",SAISIE!$U15))</f>
        <v/>
      </c>
      <c r="G87" s="12" t="str">
        <f>IF(SAISIE!J15="","",SAISIE!J15)</f>
        <v/>
      </c>
      <c r="H87" s="12"/>
      <c r="I87" s="12" t="str">
        <f>IF(SAISIE!$J15="","",SAISIE!$X15)</f>
        <v/>
      </c>
      <c r="J87" s="61" t="str">
        <f>IF(COUNTBLANK(SAISIE!$Q$6:$T$6)=4,"",IF(SAISIE!J15="","",IF(SAISIE!Q15&gt;0,SAISIE!$Q$6,IF(SAISIE!R15&gt;0,SAISIE!$R$6,IF(SAISIE!S15&gt;0,SAISIE!$S$6,IF(SAISIE!T15&gt;0,SAISIE!$T$6,""))))))</f>
        <v/>
      </c>
      <c r="O87" s="11" t="s">
        <v>53</v>
      </c>
    </row>
    <row r="88" spans="1:15" x14ac:dyDescent="0.2">
      <c r="A88" s="48" t="str">
        <f>IF(B88="","SUPPR",SAISIE!$B$3)</f>
        <v>SUPPR</v>
      </c>
      <c r="B88" s="12" t="str">
        <f>IF(SAISIE!K15="","",IF(LEN(SAISIE!B15)=1,CONCATENATE("0",SAISIE!B15,"/",SAISIE!$B$4,"/",SAISIE!$B$5),CONCATENATE(SAISIE!B15,"/",SAISIE!$B$4,"/",SAISIE!$B$5)))</f>
        <v/>
      </c>
      <c r="C88" s="12" t="str">
        <f>IF(SAISIE!K15="","",SAISIE!$K$8)</f>
        <v/>
      </c>
      <c r="D88" s="12" t="str">
        <f>IF(SAISIE!K15="","",SAISIE!E15)</f>
        <v/>
      </c>
      <c r="E88" s="12" t="str">
        <f>IF(SAISIE!K15="","",SAISIE!F15)</f>
        <v/>
      </c>
      <c r="F88" s="12" t="str">
        <f>IF(SAISIE!$K15="","",IF(SAISIE!$U15="","",SAISIE!$U15))</f>
        <v/>
      </c>
      <c r="G88" s="12" t="str">
        <f>IF(SAISIE!K15="","",SAISIE!K15)</f>
        <v/>
      </c>
      <c r="H88" s="12"/>
      <c r="I88" s="12" t="str">
        <f>IF(SAISIE!$K15="","",SAISIE!$X15)</f>
        <v/>
      </c>
      <c r="J88" s="61" t="str">
        <f>IF(COUNTBLANK(SAISIE!$Q$6:$T$6)=4,"",IF(SAISIE!K15="","",IF(SAISIE!Q15&gt;0,SAISIE!$Q$6,IF(SAISIE!R15&gt;0,SAISIE!$R$6,IF(SAISIE!S15&gt;0,SAISIE!$S$6,IF(SAISIE!T15&gt;0,SAISIE!$T$6,""))))))</f>
        <v/>
      </c>
      <c r="O88" s="11" t="s">
        <v>54</v>
      </c>
    </row>
    <row r="89" spans="1:15" x14ac:dyDescent="0.2">
      <c r="A89" s="48" t="str">
        <f>IF(B89="","SUPPR",SAISIE!$B$3)</f>
        <v>SUPPR</v>
      </c>
      <c r="B89" s="12" t="str">
        <f>IF(SAISIE!L15="","",IF(LEN(SAISIE!B15)=1,CONCATENATE("0",SAISIE!B15,"/",SAISIE!$B$4,"/",SAISIE!$B$5),CONCATENATE(SAISIE!B15,"/",SAISIE!$B$4,"/",SAISIE!$B$5)))</f>
        <v/>
      </c>
      <c r="C89" s="12" t="str">
        <f>IF(SAISIE!L15="","",SAISIE!$L$8)</f>
        <v/>
      </c>
      <c r="D89" s="12" t="str">
        <f>IF(SAISIE!L15="","",SAISIE!E15)</f>
        <v/>
      </c>
      <c r="E89" s="12" t="str">
        <f>IF(SAISIE!L15="","",SAISIE!F15)</f>
        <v/>
      </c>
      <c r="F89" s="12" t="str">
        <f>IF(SAISIE!$L15="","",IF(SAISIE!$U15="","",SAISIE!$U15))</f>
        <v/>
      </c>
      <c r="G89" s="12" t="str">
        <f>IF(SAISIE!L15="","",SAISIE!L15)</f>
        <v/>
      </c>
      <c r="H89" s="12"/>
      <c r="I89" s="12" t="str">
        <f>IF(SAISIE!$L15="","",SAISIE!$X15)</f>
        <v/>
      </c>
      <c r="J89" s="61" t="str">
        <f>IF(COUNTBLANK(SAISIE!$Q$6:$T$6)=4,"",IF(SAISIE!L15="","",IF(SAISIE!Q15&gt;0,SAISIE!$Q$6,IF(SAISIE!R15&gt;0,SAISIE!$R$6,IF(SAISIE!S15&gt;0,SAISIE!$S$6,IF(SAISIE!T15&gt;0,SAISIE!$T$6,""))))))</f>
        <v/>
      </c>
      <c r="O89" s="11" t="s">
        <v>55</v>
      </c>
    </row>
    <row r="90" spans="1:15" x14ac:dyDescent="0.2">
      <c r="A90" s="48" t="str">
        <f>IF(B90="","SUPPR",SAISIE!$B$3)</f>
        <v>SUPPR</v>
      </c>
      <c r="B90" s="12" t="str">
        <f>IF(SAISIE!M15="","",IF(LEN(SAISIE!B15)=1,CONCATENATE("0",SAISIE!B15,"/",SAISIE!$B$4,"/",SAISIE!$B$5),CONCATENATE(SAISIE!B15,"/",SAISIE!$B$4,"/",SAISIE!$B$5)))</f>
        <v/>
      </c>
      <c r="C90" s="12" t="str">
        <f>IF(SAISIE!M15="","",SAISIE!$M$8)</f>
        <v/>
      </c>
      <c r="D90" s="12" t="str">
        <f>IF(SAISIE!M15="","",SAISIE!E15)</f>
        <v/>
      </c>
      <c r="E90" s="12" t="str">
        <f>IF(SAISIE!M15="","",SAISIE!F15)</f>
        <v/>
      </c>
      <c r="F90" s="12" t="str">
        <f>IF(SAISIE!$M15="","",IF(SAISIE!$U15="","",SAISIE!$U15))</f>
        <v/>
      </c>
      <c r="G90" s="12" t="str">
        <f>IF(SAISIE!M15="","",SAISIE!M15)</f>
        <v/>
      </c>
      <c r="H90" s="12"/>
      <c r="I90" s="12" t="str">
        <f>IF(SAISIE!$M15="","",SAISIE!$X15)</f>
        <v/>
      </c>
      <c r="J90" s="61" t="str">
        <f>IF(COUNTBLANK(SAISIE!$Q$6:$T$6)=4,"",IF(SAISIE!M15="","",IF(SAISIE!Q15&gt;0,SAISIE!$Q$6,IF(SAISIE!R15&gt;0,SAISIE!$R$6,IF(SAISIE!S15&gt;0,SAISIE!$S$6,IF(SAISIE!T15&gt;0,SAISIE!$T$6,""))))))</f>
        <v/>
      </c>
      <c r="O90" s="11" t="s">
        <v>56</v>
      </c>
    </row>
    <row r="91" spans="1:15" x14ac:dyDescent="0.2">
      <c r="A91" s="48" t="str">
        <f>IF(B91="","SUPPR",SAISIE!$B$3)</f>
        <v>SUPPR</v>
      </c>
      <c r="B91" s="12" t="str">
        <f>IF(SAISIE!N15="","",IF(LEN(SAISIE!B15)=1,CONCATENATE("0",SAISIE!B15,"/",SAISIE!$B$4,"/",SAISIE!$B$5),CONCATENATE(SAISIE!B15,"/",SAISIE!$B$4,"/",SAISIE!$B$5)))</f>
        <v/>
      </c>
      <c r="C91" s="12" t="str">
        <f>IF(SAISIE!N15="","",SAISIE!$N$8)</f>
        <v/>
      </c>
      <c r="D91" s="12" t="str">
        <f>IF(SAISIE!N15="","",SAISIE!E15)</f>
        <v/>
      </c>
      <c r="E91" s="12" t="str">
        <f>IF(SAISIE!N15="","",SAISIE!F15)</f>
        <v/>
      </c>
      <c r="F91" s="12" t="str">
        <f>IF(SAISIE!$N15="","",IF(SAISIE!$U15="","",SAISIE!$U15))</f>
        <v/>
      </c>
      <c r="G91" s="12" t="str">
        <f>IF(SAISIE!N15="","",SAISIE!N15)</f>
        <v/>
      </c>
      <c r="H91" s="12"/>
      <c r="I91" s="12" t="str">
        <f>IF(SAISIE!$N15="","",SAISIE!$X15)</f>
        <v/>
      </c>
      <c r="J91" s="61" t="str">
        <f>IF(COUNTBLANK(SAISIE!$Q$6:$T$6)=4,"",IF(SAISIE!N15="","",IF(SAISIE!Q15&gt;0,SAISIE!$Q$6,IF(SAISIE!R15&gt;0,SAISIE!$R$6,IF(SAISIE!S15&gt;0,SAISIE!$S$6,IF(SAISIE!T15&gt;0,SAISIE!$T$6,""))))))</f>
        <v/>
      </c>
      <c r="O91" s="11" t="s">
        <v>57</v>
      </c>
    </row>
    <row r="92" spans="1:15" x14ac:dyDescent="0.2">
      <c r="A92" s="48" t="str">
        <f>IF(B92="","SUPPR",SAISIE!$B$3)</f>
        <v>SUPPR</v>
      </c>
      <c r="B92" s="12" t="str">
        <f>IF(SAISIE!O15="","",IF(LEN(SAISIE!B15)=1,CONCATENATE("0",SAISIE!B15,"/",SAISIE!$B$4,"/",SAISIE!$B$5),CONCATENATE(SAISIE!B15,"/",SAISIE!$B$4,"/",SAISIE!$B$5)))</f>
        <v/>
      </c>
      <c r="C92" s="12" t="str">
        <f>IF(SAISIE!O15="","",SAISIE!$O$8)</f>
        <v/>
      </c>
      <c r="D92" s="12" t="str">
        <f>IF(SAISIE!O15="","",SAISIE!E15)</f>
        <v/>
      </c>
      <c r="E92" s="12" t="str">
        <f>IF(SAISIE!O15="","",SAISIE!F15)</f>
        <v/>
      </c>
      <c r="F92" s="12" t="str">
        <f>IF(SAISIE!$O15="","",IF(SAISIE!$U15="","",SAISIE!$U15))</f>
        <v/>
      </c>
      <c r="G92" s="12" t="str">
        <f>IF(SAISIE!O15="","",SAISIE!O15)</f>
        <v/>
      </c>
      <c r="H92" s="12"/>
      <c r="I92" s="12" t="str">
        <f>IF(SAISIE!$O15="","",SAISIE!$X15)</f>
        <v/>
      </c>
      <c r="J92" s="61" t="str">
        <f>IF(COUNTBLANK(SAISIE!$Q$6:$T$6)=4,"",IF(SAISIE!O15="","",IF(SAISIE!Q15&gt;0,SAISIE!$Q$6,IF(SAISIE!R15&gt;0,SAISIE!$R$6,IF(SAISIE!S15&gt;0,SAISIE!$S$6,IF(SAISIE!T15&gt;0,SAISIE!$T$6,""))))))</f>
        <v/>
      </c>
      <c r="O92" s="11" t="s">
        <v>58</v>
      </c>
    </row>
    <row r="93" spans="1:15" x14ac:dyDescent="0.2">
      <c r="A93" s="48" t="str">
        <f>IF(B93="","SUPPR",SAISIE!$B$3)</f>
        <v>SUPPR</v>
      </c>
      <c r="B93" s="12" t="str">
        <f>IF(SAISIE!P15="","",IF(LEN(SAISIE!B15)=1,CONCATENATE("0",SAISIE!B15,"/",SAISIE!$B$4,"/",SAISIE!$B$5),CONCATENATE(SAISIE!B15,"/",SAISIE!$B$4,"/",SAISIE!$B$5)))</f>
        <v/>
      </c>
      <c r="C93" s="12" t="str">
        <f>IF(SAISIE!P15="","",SAISIE!$P$8)</f>
        <v/>
      </c>
      <c r="D93" s="12" t="str">
        <f>IF(SAISIE!P15="","",SAISIE!E15)</f>
        <v/>
      </c>
      <c r="E93" s="12" t="str">
        <f>IF(SAISIE!P15="","",SAISIE!F15)</f>
        <v/>
      </c>
      <c r="F93" s="12" t="str">
        <f>IF(SAISIE!$P15="","",IF(SAISIE!$U15="","",SAISIE!$U15))</f>
        <v/>
      </c>
      <c r="G93" s="12" t="str">
        <f>IF(SAISIE!P15="","",SAISIE!P15)</f>
        <v/>
      </c>
      <c r="H93" s="12"/>
      <c r="I93" s="12" t="str">
        <f>IF(SAISIE!$P15="","",SAISIE!$X15)</f>
        <v/>
      </c>
      <c r="J93" s="61" t="str">
        <f>IF(COUNTBLANK(SAISIE!$Q$6:$T$6)=4,"",IF(SAISIE!P15="","",IF(SAISIE!Q15&gt;0,SAISIE!$Q$6,IF(SAISIE!R15&gt;0,SAISIE!$R$6,IF(SAISIE!S15&gt;0,SAISIE!$S$6,IF(SAISIE!T15&gt;0,SAISIE!$T$6,""))))))</f>
        <v/>
      </c>
      <c r="O93" s="11" t="s">
        <v>52</v>
      </c>
    </row>
    <row r="94" spans="1:15" x14ac:dyDescent="0.2">
      <c r="A94" s="48" t="str">
        <f>IF(B94="","SUPPR",SAISIE!$B$3)</f>
        <v>PR</v>
      </c>
      <c r="B94" s="12" t="str">
        <f>IF(SAISIE!Q15="","",IF(LEN(SAISIE!B15)=1,CONCATENATE("0",SAISIE!B15,"/",SAISIE!$B$4,"/",SAISIE!$B$5),CONCATENATE(SAISIE!B15,"/",SAISIE!$B$4,"/",SAISIE!$B$5)))</f>
        <v>09/01/2018</v>
      </c>
      <c r="C94" s="12">
        <f>IF(SAISIE!Q15="","",SAISIE!$Q$8)</f>
        <v>4457112</v>
      </c>
      <c r="D94" s="12">
        <f>IF(SAISIE!Q15="","",SAISIE!E15)</f>
        <v>154050</v>
      </c>
      <c r="E94" s="12" t="str">
        <f>IF(SAISIE!Q15="","",SAISIE!F15)</f>
        <v>CV PV 18147099 - CJ-190-XF - AHIPO SERI - RENAULT LAGUNA</v>
      </c>
      <c r="F94" s="12" t="str">
        <f>IF(SAISIE!$Q15="","",IF(SAISIE!$U15="","",SAISIE!$U15))</f>
        <v/>
      </c>
      <c r="G94" s="12">
        <f>IF(SAISIE!Q15="","",SAISIE!Q15)</f>
        <v>3.33</v>
      </c>
      <c r="H94" s="12"/>
      <c r="I94" s="37"/>
      <c r="J94" s="61"/>
      <c r="O94" s="39"/>
    </row>
    <row r="95" spans="1:15" x14ac:dyDescent="0.2">
      <c r="A95" s="48" t="str">
        <f>IF(B95="","SUPPR",SAISIE!$B$3)</f>
        <v>SUPPR</v>
      </c>
      <c r="B95" s="12" t="str">
        <f>IF(SAISIE!R15="","",IF(LEN(SAISIE!B15)=1,CONCATENATE("0",SAISIE!B15,"/",SAISIE!$B$4,"/",SAISIE!$B$5),CONCATENATE(SAISIE!B15,"/",SAISIE!$B$4,"/",SAISIE!$B$5)))</f>
        <v/>
      </c>
      <c r="C95" s="12" t="str">
        <f>IF(SAISIE!R15="","",SAISIE!$R$8)</f>
        <v/>
      </c>
      <c r="D95" s="12" t="str">
        <f>IF(SAISIE!R15="","",SAISIE!E15)</f>
        <v/>
      </c>
      <c r="E95" s="12" t="str">
        <f>IF(SAISIE!R15="","",SAISIE!F15)</f>
        <v/>
      </c>
      <c r="F95" s="12" t="str">
        <f>IF(SAISIE!$R15="","",IF(SAISIE!$U15="","",SAISIE!$U15))</f>
        <v/>
      </c>
      <c r="G95" s="12" t="str">
        <f>IF(SAISIE!R15="","",SAISIE!R15)</f>
        <v/>
      </c>
      <c r="H95" s="12"/>
      <c r="I95" s="37"/>
      <c r="J95" s="61"/>
    </row>
    <row r="96" spans="1:15" x14ac:dyDescent="0.2">
      <c r="A96" s="48" t="str">
        <f>IF(B96="","SUPPR",SAISIE!$B$3)</f>
        <v>SUPPR</v>
      </c>
      <c r="B96" s="12" t="str">
        <f>IF(SAISIE!S15="","",IF(LEN(SAISIE!B15)=1,CONCATENATE("0",SAISIE!B15,"/",SAISIE!$B$4,"/",SAISIE!$B$5),CONCATENATE(SAISIE!B15,"/",SAISIE!$B$4,"/",SAISIE!$B$5)))</f>
        <v/>
      </c>
      <c r="C96" s="12" t="str">
        <f>IF(SAISIE!S15="","",SAISIE!$S$8)</f>
        <v/>
      </c>
      <c r="D96" s="12" t="str">
        <f>IF(SAISIE!S15="","",SAISIE!E15)</f>
        <v/>
      </c>
      <c r="E96" s="12" t="str">
        <f>IF(SAISIE!S15="","",SAISIE!F15)</f>
        <v/>
      </c>
      <c r="F96" s="12" t="str">
        <f>IF(SAISIE!$S15="","",IF(SAISIE!$U15="","",SAISIE!$U15))</f>
        <v/>
      </c>
      <c r="G96" s="12" t="str">
        <f>IF(SAISIE!S15="","",SAISIE!S15)</f>
        <v/>
      </c>
      <c r="H96" s="12"/>
      <c r="I96" s="37"/>
      <c r="J96" s="61"/>
    </row>
    <row r="97" spans="1:15" ht="13.5" thickBot="1" x14ac:dyDescent="0.25">
      <c r="A97" s="48" t="str">
        <f>IF(B97="","SUPPR",SAISIE!$B$3)</f>
        <v>SUPPR</v>
      </c>
      <c r="B97" s="12" t="str">
        <f>IF(SAISIE!T15="","",IF(LEN(SAISIE!B15)=1,CONCATENATE("0",SAISIE!B15,"/",SAISIE!$B$4,"/",SAISIE!$B$5),CONCATENATE(SAISIE!B15,"/",SAISIE!$B$4,"/",SAISIE!$B$5)))</f>
        <v/>
      </c>
      <c r="C97" s="60" t="str">
        <f>IF(SAISIE!T15="","",SAISIE!$T$8)</f>
        <v/>
      </c>
      <c r="D97" s="60" t="str">
        <f>IF(SAISIE!T15="","",SAISIE!E15)</f>
        <v/>
      </c>
      <c r="E97" s="60" t="str">
        <f>IF(SAISIE!T15="","",SAISIE!F15)</f>
        <v/>
      </c>
      <c r="F97" s="60" t="str">
        <f>IF(SAISIE!$T15="","",IF(SAISIE!$U15="","",SAISIE!$U15))</f>
        <v/>
      </c>
      <c r="G97" s="60" t="str">
        <f>IF(SAISIE!T15="","",SAISIE!T15)</f>
        <v/>
      </c>
      <c r="H97" s="58"/>
      <c r="I97" s="59"/>
      <c r="J97" s="62"/>
    </row>
    <row r="98" spans="1:15" x14ac:dyDescent="0.2">
      <c r="A98" s="48" t="str">
        <f>IF(B98="","SUPPR",SAISIE!$B$3)</f>
        <v>PR</v>
      </c>
      <c r="B98" s="53" t="str">
        <f>IF(SAISIE!B16="","",IF(LEN(SAISIE!B16)=1,CONCATENATE("0",SAISIE!B16,"/",SAISIE!$B$4,"/",SAISIE!$B$5),CONCATENATE(SAISIE!B16,"/",SAISIE!$B$4,"/",SAISIE!$B$5)))</f>
        <v>21/01/2018</v>
      </c>
      <c r="C98" s="53" t="str">
        <f>IF(SAISIE!B16="","",CONCATENATE($M$2,SAISIE!C16))</f>
        <v>411AILL</v>
      </c>
      <c r="D98" s="53">
        <f>IF(SAISIE!B16="","",SAISIE!E16)</f>
        <v>154395</v>
      </c>
      <c r="E98" s="53" t="str">
        <f>IF(SAISIE!B16="","",SAISIE!F16)</f>
        <v>CV PV 18147416 - DD-051-PY - AILLET MURIEL - HONDA FR-V</v>
      </c>
      <c r="F98" s="66" t="str">
        <f>IF(A98="SUPPR","",IF(SAISIE!$U16="","",SAISIE!$U16))</f>
        <v/>
      </c>
      <c r="G98" s="53"/>
      <c r="H98" s="53">
        <f>IF(SAISIE!B16="","",SAISIE!D16)</f>
        <v>15</v>
      </c>
      <c r="I98" s="54"/>
      <c r="J98" s="55" t="str">
        <f>IF(AZ16="","","")</f>
        <v/>
      </c>
      <c r="O98" s="38">
        <f>O82+1</f>
        <v>16</v>
      </c>
    </row>
    <row r="99" spans="1:15" x14ac:dyDescent="0.2">
      <c r="A99" s="48" t="str">
        <f>IF(B99="","SUPPR",SAISIE!$B$3)</f>
        <v>SUPPR</v>
      </c>
      <c r="B99" s="12" t="str">
        <f>IF(SAISIE!W16="","",IF(LEN(SAISIE!B16)=1,CONCATENATE("0",SAISIE!B16,"/",SAISIE!$B$4,"/",SAISIE!$B$5),CONCATENATE(SAISIE!B16,"/",SAISIE!$B$4,"/",SAISIE!$B$5)))</f>
        <v/>
      </c>
      <c r="C99" s="12" t="str">
        <f>IF(SAISIE!W16="","",SAISIE!V16)</f>
        <v/>
      </c>
      <c r="D99" s="12" t="str">
        <f>IF(SAISIE!W16="","",SAISIE!E16)</f>
        <v/>
      </c>
      <c r="E99" s="12" t="str">
        <f>IF(SAISIE!W16="","",SAISIE!F16)</f>
        <v/>
      </c>
      <c r="F99" s="12" t="str">
        <f>IF(SAISIE!$W16="","",IF(SAISIE!$U16="","",SAISIE!$U16))</f>
        <v/>
      </c>
      <c r="G99" s="12" t="str">
        <f>IF(SAISIE!W16="","",SAISIE!W16)</f>
        <v/>
      </c>
      <c r="H99" s="12"/>
      <c r="I99" s="12" t="str">
        <f>IF(SAISIE!$W16="","",SAISIE!$X16)</f>
        <v/>
      </c>
      <c r="J99" s="61" t="str">
        <f>IF(COUNTBLANK(SAISIE!$Q$6:$T$6)=4,"",IF(SAISIE!W16="","",IF(SAISIE!Q16&gt;0,SAISIE!$Q$6,IF(SAISIE!R16&gt;0,SAISIE!$R$6,IF(SAISIE!S16&gt;0,SAISIE!$S$6,IF(SAISIE!T16&gt;0,SAISIE!$T$6,""))))))</f>
        <v/>
      </c>
      <c r="O99" s="11" t="s">
        <v>51</v>
      </c>
    </row>
    <row r="100" spans="1:15" x14ac:dyDescent="0.2">
      <c r="A100" s="48" t="str">
        <f>IF(B100="","SUPPR",SAISIE!$B$3)</f>
        <v>PR</v>
      </c>
      <c r="B100" s="12" t="str">
        <f>IF(SAISIE!G16="","",IF(LEN(SAISIE!B16)=1,CONCATENATE("0",SAISIE!B16,"/",SAISIE!$B$4,"/",SAISIE!$B$5),CONCATENATE(SAISIE!B16,"/",SAISIE!$B$4,"/",SAISIE!$B$5)))</f>
        <v>21/01/2018</v>
      </c>
      <c r="C100" s="12">
        <f>IF(SAISIE!G16="","",SAISIE!$G$8)</f>
        <v>706100</v>
      </c>
      <c r="D100" s="12">
        <f>IF(SAISIE!G16="","",SAISIE!E16)</f>
        <v>154395</v>
      </c>
      <c r="E100" s="12" t="str">
        <f>IF(SAISIE!G16="","",SAISIE!F16)</f>
        <v>CV PV 18147416 - DD-051-PY - AILLET MURIEL - HONDA FR-V</v>
      </c>
      <c r="F100" s="12" t="str">
        <f>IF(SAISIE!$G16="","",IF(SAISIE!$U16="","",SAISIE!$U16))</f>
        <v/>
      </c>
      <c r="G100" s="12">
        <f>IF(SAISIE!G16="","",SAISIE!G16)</f>
        <v>12.5</v>
      </c>
      <c r="H100" s="12"/>
      <c r="I100" s="12">
        <f>IF(SAISIE!$G16="","",SAISIE!$X16)</f>
        <v>0</v>
      </c>
      <c r="J100" s="61" t="str">
        <f>IF(COUNTBLANK(SAISIE!$Q$6:$T$6)=4,"",IF(SAISIE!G16="","",IF(SAISIE!Q16&gt;0,SAISIE!$Q$6,IF(SAISIE!R16&gt;0,SAISIE!$R$6,IF(SAISIE!S16&gt;0,SAISIE!$S$6,IF(SAISIE!T16&gt;0,SAISIE!$T$6,""))))))</f>
        <v/>
      </c>
      <c r="O100" s="11" t="s">
        <v>48</v>
      </c>
    </row>
    <row r="101" spans="1:15" x14ac:dyDescent="0.2">
      <c r="A101" s="48" t="str">
        <f>IF(B101="","SUPPR",SAISIE!$B$3)</f>
        <v>SUPPR</v>
      </c>
      <c r="B101" s="12" t="str">
        <f>IF(SAISIE!H16="","",IF(LEN(SAISIE!B16)=1,CONCATENATE("0",SAISIE!B16,"/",SAISIE!$B$4,"/",SAISIE!$B$5),CONCATENATE(SAISIE!B16,"/",SAISIE!$B$4,"/",SAISIE!$B$5)))</f>
        <v/>
      </c>
      <c r="C101" s="12" t="str">
        <f>IF(SAISIE!H16="","",SAISIE!$H$8)</f>
        <v/>
      </c>
      <c r="D101" s="12" t="str">
        <f>IF(SAISIE!H16="","",SAISIE!E16)</f>
        <v/>
      </c>
      <c r="E101" s="12" t="str">
        <f>IF(SAISIE!H16="","",SAISIE!F16)</f>
        <v/>
      </c>
      <c r="F101" s="12" t="str">
        <f>IF(SAISIE!$H16="","",IF(SAISIE!$U16="","",SAISIE!$U16))</f>
        <v/>
      </c>
      <c r="G101" s="12" t="str">
        <f>IF(SAISIE!H16="","",SAISIE!H16)</f>
        <v/>
      </c>
      <c r="H101" s="12"/>
      <c r="I101" s="12" t="str">
        <f>IF(SAISIE!$H16="","",SAISIE!$X16)</f>
        <v/>
      </c>
      <c r="J101" s="61" t="str">
        <f>IF(COUNTBLANK(SAISIE!$Q$6:$T$6)=4,"",IF(SAISIE!H16="","",IF(SAISIE!Q16&gt;0,SAISIE!$Q$6,IF(SAISIE!R16&gt;0,SAISIE!$R$6,IF(SAISIE!S16&gt;0,SAISIE!$S$6,IF(SAISIE!T16&gt;0,SAISIE!$T$6,""))))))</f>
        <v/>
      </c>
      <c r="O101" s="11" t="s">
        <v>49</v>
      </c>
    </row>
    <row r="102" spans="1:15" x14ac:dyDescent="0.2">
      <c r="A102" s="48" t="str">
        <f>IF(B102="","SUPPR",SAISIE!$B$3)</f>
        <v>SUPPR</v>
      </c>
      <c r="B102" s="12" t="str">
        <f>IF(SAISIE!I16="","",IF(LEN(SAISIE!B16)=1,CONCATENATE("0",SAISIE!B16,"/",SAISIE!$B$4,"/",SAISIE!$B$5),CONCATENATE(SAISIE!B16,"/",SAISIE!$B$4,"/",SAISIE!$B$5)))</f>
        <v/>
      </c>
      <c r="C102" s="12" t="str">
        <f>IF(SAISIE!I16="","",SAISIE!$I$8)</f>
        <v/>
      </c>
      <c r="D102" s="12" t="str">
        <f>IF(SAISIE!I16="","",SAISIE!E16)</f>
        <v/>
      </c>
      <c r="E102" s="12" t="str">
        <f>IF(SAISIE!I16="","",SAISIE!F16)</f>
        <v/>
      </c>
      <c r="F102" s="12" t="str">
        <f>IF(SAISIE!$I16="","",IF(SAISIE!$U16="","",SAISIE!$U16))</f>
        <v/>
      </c>
      <c r="G102" s="12" t="str">
        <f>IF(SAISIE!I16="","",SAISIE!I16)</f>
        <v/>
      </c>
      <c r="H102" s="12"/>
      <c r="I102" s="12" t="str">
        <f>IF(SAISIE!$I16="","",SAISIE!$X16)</f>
        <v/>
      </c>
      <c r="J102" s="61" t="str">
        <f>IF(COUNTBLANK(SAISIE!$Q$6:$T$6)=4,"",IF(SAISIE!I16="","",IF(SAISIE!Q16&gt;0,SAISIE!$Q$6,IF(SAISIE!R16&gt;0,SAISIE!$R$6,IF(SAISIE!S16&gt;0,SAISIE!$S$6,IF(SAISIE!T16&gt;0,SAISIE!$T$6,""))))))</f>
        <v/>
      </c>
      <c r="O102" s="11" t="s">
        <v>50</v>
      </c>
    </row>
    <row r="103" spans="1:15" x14ac:dyDescent="0.2">
      <c r="A103" s="48" t="str">
        <f>IF(B103="","SUPPR",SAISIE!$B$3)</f>
        <v>SUPPR</v>
      </c>
      <c r="B103" s="12" t="str">
        <f>IF(SAISIE!J16="","",IF(LEN(SAISIE!B16)=1,CONCATENATE("0",SAISIE!B16,"/",SAISIE!$B$4,"/",SAISIE!$B$5),CONCATENATE(SAISIE!B16,"/",SAISIE!$B$4,"/",SAISIE!$B$5)))</f>
        <v/>
      </c>
      <c r="C103" s="12" t="str">
        <f>IF(SAISIE!J16="","",SAISIE!$J$8)</f>
        <v/>
      </c>
      <c r="D103" s="12" t="str">
        <f>IF(SAISIE!J16="","",SAISIE!E16)</f>
        <v/>
      </c>
      <c r="E103" s="12" t="str">
        <f>IF(SAISIE!J16="","",SAISIE!F16)</f>
        <v/>
      </c>
      <c r="F103" s="12" t="str">
        <f>IF(SAISIE!$J16="","",IF(SAISIE!$U16="","",SAISIE!$U16))</f>
        <v/>
      </c>
      <c r="G103" s="12" t="str">
        <f>IF(SAISIE!J16="","",SAISIE!J16)</f>
        <v/>
      </c>
      <c r="H103" s="12"/>
      <c r="I103" s="12" t="str">
        <f>IF(SAISIE!$J16="","",SAISIE!$X16)</f>
        <v/>
      </c>
      <c r="J103" s="61" t="str">
        <f>IF(COUNTBLANK(SAISIE!$Q$6:$T$6)=4,"",IF(SAISIE!J16="","",IF(SAISIE!Q16&gt;0,SAISIE!$Q$6,IF(SAISIE!R16&gt;0,SAISIE!$R$6,IF(SAISIE!S16&gt;0,SAISIE!$S$6,IF(SAISIE!T16&gt;0,SAISIE!$T$6,""))))))</f>
        <v/>
      </c>
      <c r="O103" s="11" t="s">
        <v>53</v>
      </c>
    </row>
    <row r="104" spans="1:15" x14ac:dyDescent="0.2">
      <c r="A104" s="48" t="str">
        <f>IF(B104="","SUPPR",SAISIE!$B$3)</f>
        <v>SUPPR</v>
      </c>
      <c r="B104" s="12" t="str">
        <f>IF(SAISIE!K16="","",IF(LEN(SAISIE!B16)=1,CONCATENATE("0",SAISIE!B16,"/",SAISIE!$B$4,"/",SAISIE!$B$5),CONCATENATE(SAISIE!B16,"/",SAISIE!$B$4,"/",SAISIE!$B$5)))</f>
        <v/>
      </c>
      <c r="C104" s="12" t="str">
        <f>IF(SAISIE!K16="","",SAISIE!$K$8)</f>
        <v/>
      </c>
      <c r="D104" s="12" t="str">
        <f>IF(SAISIE!K16="","",SAISIE!E16)</f>
        <v/>
      </c>
      <c r="E104" s="12" t="str">
        <f>IF(SAISIE!K16="","",SAISIE!F16)</f>
        <v/>
      </c>
      <c r="F104" s="12" t="str">
        <f>IF(SAISIE!$K16="","",IF(SAISIE!$U16="","",SAISIE!$U16))</f>
        <v/>
      </c>
      <c r="G104" s="12" t="str">
        <f>IF(SAISIE!K16="","",SAISIE!K16)</f>
        <v/>
      </c>
      <c r="H104" s="12"/>
      <c r="I104" s="12" t="str">
        <f>IF(SAISIE!$K16="","",SAISIE!$X16)</f>
        <v/>
      </c>
      <c r="J104" s="61" t="str">
        <f>IF(COUNTBLANK(SAISIE!$Q$6:$T$6)=4,"",IF(SAISIE!K16="","",IF(SAISIE!Q16&gt;0,SAISIE!$Q$6,IF(SAISIE!R16&gt;0,SAISIE!$R$6,IF(SAISIE!S16&gt;0,SAISIE!$S$6,IF(SAISIE!T16&gt;0,SAISIE!$T$6,""))))))</f>
        <v/>
      </c>
      <c r="O104" s="11" t="s">
        <v>54</v>
      </c>
    </row>
    <row r="105" spans="1:15" x14ac:dyDescent="0.2">
      <c r="A105" s="48" t="str">
        <f>IF(B105="","SUPPR",SAISIE!$B$3)</f>
        <v>SUPPR</v>
      </c>
      <c r="B105" s="12" t="str">
        <f>IF(SAISIE!L16="","",IF(LEN(SAISIE!B16)=1,CONCATENATE("0",SAISIE!B16,"/",SAISIE!$B$4,"/",SAISIE!$B$5),CONCATENATE(SAISIE!B16,"/",SAISIE!$B$4,"/",SAISIE!$B$5)))</f>
        <v/>
      </c>
      <c r="C105" s="12" t="str">
        <f>IF(SAISIE!L16="","",SAISIE!$L$8)</f>
        <v/>
      </c>
      <c r="D105" s="12" t="str">
        <f>IF(SAISIE!L16="","",SAISIE!E16)</f>
        <v/>
      </c>
      <c r="E105" s="12" t="str">
        <f>IF(SAISIE!L16="","",SAISIE!F16)</f>
        <v/>
      </c>
      <c r="F105" s="12" t="str">
        <f>IF(SAISIE!$L16="","",IF(SAISIE!$U16="","",SAISIE!$U16))</f>
        <v/>
      </c>
      <c r="G105" s="12" t="str">
        <f>IF(SAISIE!L16="","",SAISIE!L16)</f>
        <v/>
      </c>
      <c r="H105" s="12"/>
      <c r="I105" s="12" t="str">
        <f>IF(SAISIE!$L16="","",SAISIE!$X16)</f>
        <v/>
      </c>
      <c r="J105" s="61" t="str">
        <f>IF(COUNTBLANK(SAISIE!$Q$6:$T$6)=4,"",IF(SAISIE!L16="","",IF(SAISIE!Q16&gt;0,SAISIE!$Q$6,IF(SAISIE!R16&gt;0,SAISIE!$R$6,IF(SAISIE!S16&gt;0,SAISIE!$S$6,IF(SAISIE!T16&gt;0,SAISIE!$T$6,""))))))</f>
        <v/>
      </c>
      <c r="O105" s="11" t="s">
        <v>55</v>
      </c>
    </row>
    <row r="106" spans="1:15" x14ac:dyDescent="0.2">
      <c r="A106" s="48" t="str">
        <f>IF(B106="","SUPPR",SAISIE!$B$3)</f>
        <v>SUPPR</v>
      </c>
      <c r="B106" s="12" t="str">
        <f>IF(SAISIE!M16="","",IF(LEN(SAISIE!B16)=1,CONCATENATE("0",SAISIE!B16,"/",SAISIE!$B$4,"/",SAISIE!$B$5),CONCATENATE(SAISIE!B16,"/",SAISIE!$B$4,"/",SAISIE!$B$5)))</f>
        <v/>
      </c>
      <c r="C106" s="12" t="str">
        <f>IF(SAISIE!M16="","",SAISIE!$M$8)</f>
        <v/>
      </c>
      <c r="D106" s="12" t="str">
        <f>IF(SAISIE!M16="","",SAISIE!E16)</f>
        <v/>
      </c>
      <c r="E106" s="12" t="str">
        <f>IF(SAISIE!M16="","",SAISIE!F16)</f>
        <v/>
      </c>
      <c r="F106" s="12" t="str">
        <f>IF(SAISIE!$M16="","",IF(SAISIE!$U16="","",SAISIE!$U16))</f>
        <v/>
      </c>
      <c r="G106" s="12" t="str">
        <f>IF(SAISIE!M16="","",SAISIE!M16)</f>
        <v/>
      </c>
      <c r="H106" s="12"/>
      <c r="I106" s="12" t="str">
        <f>IF(SAISIE!$M16="","",SAISIE!$X16)</f>
        <v/>
      </c>
      <c r="J106" s="61" t="str">
        <f>IF(COUNTBLANK(SAISIE!$Q$6:$T$6)=4,"",IF(SAISIE!M16="","",IF(SAISIE!Q16&gt;0,SAISIE!$Q$6,IF(SAISIE!R16&gt;0,SAISIE!$R$6,IF(SAISIE!S16&gt;0,SAISIE!$S$6,IF(SAISIE!T16&gt;0,SAISIE!$T$6,""))))))</f>
        <v/>
      </c>
      <c r="O106" s="11" t="s">
        <v>56</v>
      </c>
    </row>
    <row r="107" spans="1:15" x14ac:dyDescent="0.2">
      <c r="A107" s="48" t="str">
        <f>IF(B107="","SUPPR",SAISIE!$B$3)</f>
        <v>SUPPR</v>
      </c>
      <c r="B107" s="12" t="str">
        <f>IF(SAISIE!N16="","",IF(LEN(SAISIE!B16)=1,CONCATENATE("0",SAISIE!B16,"/",SAISIE!$B$4,"/",SAISIE!$B$5),CONCATENATE(SAISIE!B16,"/",SAISIE!$B$4,"/",SAISIE!$B$5)))</f>
        <v/>
      </c>
      <c r="C107" s="12" t="str">
        <f>IF(SAISIE!N16="","",SAISIE!$N$8)</f>
        <v/>
      </c>
      <c r="D107" s="12" t="str">
        <f>IF(SAISIE!N16="","",SAISIE!E16)</f>
        <v/>
      </c>
      <c r="E107" s="12" t="str">
        <f>IF(SAISIE!N16="","",SAISIE!F16)</f>
        <v/>
      </c>
      <c r="F107" s="12" t="str">
        <f>IF(SAISIE!$N16="","",IF(SAISIE!$U16="","",SAISIE!$U16))</f>
        <v/>
      </c>
      <c r="G107" s="12" t="str">
        <f>IF(SAISIE!N16="","",SAISIE!N16)</f>
        <v/>
      </c>
      <c r="H107" s="12"/>
      <c r="I107" s="12" t="str">
        <f>IF(SAISIE!$N16="","",SAISIE!$X16)</f>
        <v/>
      </c>
      <c r="J107" s="61" t="str">
        <f>IF(COUNTBLANK(SAISIE!$Q$6:$T$6)=4,"",IF(SAISIE!N16="","",IF(SAISIE!Q16&gt;0,SAISIE!$Q$6,IF(SAISIE!R16&gt;0,SAISIE!$R$6,IF(SAISIE!S16&gt;0,SAISIE!$S$6,IF(SAISIE!T16&gt;0,SAISIE!$T$6,""))))))</f>
        <v/>
      </c>
      <c r="O107" s="11" t="s">
        <v>57</v>
      </c>
    </row>
    <row r="108" spans="1:15" x14ac:dyDescent="0.2">
      <c r="A108" s="48" t="str">
        <f>IF(B108="","SUPPR",SAISIE!$B$3)</f>
        <v>SUPPR</v>
      </c>
      <c r="B108" s="12" t="str">
        <f>IF(SAISIE!O16="","",IF(LEN(SAISIE!B16)=1,CONCATENATE("0",SAISIE!B16,"/",SAISIE!$B$4,"/",SAISIE!$B$5),CONCATENATE(SAISIE!B16,"/",SAISIE!$B$4,"/",SAISIE!$B$5)))</f>
        <v/>
      </c>
      <c r="C108" s="12" t="str">
        <f>IF(SAISIE!O16="","",SAISIE!$O$8)</f>
        <v/>
      </c>
      <c r="D108" s="12" t="str">
        <f>IF(SAISIE!O16="","",SAISIE!E16)</f>
        <v/>
      </c>
      <c r="E108" s="12" t="str">
        <f>IF(SAISIE!O16="","",SAISIE!F16)</f>
        <v/>
      </c>
      <c r="F108" s="12" t="str">
        <f>IF(SAISIE!$O16="","",IF(SAISIE!$U16="","",SAISIE!$U16))</f>
        <v/>
      </c>
      <c r="G108" s="12" t="str">
        <f>IF(SAISIE!O16="","",SAISIE!O16)</f>
        <v/>
      </c>
      <c r="H108" s="12"/>
      <c r="I108" s="12" t="str">
        <f>IF(SAISIE!$O16="","",SAISIE!$X16)</f>
        <v/>
      </c>
      <c r="J108" s="61" t="str">
        <f>IF(COUNTBLANK(SAISIE!$Q$6:$T$6)=4,"",IF(SAISIE!O16="","",IF(SAISIE!Q16&gt;0,SAISIE!$Q$6,IF(SAISIE!R16&gt;0,SAISIE!$R$6,IF(SAISIE!S16&gt;0,SAISIE!$S$6,IF(SAISIE!T16&gt;0,SAISIE!$T$6,""))))))</f>
        <v/>
      </c>
      <c r="O108" s="11" t="s">
        <v>58</v>
      </c>
    </row>
    <row r="109" spans="1:15" x14ac:dyDescent="0.2">
      <c r="A109" s="48" t="str">
        <f>IF(B109="","SUPPR",SAISIE!$B$3)</f>
        <v>SUPPR</v>
      </c>
      <c r="B109" s="12" t="str">
        <f>IF(SAISIE!P16="","",IF(LEN(SAISIE!B16)=1,CONCATENATE("0",SAISIE!B16,"/",SAISIE!$B$4,"/",SAISIE!$B$5),CONCATENATE(SAISIE!B16,"/",SAISIE!$B$4,"/",SAISIE!$B$5)))</f>
        <v/>
      </c>
      <c r="C109" s="12" t="str">
        <f>IF(SAISIE!P16="","",SAISIE!$P$8)</f>
        <v/>
      </c>
      <c r="D109" s="12" t="str">
        <f>IF(SAISIE!P16="","",SAISIE!E16)</f>
        <v/>
      </c>
      <c r="E109" s="12" t="str">
        <f>IF(SAISIE!P16="","",SAISIE!F16)</f>
        <v/>
      </c>
      <c r="F109" s="12" t="str">
        <f>IF(SAISIE!$P16="","",IF(SAISIE!$U16="","",SAISIE!$U16))</f>
        <v/>
      </c>
      <c r="G109" s="12" t="str">
        <f>IF(SAISIE!P16="","",SAISIE!P16)</f>
        <v/>
      </c>
      <c r="H109" s="12"/>
      <c r="I109" s="12" t="str">
        <f>IF(SAISIE!$P16="","",SAISIE!$X16)</f>
        <v/>
      </c>
      <c r="J109" s="61" t="str">
        <f>IF(COUNTBLANK(SAISIE!$Q$6:$T$6)=4,"",IF(SAISIE!P16="","",IF(SAISIE!Q16&gt;0,SAISIE!$Q$6,IF(SAISIE!R16&gt;0,SAISIE!$R$6,IF(SAISIE!S16&gt;0,SAISIE!$S$6,IF(SAISIE!T16&gt;0,SAISIE!$T$6,""))))))</f>
        <v/>
      </c>
      <c r="O109" s="11" t="s">
        <v>52</v>
      </c>
    </row>
    <row r="110" spans="1:15" x14ac:dyDescent="0.2">
      <c r="A110" s="48" t="str">
        <f>IF(B110="","SUPPR",SAISIE!$B$3)</f>
        <v>PR</v>
      </c>
      <c r="B110" s="12" t="str">
        <f>IF(SAISIE!Q16="","",IF(LEN(SAISIE!B16)=1,CONCATENATE("0",SAISIE!B16,"/",SAISIE!$B$4,"/",SAISIE!$B$5),CONCATENATE(SAISIE!B16,"/",SAISIE!$B$4,"/",SAISIE!$B$5)))</f>
        <v>21/01/2018</v>
      </c>
      <c r="C110" s="12">
        <f>IF(SAISIE!Q16="","",SAISIE!$Q$8)</f>
        <v>4457112</v>
      </c>
      <c r="D110" s="12">
        <f>IF(SAISIE!Q16="","",SAISIE!E16)</f>
        <v>154395</v>
      </c>
      <c r="E110" s="12" t="str">
        <f>IF(SAISIE!Q16="","",SAISIE!F16)</f>
        <v>CV PV 18147416 - DD-051-PY - AILLET MURIEL - HONDA FR-V</v>
      </c>
      <c r="F110" s="12" t="str">
        <f>IF(SAISIE!$Q16="","",IF(SAISIE!$U16="","",SAISIE!$U16))</f>
        <v/>
      </c>
      <c r="G110" s="12">
        <f>IF(SAISIE!Q16="","",SAISIE!Q16)</f>
        <v>2.5</v>
      </c>
      <c r="H110" s="12"/>
      <c r="I110" s="37"/>
      <c r="J110" s="61"/>
      <c r="O110" s="39"/>
    </row>
    <row r="111" spans="1:15" x14ac:dyDescent="0.2">
      <c r="A111" s="48" t="str">
        <f>IF(B111="","SUPPR",SAISIE!$B$3)</f>
        <v>SUPPR</v>
      </c>
      <c r="B111" s="12" t="str">
        <f>IF(SAISIE!R16="","",IF(LEN(SAISIE!B16)=1,CONCATENATE("0",SAISIE!B16,"/",SAISIE!$B$4,"/",SAISIE!$B$5),CONCATENATE(SAISIE!B16,"/",SAISIE!$B$4,"/",SAISIE!$B$5)))</f>
        <v/>
      </c>
      <c r="C111" s="12" t="str">
        <f>IF(SAISIE!R16="","",SAISIE!$R$8)</f>
        <v/>
      </c>
      <c r="D111" s="12" t="str">
        <f>IF(SAISIE!R16="","",SAISIE!E16)</f>
        <v/>
      </c>
      <c r="E111" s="12" t="str">
        <f>IF(SAISIE!R16="","",SAISIE!F16)</f>
        <v/>
      </c>
      <c r="F111" s="12" t="str">
        <f>IF(SAISIE!$R16="","",IF(SAISIE!$U16="","",SAISIE!$U16))</f>
        <v/>
      </c>
      <c r="G111" s="12" t="str">
        <f>IF(SAISIE!R16="","",SAISIE!R16)</f>
        <v/>
      </c>
      <c r="H111" s="12"/>
      <c r="I111" s="37"/>
      <c r="J111" s="61"/>
    </row>
    <row r="112" spans="1:15" x14ac:dyDescent="0.2">
      <c r="A112" s="48" t="str">
        <f>IF(B112="","SUPPR",SAISIE!$B$3)</f>
        <v>SUPPR</v>
      </c>
      <c r="B112" s="12" t="str">
        <f>IF(SAISIE!S16="","",IF(LEN(SAISIE!B16)=1,CONCATENATE("0",SAISIE!B16,"/",SAISIE!$B$4,"/",SAISIE!$B$5),CONCATENATE(SAISIE!B16,"/",SAISIE!$B$4,"/",SAISIE!$B$5)))</f>
        <v/>
      </c>
      <c r="C112" s="12" t="str">
        <f>IF(SAISIE!S16="","",SAISIE!$S$8)</f>
        <v/>
      </c>
      <c r="D112" s="12" t="str">
        <f>IF(SAISIE!S16="","",SAISIE!E16)</f>
        <v/>
      </c>
      <c r="E112" s="12" t="str">
        <f>IF(SAISIE!S16="","",SAISIE!F16)</f>
        <v/>
      </c>
      <c r="F112" s="12" t="str">
        <f>IF(SAISIE!$S16="","",IF(SAISIE!$U16="","",SAISIE!$U16))</f>
        <v/>
      </c>
      <c r="G112" s="12" t="str">
        <f>IF(SAISIE!S16="","",SAISIE!S16)</f>
        <v/>
      </c>
      <c r="H112" s="12"/>
      <c r="I112" s="37"/>
      <c r="J112" s="61"/>
    </row>
    <row r="113" spans="1:15" ht="13.5" thickBot="1" x14ac:dyDescent="0.25">
      <c r="A113" s="48" t="str">
        <f>IF(B113="","SUPPR",SAISIE!$B$3)</f>
        <v>SUPPR</v>
      </c>
      <c r="B113" s="12" t="str">
        <f>IF(SAISIE!T16="","",IF(LEN(SAISIE!B16)=1,CONCATENATE("0",SAISIE!B16,"/",SAISIE!$B$4,"/",SAISIE!$B$5),CONCATENATE(SAISIE!B16,"/",SAISIE!$B$4,"/",SAISIE!$B$5)))</f>
        <v/>
      </c>
      <c r="C113" s="60" t="str">
        <f>IF(SAISIE!T16="","",SAISIE!$T$8)</f>
        <v/>
      </c>
      <c r="D113" s="60" t="str">
        <f>IF(SAISIE!T16="","",SAISIE!E16)</f>
        <v/>
      </c>
      <c r="E113" s="60" t="str">
        <f>IF(SAISIE!T16="","",SAISIE!F16)</f>
        <v/>
      </c>
      <c r="F113" s="60" t="str">
        <f>IF(SAISIE!$T16="","",IF(SAISIE!$U16="","",SAISIE!$U16))</f>
        <v/>
      </c>
      <c r="G113" s="60" t="str">
        <f>IF(SAISIE!T16="","",SAISIE!T16)</f>
        <v/>
      </c>
      <c r="H113" s="58"/>
      <c r="I113" s="59"/>
      <c r="J113" s="62"/>
    </row>
    <row r="114" spans="1:15" x14ac:dyDescent="0.2">
      <c r="A114" s="48" t="str">
        <f>IF(B114="","SUPPR",SAISIE!$B$3)</f>
        <v>PR</v>
      </c>
      <c r="B114" s="53" t="str">
        <f>IF(SAISIE!B17="","",IF(LEN(SAISIE!B17)=1,CONCATENATE("0",SAISIE!B17,"/",SAISIE!$B$4,"/",SAISIE!$B$5),CONCATENATE(SAISIE!B17,"/",SAISIE!$B$4,"/",SAISIE!$B$5)))</f>
        <v>08/01/2018</v>
      </c>
      <c r="C114" s="53" t="str">
        <f>IF(SAISIE!B17="","",CONCATENATE($M$2,SAISIE!C17))</f>
        <v>411ALAN</v>
      </c>
      <c r="D114" s="53">
        <f>IF(SAISIE!B17="","",SAISIE!E17)</f>
        <v>153993</v>
      </c>
      <c r="E114" s="53" t="str">
        <f>IF(SAISIE!B17="","",SAISIE!F17)</f>
        <v>VTP PV 18147043 - AS-042-PB - ALANBAGI YOUCEF - OPEL ASTRA</v>
      </c>
      <c r="F114" s="66" t="str">
        <f>IF(A114="SUPPR","",IF(SAISIE!U17="","",SAISIE!U17))</f>
        <v/>
      </c>
      <c r="G114" s="53"/>
      <c r="H114" s="53">
        <f>IF(SAISIE!B17="","",SAISIE!D17)</f>
        <v>65</v>
      </c>
      <c r="I114" s="54"/>
      <c r="J114" s="55" t="str">
        <f>IF(AZ17="","","")</f>
        <v/>
      </c>
      <c r="O114" s="38">
        <f>O98+1</f>
        <v>17</v>
      </c>
    </row>
    <row r="115" spans="1:15" x14ac:dyDescent="0.2">
      <c r="A115" s="48" t="str">
        <f>IF(B115="","SUPPR",SAISIE!$B$3)</f>
        <v>SUPPR</v>
      </c>
      <c r="B115" s="12" t="str">
        <f>IF(SAISIE!W17="","",IF(LEN(SAISIE!B17)=1,CONCATENATE("0",SAISIE!B17,"/",SAISIE!$B$4,"/",SAISIE!$B$5),CONCATENATE(SAISIE!B17,"/",SAISIE!$B$4,"/",SAISIE!$B$5)))</f>
        <v/>
      </c>
      <c r="C115" s="12" t="str">
        <f>IF(SAISIE!W17="","",SAISIE!V17)</f>
        <v/>
      </c>
      <c r="D115" s="12" t="str">
        <f>IF(SAISIE!W17="","",SAISIE!E17)</f>
        <v/>
      </c>
      <c r="E115" s="12" t="str">
        <f>IF(SAISIE!W17="","",SAISIE!F17)</f>
        <v/>
      </c>
      <c r="F115" s="12" t="str">
        <f>IF(SAISIE!$W17="","",IF(SAISIE!$U17="","",SAISIE!$U17))</f>
        <v/>
      </c>
      <c r="G115" s="12" t="str">
        <f>IF(SAISIE!W17="","",SAISIE!W17)</f>
        <v/>
      </c>
      <c r="H115" s="12"/>
      <c r="I115" s="12" t="str">
        <f>IF(SAISIE!$W17="","",SAISIE!$X17)</f>
        <v/>
      </c>
      <c r="J115" s="61" t="str">
        <f>IF(COUNTBLANK(SAISIE!$Q$6:$T$6)=4,"",IF(SAISIE!W17="","",IF(SAISIE!Q17&gt;0,SAISIE!$Q$6,IF(SAISIE!R17&gt;0,SAISIE!$R$6,IF(SAISIE!S17&gt;0,SAISIE!$S$6,IF(SAISIE!T17&gt;0,SAISIE!$T$6,""))))))</f>
        <v/>
      </c>
      <c r="O115" s="11" t="s">
        <v>51</v>
      </c>
    </row>
    <row r="116" spans="1:15" x14ac:dyDescent="0.2">
      <c r="A116" s="48" t="str">
        <f>IF(B116="","SUPPR",SAISIE!$B$3)</f>
        <v>PR</v>
      </c>
      <c r="B116" s="12" t="str">
        <f>IF(SAISIE!G17="","",IF(LEN(SAISIE!B17)=1,CONCATENATE("0",SAISIE!B17,"/",SAISIE!$B$4,"/",SAISIE!$B$5),CONCATENATE(SAISIE!B17,"/",SAISIE!$B$4,"/",SAISIE!$B$5)))</f>
        <v>08/01/2018</v>
      </c>
      <c r="C116" s="12">
        <f>IF(SAISIE!G17="","",SAISIE!$G$8)</f>
        <v>706100</v>
      </c>
      <c r="D116" s="12">
        <f>IF(SAISIE!G17="","",SAISIE!E17)</f>
        <v>153993</v>
      </c>
      <c r="E116" s="12" t="str">
        <f>IF(SAISIE!G17="","",SAISIE!F17)</f>
        <v>VTP PV 18147043 - AS-042-PB - ALANBAGI YOUCEF - OPEL ASTRA</v>
      </c>
      <c r="F116" s="12" t="str">
        <f>IF(SAISIE!$G17="","",IF(SAISIE!$U17="","",SAISIE!$U17))</f>
        <v/>
      </c>
      <c r="G116" s="12">
        <f>IF(SAISIE!G17="","",SAISIE!G17)</f>
        <v>53.88</v>
      </c>
      <c r="H116" s="12"/>
      <c r="I116" s="12">
        <f>IF(SAISIE!$G17="","",SAISIE!$X17)</f>
        <v>0</v>
      </c>
      <c r="J116" s="61" t="str">
        <f>IF(COUNTBLANK(SAISIE!$Q$6:$T$6)=4,"",IF(SAISIE!G17="","",IF(SAISIE!Q17&gt;0,SAISIE!$Q$6,IF(SAISIE!R17&gt;0,SAISIE!$R$6,IF(SAISIE!S17&gt;0,SAISIE!$S$6,IF(SAISIE!T17&gt;0,SAISIE!$T$6,""))))))</f>
        <v/>
      </c>
      <c r="O116" s="11" t="s">
        <v>48</v>
      </c>
    </row>
    <row r="117" spans="1:15" x14ac:dyDescent="0.2">
      <c r="A117" s="48" t="str">
        <f>IF(B117="","SUPPR",SAISIE!$B$3)</f>
        <v>SUPPR</v>
      </c>
      <c r="B117" s="12" t="str">
        <f>IF(SAISIE!H17="","",IF(LEN(SAISIE!B17)=1,CONCATENATE("0",SAISIE!B17,"/",SAISIE!$B$4,"/",SAISIE!$B$5),CONCATENATE(SAISIE!B17,"/",SAISIE!$B$4,"/",SAISIE!$B$5)))</f>
        <v/>
      </c>
      <c r="C117" s="12" t="str">
        <f>IF(SAISIE!H17="","",SAISIE!$H$8)</f>
        <v/>
      </c>
      <c r="D117" s="12" t="str">
        <f>IF(SAISIE!H17="","",SAISIE!E17)</f>
        <v/>
      </c>
      <c r="E117" s="12" t="str">
        <f>IF(SAISIE!H17="","",SAISIE!F17)</f>
        <v/>
      </c>
      <c r="F117" s="12" t="str">
        <f>IF(SAISIE!$H17="","",IF(SAISIE!$U17="","",SAISIE!$U17))</f>
        <v/>
      </c>
      <c r="G117" s="12" t="str">
        <f>IF(SAISIE!H17="","",SAISIE!H17)</f>
        <v/>
      </c>
      <c r="H117" s="12"/>
      <c r="I117" s="12" t="str">
        <f>IF(SAISIE!$H17="","",SAISIE!$X17)</f>
        <v/>
      </c>
      <c r="J117" s="61" t="str">
        <f>IF(COUNTBLANK(SAISIE!$Q$6:$T$6)=4,"",IF(SAISIE!H17="","",IF(SAISIE!Q17&gt;0,SAISIE!$Q$6,IF(SAISIE!R17&gt;0,SAISIE!$R$6,IF(SAISIE!S17&gt;0,SAISIE!$S$6,IF(SAISIE!T17&gt;0,SAISIE!$T$6,""))))))</f>
        <v/>
      </c>
      <c r="O117" s="11" t="s">
        <v>49</v>
      </c>
    </row>
    <row r="118" spans="1:15" x14ac:dyDescent="0.2">
      <c r="A118" s="48" t="str">
        <f>IF(B118="","SUPPR",SAISIE!$B$3)</f>
        <v>SUPPR</v>
      </c>
      <c r="B118" s="12" t="str">
        <f>IF(SAISIE!I17="","",IF(LEN(SAISIE!B17)=1,CONCATENATE("0",SAISIE!B17,"/",SAISIE!$B$4,"/",SAISIE!$B$5),CONCATENATE(SAISIE!B17,"/",SAISIE!$B$4,"/",SAISIE!$B$5)))</f>
        <v/>
      </c>
      <c r="C118" s="12" t="str">
        <f>IF(SAISIE!I17="","",SAISIE!$I$8)</f>
        <v/>
      </c>
      <c r="D118" s="12" t="str">
        <f>IF(SAISIE!I17="","",SAISIE!E17)</f>
        <v/>
      </c>
      <c r="E118" s="12" t="str">
        <f>IF(SAISIE!I17="","",SAISIE!F17)</f>
        <v/>
      </c>
      <c r="F118" s="12" t="str">
        <f>IF(SAISIE!$I17="","",IF(SAISIE!$U17="","",SAISIE!$U17))</f>
        <v/>
      </c>
      <c r="G118" s="12" t="str">
        <f>IF(SAISIE!I17="","",SAISIE!I17)</f>
        <v/>
      </c>
      <c r="H118" s="12"/>
      <c r="I118" s="12" t="str">
        <f>IF(SAISIE!$I17="","",SAISIE!$X17)</f>
        <v/>
      </c>
      <c r="J118" s="61" t="str">
        <f>IF(COUNTBLANK(SAISIE!$Q$6:$T$6)=4,"",IF(SAISIE!I17="","",IF(SAISIE!Q17&gt;0,SAISIE!$Q$6,IF(SAISIE!R17&gt;0,SAISIE!$R$6,IF(SAISIE!S17&gt;0,SAISIE!$S$6,IF(SAISIE!T17&gt;0,SAISIE!$T$6,""))))))</f>
        <v/>
      </c>
      <c r="O118" s="11" t="s">
        <v>50</v>
      </c>
    </row>
    <row r="119" spans="1:15" x14ac:dyDescent="0.2">
      <c r="A119" s="48" t="str">
        <f>IF(B119="","SUPPR",SAISIE!$B$3)</f>
        <v>SUPPR</v>
      </c>
      <c r="B119" s="12" t="str">
        <f>IF(SAISIE!J17="","",IF(LEN(SAISIE!B17)=1,CONCATENATE("0",SAISIE!B17,"/",SAISIE!$B$4,"/",SAISIE!$B$5),CONCATENATE(SAISIE!B17,"/",SAISIE!$B$4,"/",SAISIE!$B$5)))</f>
        <v/>
      </c>
      <c r="C119" s="12" t="str">
        <f>IF(SAISIE!J17="","",SAISIE!$J$8)</f>
        <v/>
      </c>
      <c r="D119" s="12" t="str">
        <f>IF(SAISIE!J17="","",SAISIE!E17)</f>
        <v/>
      </c>
      <c r="E119" s="12" t="str">
        <f>IF(SAISIE!J17="","",SAISIE!F17)</f>
        <v/>
      </c>
      <c r="F119" s="12" t="str">
        <f>IF(SAISIE!$J17="","",IF(SAISIE!$U17="","",SAISIE!$U17))</f>
        <v/>
      </c>
      <c r="G119" s="12" t="str">
        <f>IF(SAISIE!J17="","",SAISIE!J17)</f>
        <v/>
      </c>
      <c r="H119" s="12"/>
      <c r="I119" s="12" t="str">
        <f>IF(SAISIE!$J17="","",SAISIE!$X17)</f>
        <v/>
      </c>
      <c r="J119" s="61" t="str">
        <f>IF(COUNTBLANK(SAISIE!$Q$6:$T$6)=4,"",IF(SAISIE!J17="","",IF(SAISIE!Q17&gt;0,SAISIE!$Q$6,IF(SAISIE!R17&gt;0,SAISIE!$R$6,IF(SAISIE!S17&gt;0,SAISIE!$S$6,IF(SAISIE!T17&gt;0,SAISIE!$T$6,""))))))</f>
        <v/>
      </c>
      <c r="O119" s="11" t="s">
        <v>53</v>
      </c>
    </row>
    <row r="120" spans="1:15" x14ac:dyDescent="0.2">
      <c r="A120" s="48" t="str">
        <f>IF(B120="","SUPPR",SAISIE!$B$3)</f>
        <v>SUPPR</v>
      </c>
      <c r="B120" s="12" t="str">
        <f>IF(SAISIE!K17="","",IF(LEN(SAISIE!B17)=1,CONCATENATE("0",SAISIE!B17,"/",SAISIE!$B$4,"/",SAISIE!$B$5),CONCATENATE(SAISIE!B17,"/",SAISIE!$B$4,"/",SAISIE!$B$5)))</f>
        <v/>
      </c>
      <c r="C120" s="12" t="str">
        <f>IF(SAISIE!K17="","",SAISIE!$K$8)</f>
        <v/>
      </c>
      <c r="D120" s="12" t="str">
        <f>IF(SAISIE!K17="","",SAISIE!E17)</f>
        <v/>
      </c>
      <c r="E120" s="12" t="str">
        <f>IF(SAISIE!K17="","",SAISIE!F17)</f>
        <v/>
      </c>
      <c r="F120" s="12" t="str">
        <f>IF(SAISIE!$K17="","",IF(SAISIE!$U17="","",SAISIE!$U17))</f>
        <v/>
      </c>
      <c r="G120" s="12" t="str">
        <f>IF(SAISIE!K17="","",SAISIE!K17)</f>
        <v/>
      </c>
      <c r="H120" s="12"/>
      <c r="I120" s="12" t="str">
        <f>IF(SAISIE!$K17="","",SAISIE!$X17)</f>
        <v/>
      </c>
      <c r="J120" s="61" t="str">
        <f>IF(COUNTBLANK(SAISIE!$Q$6:$T$6)=4,"",IF(SAISIE!K17="","",IF(SAISIE!Q17&gt;0,SAISIE!$Q$6,IF(SAISIE!R17&gt;0,SAISIE!$R$6,IF(SAISIE!S17&gt;0,SAISIE!$S$6,IF(SAISIE!T17&gt;0,SAISIE!$T$6,""))))))</f>
        <v/>
      </c>
      <c r="O120" s="11" t="s">
        <v>54</v>
      </c>
    </row>
    <row r="121" spans="1:15" x14ac:dyDescent="0.2">
      <c r="A121" s="48" t="str">
        <f>IF(B121="","SUPPR",SAISIE!$B$3)</f>
        <v>SUPPR</v>
      </c>
      <c r="B121" s="12" t="str">
        <f>IF(SAISIE!L17="","",IF(LEN(SAISIE!B17)=1,CONCATENATE("0",SAISIE!B17,"/",SAISIE!$B$4,"/",SAISIE!$B$5),CONCATENATE(SAISIE!B17,"/",SAISIE!$B$4,"/",SAISIE!$B$5)))</f>
        <v/>
      </c>
      <c r="C121" s="12" t="str">
        <f>IF(SAISIE!L17="","",SAISIE!$L$8)</f>
        <v/>
      </c>
      <c r="D121" s="12" t="str">
        <f>IF(SAISIE!L17="","",SAISIE!E17)</f>
        <v/>
      </c>
      <c r="E121" s="12" t="str">
        <f>IF(SAISIE!L17="","",SAISIE!F17)</f>
        <v/>
      </c>
      <c r="F121" s="12" t="str">
        <f>IF(SAISIE!$L17="","",IF(SAISIE!$U17="","",SAISIE!$U17))</f>
        <v/>
      </c>
      <c r="G121" s="12" t="str">
        <f>IF(SAISIE!L17="","",SAISIE!L17)</f>
        <v/>
      </c>
      <c r="H121" s="12"/>
      <c r="I121" s="12" t="str">
        <f>IF(SAISIE!$L17="","",SAISIE!$X17)</f>
        <v/>
      </c>
      <c r="J121" s="61" t="str">
        <f>IF(COUNTBLANK(SAISIE!$Q$6:$T$6)=4,"",IF(SAISIE!L17="","",IF(SAISIE!Q17&gt;0,SAISIE!$Q$6,IF(SAISIE!R17&gt;0,SAISIE!$R$6,IF(SAISIE!S17&gt;0,SAISIE!$S$6,IF(SAISIE!T17&gt;0,SAISIE!$T$6,""))))))</f>
        <v/>
      </c>
      <c r="O121" s="11" t="s">
        <v>55</v>
      </c>
    </row>
    <row r="122" spans="1:15" x14ac:dyDescent="0.2">
      <c r="A122" s="48" t="str">
        <f>IF(B122="","SUPPR",SAISIE!$B$3)</f>
        <v>SUPPR</v>
      </c>
      <c r="B122" s="12" t="str">
        <f>IF(SAISIE!M17="","",IF(LEN(SAISIE!B17)=1,CONCATENATE("0",SAISIE!B17,"/",SAISIE!$B$4,"/",SAISIE!$B$5),CONCATENATE(SAISIE!B17,"/",SAISIE!$B$4,"/",SAISIE!$B$5)))</f>
        <v/>
      </c>
      <c r="C122" s="12" t="str">
        <f>IF(SAISIE!M17="","",SAISIE!$M$8)</f>
        <v/>
      </c>
      <c r="D122" s="12" t="str">
        <f>IF(SAISIE!M17="","",SAISIE!E17)</f>
        <v/>
      </c>
      <c r="E122" s="12" t="str">
        <f>IF(SAISIE!M17="","",SAISIE!F17)</f>
        <v/>
      </c>
      <c r="F122" s="12" t="str">
        <f>IF(SAISIE!$M17="","",IF(SAISIE!$U17="","",SAISIE!$U17))</f>
        <v/>
      </c>
      <c r="G122" s="12" t="str">
        <f>IF(SAISIE!M17="","",SAISIE!M17)</f>
        <v/>
      </c>
      <c r="H122" s="12"/>
      <c r="I122" s="12" t="str">
        <f>IF(SAISIE!$M17="","",SAISIE!$X17)</f>
        <v/>
      </c>
      <c r="J122" s="61" t="str">
        <f>IF(COUNTBLANK(SAISIE!$Q$6:$T$6)=4,"",IF(SAISIE!M17="","",IF(SAISIE!Q17&gt;0,SAISIE!$Q$6,IF(SAISIE!R17&gt;0,SAISIE!$R$6,IF(SAISIE!S17&gt;0,SAISIE!$S$6,IF(SAISIE!T17&gt;0,SAISIE!$T$6,""))))))</f>
        <v/>
      </c>
      <c r="O122" s="11" t="s">
        <v>56</v>
      </c>
    </row>
    <row r="123" spans="1:15" x14ac:dyDescent="0.2">
      <c r="A123" s="48" t="str">
        <f>IF(B123="","SUPPR",SAISIE!$B$3)</f>
        <v>SUPPR</v>
      </c>
      <c r="B123" s="12" t="str">
        <f>IF(SAISIE!N17="","",IF(LEN(SAISIE!B17)=1,CONCATENATE("0",SAISIE!B17,"/",SAISIE!$B$4,"/",SAISIE!$B$5),CONCATENATE(SAISIE!B17,"/",SAISIE!$B$4,"/",SAISIE!$B$5)))</f>
        <v/>
      </c>
      <c r="C123" s="12" t="str">
        <f>IF(SAISIE!N17="","",SAISIE!$N$8)</f>
        <v/>
      </c>
      <c r="D123" s="12" t="str">
        <f>IF(SAISIE!N17="","",SAISIE!E17)</f>
        <v/>
      </c>
      <c r="E123" s="12" t="str">
        <f>IF(SAISIE!N17="","",SAISIE!F17)</f>
        <v/>
      </c>
      <c r="F123" s="12" t="str">
        <f>IF(SAISIE!$N17="","",IF(SAISIE!$U17="","",SAISIE!$U17))</f>
        <v/>
      </c>
      <c r="G123" s="12" t="str">
        <f>IF(SAISIE!N17="","",SAISIE!N17)</f>
        <v/>
      </c>
      <c r="H123" s="12"/>
      <c r="I123" s="12" t="str">
        <f>IF(SAISIE!$N17="","",SAISIE!$X17)</f>
        <v/>
      </c>
      <c r="J123" s="61" t="str">
        <f>IF(COUNTBLANK(SAISIE!$Q$6:$T$6)=4,"",IF(SAISIE!N17="","",IF(SAISIE!Q17&gt;0,SAISIE!$Q$6,IF(SAISIE!R17&gt;0,SAISIE!$R$6,IF(SAISIE!S17&gt;0,SAISIE!$S$6,IF(SAISIE!T17&gt;0,SAISIE!$T$6,""))))))</f>
        <v/>
      </c>
      <c r="O123" s="11" t="s">
        <v>57</v>
      </c>
    </row>
    <row r="124" spans="1:15" x14ac:dyDescent="0.2">
      <c r="A124" s="48" t="str">
        <f>IF(B124="","SUPPR",SAISIE!$B$3)</f>
        <v>SUPPR</v>
      </c>
      <c r="B124" s="12" t="str">
        <f>IF(SAISIE!O17="","",IF(LEN(SAISIE!B17)=1,CONCATENATE("0",SAISIE!B17,"/",SAISIE!$B$4,"/",SAISIE!$B$5),CONCATENATE(SAISIE!B17,"/",SAISIE!$B$4,"/",SAISIE!$B$5)))</f>
        <v/>
      </c>
      <c r="C124" s="12" t="str">
        <f>IF(SAISIE!O17="","",SAISIE!$O$8)</f>
        <v/>
      </c>
      <c r="D124" s="12" t="str">
        <f>IF(SAISIE!O17="","",SAISIE!E17)</f>
        <v/>
      </c>
      <c r="E124" s="12" t="str">
        <f>IF(SAISIE!O17="","",SAISIE!F17)</f>
        <v/>
      </c>
      <c r="F124" s="12" t="str">
        <f>IF(SAISIE!$O17="","",IF(SAISIE!$U17="","",SAISIE!$U17))</f>
        <v/>
      </c>
      <c r="G124" s="12" t="str">
        <f>IF(SAISIE!O17="","",SAISIE!O17)</f>
        <v/>
      </c>
      <c r="H124" s="12"/>
      <c r="I124" s="12" t="str">
        <f>IF(SAISIE!$O17="","",SAISIE!$X17)</f>
        <v/>
      </c>
      <c r="J124" s="61" t="str">
        <f>IF(COUNTBLANK(SAISIE!$Q$6:$T$6)=4,"",IF(SAISIE!O17="","",IF(SAISIE!Q17&gt;0,SAISIE!$Q$6,IF(SAISIE!R17&gt;0,SAISIE!$R$6,IF(SAISIE!S17&gt;0,SAISIE!$S$6,IF(SAISIE!T17&gt;0,SAISIE!$T$6,""))))))</f>
        <v/>
      </c>
      <c r="O124" s="11" t="s">
        <v>58</v>
      </c>
    </row>
    <row r="125" spans="1:15" x14ac:dyDescent="0.2">
      <c r="A125" s="48" t="str">
        <f>IF(B125="","SUPPR",SAISIE!$B$3)</f>
        <v>SUPPR</v>
      </c>
      <c r="B125" s="12" t="str">
        <f>IF(SAISIE!P17="","",IF(LEN(SAISIE!B17)=1,CONCATENATE("0",SAISIE!B17,"/",SAISIE!$B$4,"/",SAISIE!$B$5),CONCATENATE(SAISIE!B17,"/",SAISIE!$B$4,"/",SAISIE!$B$5)))</f>
        <v/>
      </c>
      <c r="C125" s="12" t="str">
        <f>IF(SAISIE!P17="","",SAISIE!$P$8)</f>
        <v/>
      </c>
      <c r="D125" s="12" t="str">
        <f>IF(SAISIE!P17="","",SAISIE!E17)</f>
        <v/>
      </c>
      <c r="E125" s="12" t="str">
        <f>IF(SAISIE!P17="","",SAISIE!F17)</f>
        <v/>
      </c>
      <c r="F125" s="12" t="str">
        <f>IF(SAISIE!$P17="","",IF(SAISIE!$U17="","",SAISIE!$U17))</f>
        <v/>
      </c>
      <c r="G125" s="12" t="str">
        <f>IF(SAISIE!P17="","",SAISIE!P17)</f>
        <v/>
      </c>
      <c r="H125" s="12"/>
      <c r="I125" s="12" t="str">
        <f>IF(SAISIE!$P17="","",SAISIE!$X17)</f>
        <v/>
      </c>
      <c r="J125" s="61" t="str">
        <f>IF(COUNTBLANK(SAISIE!$Q$6:$T$6)=4,"",IF(SAISIE!P17="","",IF(SAISIE!Q17&gt;0,SAISIE!$Q$6,IF(SAISIE!R17&gt;0,SAISIE!$R$6,IF(SAISIE!S17&gt;0,SAISIE!$S$6,IF(SAISIE!T17&gt;0,SAISIE!$T$6,""))))))</f>
        <v/>
      </c>
      <c r="O125" s="11" t="s">
        <v>52</v>
      </c>
    </row>
    <row r="126" spans="1:15" x14ac:dyDescent="0.2">
      <c r="A126" s="48" t="str">
        <f>IF(B111="","SUPPR",SAISIE!$B$3)</f>
        <v>SUPPR</v>
      </c>
      <c r="B126" s="12" t="str">
        <f>IF(SAISIE!Q17="","",IF(LEN(SAISIE!B17)=1,CONCATENATE("0",SAISIE!B17,"/",SAISIE!$B$4,"/",SAISIE!$B$5),CONCATENATE(SAISIE!B17,"/",SAISIE!$B$4,"/",SAISIE!$B$5)))</f>
        <v>08/01/2018</v>
      </c>
      <c r="C126" s="12">
        <f>IF(SAISIE!Q17="","",SAISIE!$Q$8)</f>
        <v>4457112</v>
      </c>
      <c r="D126" s="12">
        <f>IF(SAISIE!Q17="","",SAISIE!E17)</f>
        <v>153993</v>
      </c>
      <c r="E126" s="12" t="str">
        <f>IF(SAISIE!Q17="","",SAISIE!F17)</f>
        <v>VTP PV 18147043 - AS-042-PB - ALANBAGI YOUCEF - OPEL ASTRA</v>
      </c>
      <c r="F126" s="12" t="str">
        <f>IF(SAISIE!$Q17="","",IF(SAISIE!$U17="","",SAISIE!$U17))</f>
        <v/>
      </c>
      <c r="G126" s="12">
        <f>IF(SAISIE!Q17="","",SAISIE!Q17)</f>
        <v>10.84</v>
      </c>
      <c r="H126" s="12"/>
      <c r="I126" s="37"/>
      <c r="J126" s="61"/>
      <c r="O126" s="39"/>
    </row>
    <row r="127" spans="1:15" x14ac:dyDescent="0.2">
      <c r="A127" s="48" t="str">
        <f>IF(B127="","SUPPR",SAISIE!$B$3)</f>
        <v>SUPPR</v>
      </c>
      <c r="B127" s="12" t="str">
        <f>IF(SAISIE!R17="","",IF(LEN(SAISIE!B17)=1,CONCATENATE("0",SAISIE!B17,"/",SAISIE!$B$4,"/",SAISIE!$B$5),CONCATENATE(SAISIE!B17,"/",SAISIE!$B$4,"/",SAISIE!$B$5)))</f>
        <v/>
      </c>
      <c r="C127" s="12" t="str">
        <f>IF(SAISIE!R17="","",SAISIE!$R$8)</f>
        <v/>
      </c>
      <c r="D127" s="12" t="str">
        <f>IF(SAISIE!R17="","",SAISIE!E17)</f>
        <v/>
      </c>
      <c r="E127" s="12" t="str">
        <f>IF(SAISIE!R17="","",SAISIE!F17)</f>
        <v/>
      </c>
      <c r="F127" s="12" t="str">
        <f>IF(SAISIE!$R17="","",IF(SAISIE!$U17="","",SAISIE!$U17))</f>
        <v/>
      </c>
      <c r="G127" s="12" t="str">
        <f>IF(SAISIE!R17="","",SAISIE!R17)</f>
        <v/>
      </c>
      <c r="H127" s="12"/>
      <c r="I127" s="37"/>
      <c r="J127" s="61"/>
    </row>
    <row r="128" spans="1:15" x14ac:dyDescent="0.2">
      <c r="A128" s="48" t="str">
        <f>IF(B128="","SUPPR",SAISIE!$B$3)</f>
        <v>SUPPR</v>
      </c>
      <c r="B128" s="12" t="str">
        <f>IF(SAISIE!S17="","",IF(LEN(SAISIE!B17)=1,CONCATENATE("0",SAISIE!B17,"/",SAISIE!$B$4,"/",SAISIE!$B$5),CONCATENATE(SAISIE!B17,"/",SAISIE!$B$4,"/",SAISIE!$B$5)))</f>
        <v/>
      </c>
      <c r="C128" s="12" t="str">
        <f>IF(SAISIE!S17="","",SAISIE!$S$8)</f>
        <v/>
      </c>
      <c r="D128" s="12" t="str">
        <f>IF(SAISIE!S17="","",SAISIE!E17)</f>
        <v/>
      </c>
      <c r="E128" s="12" t="str">
        <f>IF(SAISIE!S17="","",SAISIE!F17)</f>
        <v/>
      </c>
      <c r="F128" s="12" t="str">
        <f>IF(SAISIE!$S17="","",IF(SAISIE!$U17="","",SAISIE!$U17))</f>
        <v/>
      </c>
      <c r="G128" s="12" t="str">
        <f>IF(SAISIE!S17="","",SAISIE!S17)</f>
        <v/>
      </c>
      <c r="H128" s="12"/>
      <c r="I128" s="37"/>
      <c r="J128" s="61"/>
    </row>
    <row r="129" spans="1:15" ht="13.5" thickBot="1" x14ac:dyDescent="0.25">
      <c r="A129" s="48" t="str">
        <f>IF(B129="","SUPPR",SAISIE!$B$3)</f>
        <v>SUPPR</v>
      </c>
      <c r="B129" s="12" t="str">
        <f>IF(SAISIE!T17="","",IF(LEN(SAISIE!B17)=1,CONCATENATE("0",SAISIE!B17,"/",SAISIE!$B$4,"/",SAISIE!$B$5),CONCATENATE(SAISIE!B17,"/",SAISIE!$B$4,"/",SAISIE!$B$5)))</f>
        <v/>
      </c>
      <c r="C129" s="60" t="str">
        <f>IF(SAISIE!T17="","",SAISIE!$T$8)</f>
        <v/>
      </c>
      <c r="D129" s="60" t="str">
        <f>IF(SAISIE!T17="","",SAISIE!E17)</f>
        <v/>
      </c>
      <c r="E129" s="60" t="str">
        <f>IF(SAISIE!T17="","",SAISIE!F17)</f>
        <v/>
      </c>
      <c r="F129" s="60" t="str">
        <f>IF(SAISIE!$T17="","",IF(SAISIE!$U17="","",SAISIE!$U17))</f>
        <v/>
      </c>
      <c r="G129" s="60" t="str">
        <f>IF(SAISIE!T17="","",SAISIE!T17)</f>
        <v/>
      </c>
      <c r="H129" s="58"/>
      <c r="I129" s="59"/>
      <c r="J129" s="62"/>
    </row>
    <row r="130" spans="1:15" x14ac:dyDescent="0.2">
      <c r="A130" s="48" t="str">
        <f>IF(B130="","SUPPR",SAISIE!$B$3)</f>
        <v>PR</v>
      </c>
      <c r="B130" s="53" t="str">
        <f>IF(SAISIE!B18="","",IF(LEN(SAISIE!B18)=1,CONCATENATE("0",SAISIE!B18,"/",SAISIE!$B$4,"/",SAISIE!$B$5),CONCATENATE(SAISIE!B18,"/",SAISIE!$B$4,"/",SAISIE!$B$5)))</f>
        <v>14/01/2018</v>
      </c>
      <c r="C130" s="53" t="str">
        <f>IF(SAISIE!B18="","",CONCATENATE($M$2,SAISIE!C18))</f>
        <v>411ALIB</v>
      </c>
      <c r="D130" s="53">
        <f>IF(SAISIE!B18="","",SAISIE!E18)</f>
        <v>154143</v>
      </c>
      <c r="E130" s="53" t="str">
        <f>IF(SAISIE!B18="","",SAISIE!F18)</f>
        <v>VTP PV 18147183 - AK-102-WP - ALIBERT PIERRE - VOLKSWAGEN GOLF</v>
      </c>
      <c r="F130" s="66" t="str">
        <f>IF(A130="SUPPR","",IF(SAISIE!$U18="","",SAISIE!$U18))</f>
        <v/>
      </c>
      <c r="G130" s="53"/>
      <c r="H130" s="53">
        <f>IF(SAISIE!B18="","",SAISIE!D18)</f>
        <v>55</v>
      </c>
      <c r="I130" s="54"/>
      <c r="J130" s="55" t="str">
        <f>IF(AZ18="","","")</f>
        <v/>
      </c>
      <c r="O130" s="38">
        <f>O114+1</f>
        <v>18</v>
      </c>
    </row>
    <row r="131" spans="1:15" x14ac:dyDescent="0.2">
      <c r="A131" s="48" t="str">
        <f>IF(B131="","SUPPR",SAISIE!$B$3)</f>
        <v>SUPPR</v>
      </c>
      <c r="B131" s="12" t="str">
        <f>IF(SAISIE!W18="","",IF(LEN(SAISIE!B18)=1,CONCATENATE("0",SAISIE!B18,"/",SAISIE!$B$4,"/",SAISIE!$B$5),CONCATENATE(SAISIE!B18,"/",SAISIE!$B$4,"/",SAISIE!$B$5)))</f>
        <v/>
      </c>
      <c r="C131" s="12" t="str">
        <f>IF(SAISIE!W18="","",SAISIE!V18)</f>
        <v/>
      </c>
      <c r="D131" s="12" t="str">
        <f>IF(SAISIE!W18="","",SAISIE!E18)</f>
        <v/>
      </c>
      <c r="E131" s="12" t="str">
        <f>IF(SAISIE!W18="","",SAISIE!F18)</f>
        <v/>
      </c>
      <c r="F131" s="12" t="str">
        <f>IF(SAISIE!$W18="","",IF(SAISIE!$U18="","",SAISIE!$U18))</f>
        <v/>
      </c>
      <c r="G131" s="12" t="str">
        <f>IF(SAISIE!W18="","",SAISIE!W18)</f>
        <v/>
      </c>
      <c r="H131" s="12"/>
      <c r="I131" s="12" t="str">
        <f>IF(SAISIE!$W18="","",SAISIE!$X18)</f>
        <v/>
      </c>
      <c r="J131" s="61" t="str">
        <f>IF(COUNTBLANK(SAISIE!$Q$6:$T$6)=4,"",IF(SAISIE!W18="","",IF(SAISIE!Q18&gt;0,SAISIE!$Q$6,IF(SAISIE!R18&gt;0,SAISIE!$R$6,IF(SAISIE!S18&gt;0,SAISIE!$S$6,IF(SAISIE!T18&gt;0,SAISIE!$T$6,""))))))</f>
        <v/>
      </c>
      <c r="O131" s="11" t="s">
        <v>51</v>
      </c>
    </row>
    <row r="132" spans="1:15" x14ac:dyDescent="0.2">
      <c r="A132" s="48" t="str">
        <f>IF(B132="","SUPPR",SAISIE!$B$3)</f>
        <v>PR</v>
      </c>
      <c r="B132" s="12" t="str">
        <f>IF(SAISIE!G18="","",IF(LEN(SAISIE!B18)=1,CONCATENATE("0",SAISIE!B18,"/",SAISIE!$B$4,"/",SAISIE!$B$5),CONCATENATE(SAISIE!B18,"/",SAISIE!$B$4,"/",SAISIE!$B$5)))</f>
        <v>14/01/2018</v>
      </c>
      <c r="C132" s="12">
        <f>IF(SAISIE!G18="","",SAISIE!$G$8)</f>
        <v>706100</v>
      </c>
      <c r="D132" s="12">
        <f>IF(SAISIE!G18="","",SAISIE!E18)</f>
        <v>154143</v>
      </c>
      <c r="E132" s="12" t="str">
        <f>IF(SAISIE!G18="","",SAISIE!F18)</f>
        <v>VTP PV 18147183 - AK-102-WP - ALIBERT PIERRE - VOLKSWAGEN GOLF</v>
      </c>
      <c r="F132" s="12" t="str">
        <f>IF(SAISIE!$G18="","",IF(SAISIE!$U18="","",SAISIE!$U18))</f>
        <v/>
      </c>
      <c r="G132" s="12">
        <f>IF(SAISIE!G18="","",SAISIE!G18)</f>
        <v>45.55</v>
      </c>
      <c r="H132" s="12"/>
      <c r="I132" s="12">
        <f>IF(SAISIE!$G18="","",SAISIE!$X18)</f>
        <v>0</v>
      </c>
      <c r="J132" s="61" t="str">
        <f>IF(COUNTBLANK(SAISIE!$Q$6:$T$6)=4,"",IF(SAISIE!G18="","",IF(SAISIE!Q18&gt;0,SAISIE!$Q$6,IF(SAISIE!R18&gt;0,SAISIE!$R$6,IF(SAISIE!S18&gt;0,SAISIE!$S$6,IF(SAISIE!T18&gt;0,SAISIE!$T$6,""))))))</f>
        <v/>
      </c>
      <c r="O132" s="11" t="s">
        <v>48</v>
      </c>
    </row>
    <row r="133" spans="1:15" x14ac:dyDescent="0.2">
      <c r="A133" s="48" t="str">
        <f>IF(B133="","SUPPR",SAISIE!$B$3)</f>
        <v>SUPPR</v>
      </c>
      <c r="B133" s="12" t="str">
        <f>IF(SAISIE!H18="","",IF(LEN(SAISIE!B18)=1,CONCATENATE("0",SAISIE!B18,"/",SAISIE!$B$4,"/",SAISIE!$B$5),CONCATENATE(SAISIE!B18,"/",SAISIE!$B$4,"/",SAISIE!$B$5)))</f>
        <v/>
      </c>
      <c r="C133" s="12" t="str">
        <f>IF(SAISIE!H18="","",SAISIE!$H$8)</f>
        <v/>
      </c>
      <c r="D133" s="12" t="str">
        <f>IF(SAISIE!H18="","",SAISIE!E18)</f>
        <v/>
      </c>
      <c r="E133" s="12" t="str">
        <f>IF(SAISIE!H18="","",SAISIE!F18)</f>
        <v/>
      </c>
      <c r="F133" s="12" t="str">
        <f>IF(SAISIE!$H18="","",IF(SAISIE!$U18="","",SAISIE!$U18))</f>
        <v/>
      </c>
      <c r="G133" s="12" t="str">
        <f>IF(SAISIE!H18="","",SAISIE!H18)</f>
        <v/>
      </c>
      <c r="H133" s="12"/>
      <c r="I133" s="12" t="str">
        <f>IF(SAISIE!$H18="","",SAISIE!$X18)</f>
        <v/>
      </c>
      <c r="J133" s="61" t="str">
        <f>IF(COUNTBLANK(SAISIE!$Q$6:$T$6)=4,"",IF(SAISIE!H18="","",IF(SAISIE!Q18&gt;0,SAISIE!$Q$6,IF(SAISIE!R18&gt;0,SAISIE!$R$6,IF(SAISIE!S18&gt;0,SAISIE!$S$6,IF(SAISIE!T18&gt;0,SAISIE!$T$6,""))))))</f>
        <v/>
      </c>
      <c r="O133" s="11" t="s">
        <v>49</v>
      </c>
    </row>
    <row r="134" spans="1:15" x14ac:dyDescent="0.2">
      <c r="A134" s="48" t="str">
        <f>IF(B134="","SUPPR",SAISIE!$B$3)</f>
        <v>SUPPR</v>
      </c>
      <c r="B134" s="12" t="str">
        <f>IF(SAISIE!I18="","",IF(LEN(SAISIE!B18)=1,CONCATENATE("0",SAISIE!B18,"/",SAISIE!$B$4,"/",SAISIE!$B$5),CONCATENATE(SAISIE!B18,"/",SAISIE!$B$4,"/",SAISIE!$B$5)))</f>
        <v/>
      </c>
      <c r="C134" s="12" t="str">
        <f>IF(SAISIE!I18="","",SAISIE!$I$8)</f>
        <v/>
      </c>
      <c r="D134" s="12" t="str">
        <f>IF(SAISIE!I18="","",SAISIE!E18)</f>
        <v/>
      </c>
      <c r="E134" s="12" t="str">
        <f>IF(SAISIE!I18="","",SAISIE!F18)</f>
        <v/>
      </c>
      <c r="F134" s="12" t="str">
        <f>IF(SAISIE!$I18="","",IF(SAISIE!$U18="","",SAISIE!$U18))</f>
        <v/>
      </c>
      <c r="G134" s="12" t="str">
        <f>IF(SAISIE!I18="","",SAISIE!I18)</f>
        <v/>
      </c>
      <c r="H134" s="12"/>
      <c r="I134" s="12" t="str">
        <f>IF(SAISIE!$I18="","",SAISIE!$X18)</f>
        <v/>
      </c>
      <c r="J134" s="61" t="str">
        <f>IF(COUNTBLANK(SAISIE!$Q$6:$T$6)=4,"",IF(SAISIE!I18="","",IF(SAISIE!Q18&gt;0,SAISIE!$Q$6,IF(SAISIE!R18&gt;0,SAISIE!$R$6,IF(SAISIE!S18&gt;0,SAISIE!$S$6,IF(SAISIE!T18&gt;0,SAISIE!$T$6,""))))))</f>
        <v/>
      </c>
      <c r="O134" s="11" t="s">
        <v>50</v>
      </c>
    </row>
    <row r="135" spans="1:15" x14ac:dyDescent="0.2">
      <c r="A135" s="48" t="str">
        <f>IF(B135="","SUPPR",SAISIE!$B$3)</f>
        <v>SUPPR</v>
      </c>
      <c r="B135" s="12" t="str">
        <f>IF(SAISIE!J18="","",IF(LEN(SAISIE!B18)=1,CONCATENATE("0",SAISIE!B18,"/",SAISIE!$B$4,"/",SAISIE!$B$5),CONCATENATE(SAISIE!B18,"/",SAISIE!$B$4,"/",SAISIE!$B$5)))</f>
        <v/>
      </c>
      <c r="C135" s="12" t="str">
        <f>IF(SAISIE!J18="","",SAISIE!$J$8)</f>
        <v/>
      </c>
      <c r="D135" s="12" t="str">
        <f>IF(SAISIE!J18="","",SAISIE!E18)</f>
        <v/>
      </c>
      <c r="E135" s="12" t="str">
        <f>IF(SAISIE!J18="","",SAISIE!F18)</f>
        <v/>
      </c>
      <c r="F135" s="12" t="str">
        <f>IF(SAISIE!$J18="","",IF(SAISIE!$U18="","",SAISIE!$U18))</f>
        <v/>
      </c>
      <c r="G135" s="12" t="str">
        <f>IF(SAISIE!J18="","",SAISIE!J18)</f>
        <v/>
      </c>
      <c r="H135" s="12"/>
      <c r="I135" s="12" t="str">
        <f>IF(SAISIE!$J18="","",SAISIE!$X18)</f>
        <v/>
      </c>
      <c r="J135" s="61" t="str">
        <f>IF(COUNTBLANK(SAISIE!$Q$6:$T$6)=4,"",IF(SAISIE!J18="","",IF(SAISIE!Q18&gt;0,SAISIE!$Q$6,IF(SAISIE!R18&gt;0,SAISIE!$R$6,IF(SAISIE!S18&gt;0,SAISIE!$S$6,IF(SAISIE!T18&gt;0,SAISIE!$T$6,""))))))</f>
        <v/>
      </c>
      <c r="O135" s="11" t="s">
        <v>53</v>
      </c>
    </row>
    <row r="136" spans="1:15" x14ac:dyDescent="0.2">
      <c r="A136" s="48" t="str">
        <f>IF(B136="","SUPPR",SAISIE!$B$3)</f>
        <v>SUPPR</v>
      </c>
      <c r="B136" s="12" t="str">
        <f>IF(SAISIE!K18="","",IF(LEN(SAISIE!B18)=1,CONCATENATE("0",SAISIE!B18,"/",SAISIE!$B$4,"/",SAISIE!$B$5),CONCATENATE(SAISIE!B18,"/",SAISIE!$B$4,"/",SAISIE!$B$5)))</f>
        <v/>
      </c>
      <c r="C136" s="12" t="str">
        <f>IF(SAISIE!K18="","",SAISIE!$K$8)</f>
        <v/>
      </c>
      <c r="D136" s="12" t="str">
        <f>IF(SAISIE!K18="","",SAISIE!E18)</f>
        <v/>
      </c>
      <c r="E136" s="12" t="str">
        <f>IF(SAISIE!K18="","",SAISIE!F18)</f>
        <v/>
      </c>
      <c r="F136" s="12" t="str">
        <f>IF(SAISIE!$K18="","",IF(SAISIE!$U18="","",SAISIE!$U18))</f>
        <v/>
      </c>
      <c r="G136" s="12" t="str">
        <f>IF(SAISIE!K18="","",SAISIE!K18)</f>
        <v/>
      </c>
      <c r="H136" s="12"/>
      <c r="I136" s="12" t="str">
        <f>IF(SAISIE!$K18="","",SAISIE!$X18)</f>
        <v/>
      </c>
      <c r="J136" s="61" t="str">
        <f>IF(COUNTBLANK(SAISIE!$Q$6:$T$6)=4,"",IF(SAISIE!K18="","",IF(SAISIE!Q18&gt;0,SAISIE!$Q$6,IF(SAISIE!R18&gt;0,SAISIE!$R$6,IF(SAISIE!S18&gt;0,SAISIE!$S$6,IF(SAISIE!T18&gt;0,SAISIE!$T$6,""))))))</f>
        <v/>
      </c>
      <c r="O136" s="11" t="s">
        <v>54</v>
      </c>
    </row>
    <row r="137" spans="1:15" x14ac:dyDescent="0.2">
      <c r="A137" s="48" t="str">
        <f>IF(B137="","SUPPR",SAISIE!$B$3)</f>
        <v>SUPPR</v>
      </c>
      <c r="B137" s="12" t="str">
        <f>IF(SAISIE!L18="","",IF(LEN(SAISIE!B18)=1,CONCATENATE("0",SAISIE!B18,"/",SAISIE!$B$4,"/",SAISIE!$B$5),CONCATENATE(SAISIE!B18,"/",SAISIE!$B$4,"/",SAISIE!$B$5)))</f>
        <v/>
      </c>
      <c r="C137" s="12" t="str">
        <f>IF(SAISIE!L18="","",SAISIE!$L$8)</f>
        <v/>
      </c>
      <c r="D137" s="12" t="str">
        <f>IF(SAISIE!L18="","",SAISIE!E18)</f>
        <v/>
      </c>
      <c r="E137" s="12" t="str">
        <f>IF(SAISIE!L18="","",SAISIE!F18)</f>
        <v/>
      </c>
      <c r="F137" s="12" t="str">
        <f>IF(SAISIE!$L18="","",IF(SAISIE!$U18="","",SAISIE!$U18))</f>
        <v/>
      </c>
      <c r="G137" s="12" t="str">
        <f>IF(SAISIE!L18="","",SAISIE!L18)</f>
        <v/>
      </c>
      <c r="H137" s="12"/>
      <c r="I137" s="12" t="str">
        <f>IF(SAISIE!$L18="","",SAISIE!$X18)</f>
        <v/>
      </c>
      <c r="J137" s="61" t="str">
        <f>IF(COUNTBLANK(SAISIE!$Q$6:$T$6)=4,"",IF(SAISIE!L18="","",IF(SAISIE!Q18&gt;0,SAISIE!$Q$6,IF(SAISIE!R18&gt;0,SAISIE!$R$6,IF(SAISIE!S18&gt;0,SAISIE!$S$6,IF(SAISIE!T18&gt;0,SAISIE!$T$6,""))))))</f>
        <v/>
      </c>
      <c r="O137" s="11" t="s">
        <v>55</v>
      </c>
    </row>
    <row r="138" spans="1:15" x14ac:dyDescent="0.2">
      <c r="A138" s="48" t="str">
        <f>IF(B138="","SUPPR",SAISIE!$B$3)</f>
        <v>SUPPR</v>
      </c>
      <c r="B138" s="12" t="str">
        <f>IF(SAISIE!M18="","",IF(LEN(SAISIE!B18)=1,CONCATENATE("0",SAISIE!B18,"/",SAISIE!$B$4,"/",SAISIE!$B$5),CONCATENATE(SAISIE!B18,"/",SAISIE!$B$4,"/",SAISIE!$B$5)))</f>
        <v/>
      </c>
      <c r="C138" s="12" t="str">
        <f>IF(SAISIE!M18="","",SAISIE!$M$8)</f>
        <v/>
      </c>
      <c r="D138" s="12" t="str">
        <f>IF(SAISIE!M18="","",SAISIE!E18)</f>
        <v/>
      </c>
      <c r="E138" s="12" t="str">
        <f>IF(SAISIE!M18="","",SAISIE!F18)</f>
        <v/>
      </c>
      <c r="F138" s="12" t="str">
        <f>IF(SAISIE!$M18="","",IF(SAISIE!$U18="","",SAISIE!$U18))</f>
        <v/>
      </c>
      <c r="G138" s="12" t="str">
        <f>IF(SAISIE!M18="","",SAISIE!M18)</f>
        <v/>
      </c>
      <c r="H138" s="12"/>
      <c r="I138" s="12" t="str">
        <f>IF(SAISIE!$M18="","",SAISIE!$X18)</f>
        <v/>
      </c>
      <c r="J138" s="61" t="str">
        <f>IF(COUNTBLANK(SAISIE!$Q$6:$T$6)=4,"",IF(SAISIE!M18="","",IF(SAISIE!Q18&gt;0,SAISIE!$Q$6,IF(SAISIE!R18&gt;0,SAISIE!$R$6,IF(SAISIE!S18&gt;0,SAISIE!$S$6,IF(SAISIE!T18&gt;0,SAISIE!$T$6,""))))))</f>
        <v/>
      </c>
      <c r="O138" s="11" t="s">
        <v>56</v>
      </c>
    </row>
    <row r="139" spans="1:15" x14ac:dyDescent="0.2">
      <c r="A139" s="48" t="str">
        <f>IF(B139="","SUPPR",SAISIE!$B$3)</f>
        <v>SUPPR</v>
      </c>
      <c r="B139" s="12" t="str">
        <f>IF(SAISIE!N18="","",IF(LEN(SAISIE!B18)=1,CONCATENATE("0",SAISIE!B18,"/",SAISIE!$B$4,"/",SAISIE!$B$5),CONCATENATE(SAISIE!B18,"/",SAISIE!$B$4,"/",SAISIE!$B$5)))</f>
        <v/>
      </c>
      <c r="C139" s="12" t="str">
        <f>IF(SAISIE!N18="","",SAISIE!$N$8)</f>
        <v/>
      </c>
      <c r="D139" s="12" t="str">
        <f>IF(SAISIE!N18="","",SAISIE!E18)</f>
        <v/>
      </c>
      <c r="E139" s="12" t="str">
        <f>IF(SAISIE!N18="","",SAISIE!F18)</f>
        <v/>
      </c>
      <c r="F139" s="12" t="str">
        <f>IF(SAISIE!$N18="","",IF(SAISIE!$U18="","",SAISIE!$U18))</f>
        <v/>
      </c>
      <c r="G139" s="12" t="str">
        <f>IF(SAISIE!N18="","",SAISIE!N18)</f>
        <v/>
      </c>
      <c r="H139" s="12"/>
      <c r="I139" s="12" t="str">
        <f>IF(SAISIE!$N18="","",SAISIE!$X18)</f>
        <v/>
      </c>
      <c r="J139" s="61" t="str">
        <f>IF(COUNTBLANK(SAISIE!$Q$6:$T$6)=4,"",IF(SAISIE!N18="","",IF(SAISIE!Q18&gt;0,SAISIE!$Q$6,IF(SAISIE!R18&gt;0,SAISIE!$R$6,IF(SAISIE!S18&gt;0,SAISIE!$S$6,IF(SAISIE!T18&gt;0,SAISIE!$T$6,""))))))</f>
        <v/>
      </c>
      <c r="O139" s="11" t="s">
        <v>57</v>
      </c>
    </row>
    <row r="140" spans="1:15" x14ac:dyDescent="0.2">
      <c r="A140" s="48" t="str">
        <f>IF(B140="","SUPPR",SAISIE!$B$3)</f>
        <v>SUPPR</v>
      </c>
      <c r="B140" s="12" t="str">
        <f>IF(SAISIE!O18="","",IF(LEN(SAISIE!B18)=1,CONCATENATE("0",SAISIE!B18,"/",SAISIE!$B$4,"/",SAISIE!$B$5),CONCATENATE(SAISIE!B18,"/",SAISIE!$B$4,"/",SAISIE!$B$5)))</f>
        <v/>
      </c>
      <c r="C140" s="12" t="str">
        <f>IF(SAISIE!O18="","",SAISIE!$O$8)</f>
        <v/>
      </c>
      <c r="D140" s="12" t="str">
        <f>IF(SAISIE!O18="","",SAISIE!E18)</f>
        <v/>
      </c>
      <c r="E140" s="12" t="str">
        <f>IF(SAISIE!O18="","",SAISIE!F18)</f>
        <v/>
      </c>
      <c r="F140" s="12" t="str">
        <f>IF(SAISIE!$O18="","",IF(SAISIE!$U18="","",SAISIE!$U18))</f>
        <v/>
      </c>
      <c r="G140" s="12" t="str">
        <f>IF(SAISIE!O18="","",SAISIE!O18)</f>
        <v/>
      </c>
      <c r="H140" s="12"/>
      <c r="I140" s="12" t="str">
        <f>IF(SAISIE!$O18="","",SAISIE!$X18)</f>
        <v/>
      </c>
      <c r="J140" s="61" t="str">
        <f>IF(COUNTBLANK(SAISIE!$Q$6:$T$6)=4,"",IF(SAISIE!O18="","",IF(SAISIE!Q18&gt;0,SAISIE!$Q$6,IF(SAISIE!R18&gt;0,SAISIE!$R$6,IF(SAISIE!S18&gt;0,SAISIE!$S$6,IF(SAISIE!T18&gt;0,SAISIE!$T$6,""))))))</f>
        <v/>
      </c>
      <c r="O140" s="11" t="s">
        <v>58</v>
      </c>
    </row>
    <row r="141" spans="1:15" x14ac:dyDescent="0.2">
      <c r="A141" s="48" t="str">
        <f>IF(B141="","SUPPR",SAISIE!$B$3)</f>
        <v>SUPPR</v>
      </c>
      <c r="B141" s="12" t="str">
        <f>IF(SAISIE!P18="","",IF(LEN(SAISIE!B18)=1,CONCATENATE("0",SAISIE!B18,"/",SAISIE!$B$4,"/",SAISIE!$B$5),CONCATENATE(SAISIE!B18,"/",SAISIE!$B$4,"/",SAISIE!$B$5)))</f>
        <v/>
      </c>
      <c r="C141" s="12" t="str">
        <f>IF(SAISIE!P18="","",SAISIE!$P$8)</f>
        <v/>
      </c>
      <c r="D141" s="12" t="str">
        <f>IF(SAISIE!P18="","",SAISIE!E18)</f>
        <v/>
      </c>
      <c r="E141" s="12" t="str">
        <f>IF(SAISIE!P18="","",SAISIE!F18)</f>
        <v/>
      </c>
      <c r="F141" s="12" t="str">
        <f>IF(SAISIE!$P18="","",IF(SAISIE!$U18="","",SAISIE!$U18))</f>
        <v/>
      </c>
      <c r="G141" s="12" t="str">
        <f>IF(SAISIE!P18="","",SAISIE!P18)</f>
        <v/>
      </c>
      <c r="H141" s="12"/>
      <c r="I141" s="12" t="str">
        <f>IF(SAISIE!$P18="","",SAISIE!$X18)</f>
        <v/>
      </c>
      <c r="J141" s="61" t="str">
        <f>IF(COUNTBLANK(SAISIE!$Q$6:$T$6)=4,"",IF(SAISIE!P18="","",IF(SAISIE!Q18&gt;0,SAISIE!$Q$6,IF(SAISIE!R18&gt;0,SAISIE!$R$6,IF(SAISIE!S18&gt;0,SAISIE!$S$6,IF(SAISIE!T18&gt;0,SAISIE!$T$6,""))))))</f>
        <v/>
      </c>
      <c r="O141" s="11" t="s">
        <v>52</v>
      </c>
    </row>
    <row r="142" spans="1:15" x14ac:dyDescent="0.2">
      <c r="A142" s="48" t="str">
        <f>IF(B142="","SUPPR",SAISIE!$B$3)</f>
        <v>PR</v>
      </c>
      <c r="B142" s="12" t="str">
        <f>IF(SAISIE!Q18="","",IF(LEN(SAISIE!B18)=1,CONCATENATE("0",SAISIE!B18,"/",SAISIE!$B$4,"/",SAISIE!$B$5),CONCATENATE(SAISIE!B18,"/",SAISIE!$B$4,"/",SAISIE!$B$5)))</f>
        <v>14/01/2018</v>
      </c>
      <c r="C142" s="12">
        <f>IF(SAISIE!Q18="","",SAISIE!$Q$8)</f>
        <v>4457112</v>
      </c>
      <c r="D142" s="12">
        <f>IF(SAISIE!Q18="","",SAISIE!E18)</f>
        <v>154143</v>
      </c>
      <c r="E142" s="12" t="str">
        <f>IF(SAISIE!Q18="","",SAISIE!F18)</f>
        <v>VTP PV 18147183 - AK-102-WP - ALIBERT PIERRE - VOLKSWAGEN GOLF</v>
      </c>
      <c r="F142" s="12" t="str">
        <f>IF(SAISIE!$Q18="","",IF(SAISIE!$U18="","",SAISIE!$U18))</f>
        <v/>
      </c>
      <c r="G142" s="12">
        <f>IF(SAISIE!Q18="","",SAISIE!Q18)</f>
        <v>9.17</v>
      </c>
      <c r="H142" s="12"/>
      <c r="I142" s="37"/>
      <c r="J142" s="61"/>
      <c r="O142" s="39"/>
    </row>
    <row r="143" spans="1:15" x14ac:dyDescent="0.2">
      <c r="A143" s="48" t="str">
        <f>IF(B143="","SUPPR",SAISIE!$B$3)</f>
        <v>SUPPR</v>
      </c>
      <c r="B143" s="12" t="str">
        <f>IF(SAISIE!R18="","",IF(LEN(SAISIE!B18)=1,CONCATENATE("0",SAISIE!B18,"/",SAISIE!$B$4,"/",SAISIE!$B$5),CONCATENATE(SAISIE!B18,"/",SAISIE!$B$4,"/",SAISIE!$B$5)))</f>
        <v/>
      </c>
      <c r="C143" s="12" t="str">
        <f>IF(SAISIE!R18="","",SAISIE!$R$8)</f>
        <v/>
      </c>
      <c r="D143" s="12" t="str">
        <f>IF(SAISIE!R18="","",SAISIE!E18)</f>
        <v/>
      </c>
      <c r="E143" s="12" t="str">
        <f>IF(SAISIE!R18="","",SAISIE!F18)</f>
        <v/>
      </c>
      <c r="F143" s="12" t="str">
        <f>IF(SAISIE!$R18="","",IF(SAISIE!$U18="","",SAISIE!$U18))</f>
        <v/>
      </c>
      <c r="G143" s="12" t="str">
        <f>IF(SAISIE!R18="","",SAISIE!R18)</f>
        <v/>
      </c>
      <c r="H143" s="12"/>
      <c r="I143" s="37"/>
      <c r="J143" s="61"/>
    </row>
    <row r="144" spans="1:15" x14ac:dyDescent="0.2">
      <c r="A144" s="48" t="str">
        <f>IF(B144="","SUPPR",SAISIE!$B$3)</f>
        <v>SUPPR</v>
      </c>
      <c r="B144" s="12" t="str">
        <f>IF(SAISIE!S18="","",IF(LEN(SAISIE!B18)=1,CONCATENATE("0",SAISIE!B18,"/",SAISIE!$B$4,"/",SAISIE!$B$5),CONCATENATE(SAISIE!B18,"/",SAISIE!$B$4,"/",SAISIE!$B$5)))</f>
        <v/>
      </c>
      <c r="C144" s="12" t="str">
        <f>IF(SAISIE!S18="","",SAISIE!$S$8)</f>
        <v/>
      </c>
      <c r="D144" s="12" t="str">
        <f>IF(SAISIE!S18="","",SAISIE!E18)</f>
        <v/>
      </c>
      <c r="E144" s="12" t="str">
        <f>IF(SAISIE!S18="","",SAISIE!F18)</f>
        <v/>
      </c>
      <c r="F144" s="12" t="str">
        <f>IF(SAISIE!$S18="","",IF(SAISIE!$U18="","",SAISIE!$U18))</f>
        <v/>
      </c>
      <c r="G144" s="12" t="str">
        <f>IF(SAISIE!S18="","",SAISIE!S18)</f>
        <v/>
      </c>
      <c r="H144" s="12"/>
      <c r="I144" s="37"/>
      <c r="J144" s="61"/>
    </row>
    <row r="145" spans="1:15" ht="13.5" thickBot="1" x14ac:dyDescent="0.25">
      <c r="A145" s="48" t="str">
        <f>IF(B145="","SUPPR",SAISIE!$B$3)</f>
        <v>SUPPR</v>
      </c>
      <c r="B145" s="12" t="str">
        <f>IF(SAISIE!T18="","",IF(LEN(SAISIE!B18)=1,CONCATENATE("0",SAISIE!B18,"/",SAISIE!$B$4,"/",SAISIE!$B$5),CONCATENATE(SAISIE!B18,"/",SAISIE!$B$4,"/",SAISIE!$B$5)))</f>
        <v/>
      </c>
      <c r="C145" s="60" t="str">
        <f>IF(SAISIE!T18="","",SAISIE!$T$8)</f>
        <v/>
      </c>
      <c r="D145" s="60" t="str">
        <f>IF(SAISIE!T18="","",SAISIE!E18)</f>
        <v/>
      </c>
      <c r="E145" s="60" t="str">
        <f>IF(SAISIE!T18="","",SAISIE!F18)</f>
        <v/>
      </c>
      <c r="F145" s="60" t="str">
        <f>IF(SAISIE!$T18="","",IF(SAISIE!$U18="","",SAISIE!$U18))</f>
        <v/>
      </c>
      <c r="G145" s="60" t="str">
        <f>IF(SAISIE!T18="","",SAISIE!T18)</f>
        <v/>
      </c>
      <c r="H145" s="58"/>
      <c r="I145" s="59"/>
      <c r="J145" s="62"/>
    </row>
    <row r="146" spans="1:15" x14ac:dyDescent="0.2">
      <c r="A146" s="48" t="str">
        <f>IF(B146="","SUPPR",SAISIE!$B$3)</f>
        <v>PR</v>
      </c>
      <c r="B146" s="53" t="str">
        <f>IF(SAISIE!B19="","",IF(LEN(SAISIE!B19)=1,CONCATENATE("0",SAISIE!B19,"/",SAISIE!$B$4,"/",SAISIE!$B$5),CONCATENATE(SAISIE!B19,"/",SAISIE!$B$4,"/",SAISIE!$B$5)))</f>
        <v>19/01/2018</v>
      </c>
      <c r="C146" s="53" t="str">
        <f>IF(SAISIE!B19="","",CONCATENATE($M$2,SAISIE!C19))</f>
        <v>411AMAL</v>
      </c>
      <c r="D146" s="53">
        <f>IF(SAISIE!B19="","",SAISIE!E19)</f>
        <v>154275</v>
      </c>
      <c r="E146" s="53" t="str">
        <f>IF(SAISIE!B19="","",SAISIE!F19)</f>
        <v>VTP PV 18147305 - EL-205-EC - AMALOU JEAN ALIN - B.M.W 325</v>
      </c>
      <c r="F146" s="66" t="str">
        <f>IF(A146="SUPPR","",IF(SAISIE!U19="","",SAISIE!U19))</f>
        <v/>
      </c>
      <c r="G146" s="53"/>
      <c r="H146" s="53">
        <f>IF(SAISIE!B19="","",SAISIE!D19)</f>
        <v>65</v>
      </c>
      <c r="I146" s="54"/>
      <c r="J146" s="55" t="str">
        <f>IF(AZ19="","","")</f>
        <v/>
      </c>
      <c r="O146" s="38">
        <f>O130+1</f>
        <v>19</v>
      </c>
    </row>
    <row r="147" spans="1:15" x14ac:dyDescent="0.2">
      <c r="A147" s="48" t="str">
        <f>IF(B147="","SUPPR",SAISIE!$B$3)</f>
        <v>SUPPR</v>
      </c>
      <c r="B147" s="12" t="str">
        <f>IF(SAISIE!W19="","",IF(LEN(SAISIE!B19)=1,CONCATENATE("0",SAISIE!B19,"/",SAISIE!$B$4,"/",SAISIE!$B$5),CONCATENATE(SAISIE!B19,"/",SAISIE!$B$4,"/",SAISIE!$B$5)))</f>
        <v/>
      </c>
      <c r="C147" s="12" t="str">
        <f>IF(SAISIE!W19="","",SAISIE!V19)</f>
        <v/>
      </c>
      <c r="D147" s="12" t="str">
        <f>IF(SAISIE!W19="","",SAISIE!E19)</f>
        <v/>
      </c>
      <c r="E147" s="12" t="str">
        <f>IF(SAISIE!W19="","",SAISIE!F19)</f>
        <v/>
      </c>
      <c r="F147" s="12" t="str">
        <f>IF(SAISIE!$W19="","",IF(SAISIE!$U19="","",SAISIE!$U19))</f>
        <v/>
      </c>
      <c r="G147" s="12" t="str">
        <f>IF(SAISIE!W19="","",SAISIE!W19)</f>
        <v/>
      </c>
      <c r="H147" s="12"/>
      <c r="I147" s="12" t="str">
        <f>IF(SAISIE!$W19="","",SAISIE!$X19)</f>
        <v/>
      </c>
      <c r="J147" s="61" t="str">
        <f>IF(COUNTBLANK(SAISIE!$Q$6:$T$6)=4,"",IF(SAISIE!W19="","",IF(SAISIE!Q19&gt;0,SAISIE!$Q$6,IF(SAISIE!R19&gt;0,SAISIE!$R$6,IF(SAISIE!S19&gt;0,SAISIE!$S$6,IF(SAISIE!T19&gt;0,SAISIE!$T$6,""))))))</f>
        <v/>
      </c>
      <c r="O147" s="11" t="s">
        <v>51</v>
      </c>
    </row>
    <row r="148" spans="1:15" x14ac:dyDescent="0.2">
      <c r="A148" s="48" t="str">
        <f>IF(B148="","SUPPR",SAISIE!$B$3)</f>
        <v>PR</v>
      </c>
      <c r="B148" s="12" t="str">
        <f>IF(SAISIE!G19="","",IF(LEN(SAISIE!B19)=1,CONCATENATE("0",SAISIE!B19,"/",SAISIE!$B$4,"/",SAISIE!$B$5),CONCATENATE(SAISIE!B19,"/",SAISIE!$B$4,"/",SAISIE!$B$5)))</f>
        <v>19/01/2018</v>
      </c>
      <c r="C148" s="12">
        <f>IF(SAISIE!G19="","",SAISIE!$G$8)</f>
        <v>706100</v>
      </c>
      <c r="D148" s="12">
        <f>IF(SAISIE!G19="","",SAISIE!E19)</f>
        <v>154275</v>
      </c>
      <c r="E148" s="12" t="str">
        <f>IF(SAISIE!G19="","",SAISIE!F19)</f>
        <v>VTP PV 18147305 - EL-205-EC - AMALOU JEAN ALIN - B.M.W 325</v>
      </c>
      <c r="F148" s="12" t="str">
        <f>IF(SAISIE!$G19="","",IF(SAISIE!$U19="","",SAISIE!$U19))</f>
        <v/>
      </c>
      <c r="G148" s="12">
        <f>IF(SAISIE!G19="","",SAISIE!G19)</f>
        <v>53.88</v>
      </c>
      <c r="H148" s="12"/>
      <c r="I148" s="12">
        <f>IF(SAISIE!$G19="","",SAISIE!$X19)</f>
        <v>0</v>
      </c>
      <c r="J148" s="61" t="str">
        <f>IF(COUNTBLANK(SAISIE!$Q$6:$T$6)=4,"",IF(SAISIE!G19="","",IF(SAISIE!Q19&gt;0,SAISIE!$Q$6,IF(SAISIE!R19&gt;0,SAISIE!$R$6,IF(SAISIE!S19&gt;0,SAISIE!$S$6,IF(SAISIE!T19&gt;0,SAISIE!$T$6,""))))))</f>
        <v/>
      </c>
      <c r="O148" s="11" t="s">
        <v>48</v>
      </c>
    </row>
    <row r="149" spans="1:15" x14ac:dyDescent="0.2">
      <c r="A149" s="48" t="str">
        <f>IF(B149="","SUPPR",SAISIE!$B$3)</f>
        <v>SUPPR</v>
      </c>
      <c r="B149" s="12" t="str">
        <f>IF(SAISIE!H19="","",IF(LEN(SAISIE!B19)=1,CONCATENATE("0",SAISIE!B19,"/",SAISIE!$B$4,"/",SAISIE!$B$5),CONCATENATE(SAISIE!B19,"/",SAISIE!$B$4,"/",SAISIE!$B$5)))</f>
        <v/>
      </c>
      <c r="C149" s="12" t="str">
        <f>IF(SAISIE!H19="","",SAISIE!$H$8)</f>
        <v/>
      </c>
      <c r="D149" s="12" t="str">
        <f>IF(SAISIE!H19="","",SAISIE!E19)</f>
        <v/>
      </c>
      <c r="E149" s="12" t="str">
        <f>IF(SAISIE!H19="","",SAISIE!F19)</f>
        <v/>
      </c>
      <c r="F149" s="12" t="str">
        <f>IF(SAISIE!$H19="","",IF(SAISIE!$U19="","",SAISIE!$U19))</f>
        <v/>
      </c>
      <c r="G149" s="12" t="str">
        <f>IF(SAISIE!H19="","",SAISIE!H19)</f>
        <v/>
      </c>
      <c r="H149" s="12"/>
      <c r="I149" s="12" t="str">
        <f>IF(SAISIE!$H19="","",SAISIE!$X19)</f>
        <v/>
      </c>
      <c r="J149" s="61" t="str">
        <f>IF(COUNTBLANK(SAISIE!$Q$6:$T$6)=4,"",IF(SAISIE!H19="","",IF(SAISIE!Q19&gt;0,SAISIE!$Q$6,IF(SAISIE!R19&gt;0,SAISIE!$R$6,IF(SAISIE!S19&gt;0,SAISIE!$S$6,IF(SAISIE!T19&gt;0,SAISIE!$T$6,""))))))</f>
        <v/>
      </c>
      <c r="O149" s="11" t="s">
        <v>49</v>
      </c>
    </row>
    <row r="150" spans="1:15" x14ac:dyDescent="0.2">
      <c r="A150" s="48" t="str">
        <f>IF(B150="","SUPPR",SAISIE!$B$3)</f>
        <v>SUPPR</v>
      </c>
      <c r="B150" s="12" t="str">
        <f>IF(SAISIE!I19="","",IF(LEN(SAISIE!B19)=1,CONCATENATE("0",SAISIE!B19,"/",SAISIE!$B$4,"/",SAISIE!$B$5),CONCATENATE(SAISIE!B19,"/",SAISIE!$B$4,"/",SAISIE!$B$5)))</f>
        <v/>
      </c>
      <c r="C150" s="12" t="str">
        <f>IF(SAISIE!I19="","",SAISIE!$I$8)</f>
        <v/>
      </c>
      <c r="D150" s="12" t="str">
        <f>IF(SAISIE!I19="","",SAISIE!E19)</f>
        <v/>
      </c>
      <c r="E150" s="12" t="str">
        <f>IF(SAISIE!I19="","",SAISIE!F19)</f>
        <v/>
      </c>
      <c r="F150" s="12" t="str">
        <f>IF(SAISIE!$I19="","",IF(SAISIE!$U19="","",SAISIE!$U19))</f>
        <v/>
      </c>
      <c r="G150" s="12" t="str">
        <f>IF(SAISIE!I19="","",SAISIE!I19)</f>
        <v/>
      </c>
      <c r="H150" s="12"/>
      <c r="I150" s="12" t="str">
        <f>IF(SAISIE!$I19="","",SAISIE!$X19)</f>
        <v/>
      </c>
      <c r="J150" s="61" t="str">
        <f>IF(COUNTBLANK(SAISIE!$Q$6:$T$6)=4,"",IF(SAISIE!I19="","",IF(SAISIE!Q19&gt;0,SAISIE!$Q$6,IF(SAISIE!R19&gt;0,SAISIE!$R$6,IF(SAISIE!S19&gt;0,SAISIE!$S$6,IF(SAISIE!T19&gt;0,SAISIE!$T$6,""))))))</f>
        <v/>
      </c>
      <c r="O150" s="11" t="s">
        <v>50</v>
      </c>
    </row>
    <row r="151" spans="1:15" x14ac:dyDescent="0.2">
      <c r="A151" s="48" t="str">
        <f>IF(B151="","SUPPR",SAISIE!$B$3)</f>
        <v>SUPPR</v>
      </c>
      <c r="B151" s="12" t="str">
        <f>IF(SAISIE!J19="","",IF(LEN(SAISIE!B19)=1,CONCATENATE("0",SAISIE!B19,"/",SAISIE!$B$4,"/",SAISIE!$B$5),CONCATENATE(SAISIE!B19,"/",SAISIE!$B$4,"/",SAISIE!$B$5)))</f>
        <v/>
      </c>
      <c r="C151" s="12" t="str">
        <f>IF(SAISIE!J19="","",SAISIE!$J$8)</f>
        <v/>
      </c>
      <c r="D151" s="12" t="str">
        <f>IF(SAISIE!J19="","",SAISIE!E19)</f>
        <v/>
      </c>
      <c r="E151" s="12" t="str">
        <f>IF(SAISIE!J19="","",SAISIE!F19)</f>
        <v/>
      </c>
      <c r="F151" s="12" t="str">
        <f>IF(SAISIE!$J19="","",IF(SAISIE!$U19="","",SAISIE!$U19))</f>
        <v/>
      </c>
      <c r="G151" s="12" t="str">
        <f>IF(SAISIE!J19="","",SAISIE!J19)</f>
        <v/>
      </c>
      <c r="H151" s="12"/>
      <c r="I151" s="12" t="str">
        <f>IF(SAISIE!$J19="","",SAISIE!$X19)</f>
        <v/>
      </c>
      <c r="J151" s="61" t="str">
        <f>IF(COUNTBLANK(SAISIE!$Q$6:$T$6)=4,"",IF(SAISIE!J19="","",IF(SAISIE!Q19&gt;0,SAISIE!$Q$6,IF(SAISIE!R19&gt;0,SAISIE!$R$6,IF(SAISIE!S19&gt;0,SAISIE!$S$6,IF(SAISIE!T19&gt;0,SAISIE!$T$6,""))))))</f>
        <v/>
      </c>
      <c r="O151" s="11" t="s">
        <v>53</v>
      </c>
    </row>
    <row r="152" spans="1:15" x14ac:dyDescent="0.2">
      <c r="A152" s="48" t="str">
        <f>IF(B152="","SUPPR",SAISIE!$B$3)</f>
        <v>SUPPR</v>
      </c>
      <c r="B152" s="12" t="str">
        <f>IF(SAISIE!K19="","",IF(LEN(SAISIE!B19)=1,CONCATENATE("0",SAISIE!B19,"/",SAISIE!$B$4,"/",SAISIE!$B$5),CONCATENATE(SAISIE!B19,"/",SAISIE!$B$4,"/",SAISIE!$B$5)))</f>
        <v/>
      </c>
      <c r="C152" s="12" t="str">
        <f>IF(SAISIE!K19="","",SAISIE!$K$8)</f>
        <v/>
      </c>
      <c r="D152" s="12" t="str">
        <f>IF(SAISIE!K19="","",SAISIE!E19)</f>
        <v/>
      </c>
      <c r="E152" s="12" t="str">
        <f>IF(SAISIE!K19="","",SAISIE!F19)</f>
        <v/>
      </c>
      <c r="F152" s="12" t="str">
        <f>IF(SAISIE!$K19="","",IF(SAISIE!$U19="","",SAISIE!$U19))</f>
        <v/>
      </c>
      <c r="G152" s="12" t="str">
        <f>IF(SAISIE!K19="","",SAISIE!K19)</f>
        <v/>
      </c>
      <c r="H152" s="12"/>
      <c r="I152" s="12" t="str">
        <f>IF(SAISIE!$K19="","",SAISIE!$X19)</f>
        <v/>
      </c>
      <c r="J152" s="61" t="str">
        <f>IF(COUNTBLANK(SAISIE!$Q$6:$T$6)=4,"",IF(SAISIE!K19="","",IF(SAISIE!Q19&gt;0,SAISIE!$Q$6,IF(SAISIE!R19&gt;0,SAISIE!$R$6,IF(SAISIE!S19&gt;0,SAISIE!$S$6,IF(SAISIE!T19&gt;0,SAISIE!$T$6,""))))))</f>
        <v/>
      </c>
      <c r="O152" s="11" t="s">
        <v>54</v>
      </c>
    </row>
    <row r="153" spans="1:15" x14ac:dyDescent="0.2">
      <c r="A153" s="48" t="str">
        <f>IF(B153="","SUPPR",SAISIE!$B$3)</f>
        <v>SUPPR</v>
      </c>
      <c r="B153" s="12" t="str">
        <f>IF(SAISIE!L19="","",IF(LEN(SAISIE!B19)=1,CONCATENATE("0",SAISIE!B19,"/",SAISIE!$B$4,"/",SAISIE!$B$5),CONCATENATE(SAISIE!B19,"/",SAISIE!$B$4,"/",SAISIE!$B$5)))</f>
        <v/>
      </c>
      <c r="C153" s="12" t="str">
        <f>IF(SAISIE!L19="","",SAISIE!$L$8)</f>
        <v/>
      </c>
      <c r="D153" s="12" t="str">
        <f>IF(SAISIE!L19="","",SAISIE!E19)</f>
        <v/>
      </c>
      <c r="E153" s="12" t="str">
        <f>IF(SAISIE!L19="","",SAISIE!F19)</f>
        <v/>
      </c>
      <c r="F153" s="12" t="str">
        <f>IF(SAISIE!$L19="","",IF(SAISIE!$U19="","",SAISIE!$U19))</f>
        <v/>
      </c>
      <c r="G153" s="12" t="str">
        <f>IF(SAISIE!L19="","",SAISIE!L19)</f>
        <v/>
      </c>
      <c r="H153" s="12"/>
      <c r="I153" s="12" t="str">
        <f>IF(SAISIE!$L19="","",SAISIE!$X19)</f>
        <v/>
      </c>
      <c r="J153" s="61" t="str">
        <f>IF(COUNTBLANK(SAISIE!$Q$6:$T$6)=4,"",IF(SAISIE!L19="","",IF(SAISIE!Q19&gt;0,SAISIE!$Q$6,IF(SAISIE!R19&gt;0,SAISIE!$R$6,IF(SAISIE!S19&gt;0,SAISIE!$S$6,IF(SAISIE!T19&gt;0,SAISIE!$T$6,""))))))</f>
        <v/>
      </c>
      <c r="O153" s="11" t="s">
        <v>55</v>
      </c>
    </row>
    <row r="154" spans="1:15" x14ac:dyDescent="0.2">
      <c r="A154" s="48" t="str">
        <f>IF(B154="","SUPPR",SAISIE!$B$3)</f>
        <v>SUPPR</v>
      </c>
      <c r="B154" s="12" t="str">
        <f>IF(SAISIE!M19="","",IF(LEN(SAISIE!B19)=1,CONCATENATE("0",SAISIE!B19,"/",SAISIE!$B$4,"/",SAISIE!$B$5),CONCATENATE(SAISIE!B19,"/",SAISIE!$B$4,"/",SAISIE!$B$5)))</f>
        <v/>
      </c>
      <c r="C154" s="12" t="str">
        <f>IF(SAISIE!M19="","",SAISIE!$M$8)</f>
        <v/>
      </c>
      <c r="D154" s="12" t="str">
        <f>IF(SAISIE!M19="","",SAISIE!E19)</f>
        <v/>
      </c>
      <c r="E154" s="12" t="str">
        <f>IF(SAISIE!M19="","",SAISIE!F19)</f>
        <v/>
      </c>
      <c r="F154" s="12" t="str">
        <f>IF(SAISIE!$M19="","",IF(SAISIE!$U19="","",SAISIE!$U19))</f>
        <v/>
      </c>
      <c r="G154" s="12" t="str">
        <f>IF(SAISIE!M19="","",SAISIE!M19)</f>
        <v/>
      </c>
      <c r="H154" s="12"/>
      <c r="I154" s="12" t="str">
        <f>IF(SAISIE!$M19="","",SAISIE!$X19)</f>
        <v/>
      </c>
      <c r="J154" s="61" t="str">
        <f>IF(COUNTBLANK(SAISIE!$Q$6:$T$6)=4,"",IF(SAISIE!M19="","",IF(SAISIE!Q19&gt;0,SAISIE!$Q$6,IF(SAISIE!R19&gt;0,SAISIE!$R$6,IF(SAISIE!S19&gt;0,SAISIE!$S$6,IF(SAISIE!T19&gt;0,SAISIE!$T$6,""))))))</f>
        <v/>
      </c>
      <c r="O154" s="11" t="s">
        <v>56</v>
      </c>
    </row>
    <row r="155" spans="1:15" x14ac:dyDescent="0.2">
      <c r="A155" s="48" t="str">
        <f>IF(B155="","SUPPR",SAISIE!$B$3)</f>
        <v>SUPPR</v>
      </c>
      <c r="B155" s="12" t="str">
        <f>IF(SAISIE!N19="","",IF(LEN(SAISIE!B19)=1,CONCATENATE("0",SAISIE!B19,"/",SAISIE!$B$4,"/",SAISIE!$B$5),CONCATENATE(SAISIE!B19,"/",SAISIE!$B$4,"/",SAISIE!$B$5)))</f>
        <v/>
      </c>
      <c r="C155" s="12" t="str">
        <f>IF(SAISIE!N19="","",SAISIE!$N$8)</f>
        <v/>
      </c>
      <c r="D155" s="12" t="str">
        <f>IF(SAISIE!N19="","",SAISIE!E19)</f>
        <v/>
      </c>
      <c r="E155" s="12" t="str">
        <f>IF(SAISIE!N19="","",SAISIE!F19)</f>
        <v/>
      </c>
      <c r="F155" s="12" t="str">
        <f>IF(SAISIE!$N19="","",IF(SAISIE!$U19="","",SAISIE!$U19))</f>
        <v/>
      </c>
      <c r="G155" s="12" t="str">
        <f>IF(SAISIE!N19="","",SAISIE!N19)</f>
        <v/>
      </c>
      <c r="H155" s="12"/>
      <c r="I155" s="12" t="str">
        <f>IF(SAISIE!$N19="","",SAISIE!$X19)</f>
        <v/>
      </c>
      <c r="J155" s="61" t="str">
        <f>IF(COUNTBLANK(SAISIE!$Q$6:$T$6)=4,"",IF(SAISIE!N19="","",IF(SAISIE!Q19&gt;0,SAISIE!$Q$6,IF(SAISIE!R19&gt;0,SAISIE!$R$6,IF(SAISIE!S19&gt;0,SAISIE!$S$6,IF(SAISIE!T19&gt;0,SAISIE!$T$6,""))))))</f>
        <v/>
      </c>
      <c r="O155" s="11" t="s">
        <v>57</v>
      </c>
    </row>
    <row r="156" spans="1:15" x14ac:dyDescent="0.2">
      <c r="A156" s="48" t="str">
        <f>IF(B156="","SUPPR",SAISIE!$B$3)</f>
        <v>SUPPR</v>
      </c>
      <c r="B156" s="12" t="str">
        <f>IF(SAISIE!O19="","",IF(LEN(SAISIE!B19)=1,CONCATENATE("0",SAISIE!B19,"/",SAISIE!$B$4,"/",SAISIE!$B$5),CONCATENATE(SAISIE!B19,"/",SAISIE!$B$4,"/",SAISIE!$B$5)))</f>
        <v/>
      </c>
      <c r="C156" s="12" t="str">
        <f>IF(SAISIE!O19="","",SAISIE!$O$8)</f>
        <v/>
      </c>
      <c r="D156" s="12" t="str">
        <f>IF(SAISIE!O19="","",SAISIE!E19)</f>
        <v/>
      </c>
      <c r="E156" s="12" t="str">
        <f>IF(SAISIE!O19="","",SAISIE!F19)</f>
        <v/>
      </c>
      <c r="F156" s="12" t="str">
        <f>IF(SAISIE!$O19="","",IF(SAISIE!$U19="","",SAISIE!$U19))</f>
        <v/>
      </c>
      <c r="G156" s="12" t="str">
        <f>IF(SAISIE!O19="","",SAISIE!O19)</f>
        <v/>
      </c>
      <c r="H156" s="12"/>
      <c r="I156" s="12" t="str">
        <f>IF(SAISIE!$O19="","",SAISIE!$X19)</f>
        <v/>
      </c>
      <c r="J156" s="61" t="str">
        <f>IF(COUNTBLANK(SAISIE!$Q$6:$T$6)=4,"",IF(SAISIE!O19="","",IF(SAISIE!Q19&gt;0,SAISIE!$Q$6,IF(SAISIE!R19&gt;0,SAISIE!$R$6,IF(SAISIE!S19&gt;0,SAISIE!$S$6,IF(SAISIE!T19&gt;0,SAISIE!$T$6,""))))))</f>
        <v/>
      </c>
      <c r="O156" s="11" t="s">
        <v>58</v>
      </c>
    </row>
    <row r="157" spans="1:15" x14ac:dyDescent="0.2">
      <c r="A157" s="48" t="str">
        <f>IF(B157="","SUPPR",SAISIE!$B$3)</f>
        <v>SUPPR</v>
      </c>
      <c r="B157" s="12" t="str">
        <f>IF(SAISIE!P19="","",IF(LEN(SAISIE!B19)=1,CONCATENATE("0",SAISIE!B19,"/",SAISIE!$B$4,"/",SAISIE!$B$5),CONCATENATE(SAISIE!B19,"/",SAISIE!$B$4,"/",SAISIE!$B$5)))</f>
        <v/>
      </c>
      <c r="C157" s="12" t="str">
        <f>IF(SAISIE!P19="","",SAISIE!$P$8)</f>
        <v/>
      </c>
      <c r="D157" s="12" t="str">
        <f>IF(SAISIE!P19="","",SAISIE!E19)</f>
        <v/>
      </c>
      <c r="E157" s="12" t="str">
        <f>IF(SAISIE!P19="","",SAISIE!F19)</f>
        <v/>
      </c>
      <c r="F157" s="12" t="str">
        <f>IF(SAISIE!$P19="","",IF(SAISIE!$U19="","",SAISIE!$U19))</f>
        <v/>
      </c>
      <c r="G157" s="12" t="str">
        <f>IF(SAISIE!P19="","",SAISIE!P19)</f>
        <v/>
      </c>
      <c r="H157" s="12"/>
      <c r="I157" s="12" t="str">
        <f>IF(SAISIE!$P19="","",SAISIE!$X19)</f>
        <v/>
      </c>
      <c r="J157" s="61" t="str">
        <f>IF(COUNTBLANK(SAISIE!$Q$6:$T$6)=4,"",IF(SAISIE!P19="","",IF(SAISIE!Q19&gt;0,SAISIE!$Q$6,IF(SAISIE!R19&gt;0,SAISIE!$R$6,IF(SAISIE!S19&gt;0,SAISIE!$S$6,IF(SAISIE!T19&gt;0,SAISIE!$T$6,""))))))</f>
        <v/>
      </c>
      <c r="O157" s="11" t="s">
        <v>52</v>
      </c>
    </row>
    <row r="158" spans="1:15" x14ac:dyDescent="0.2">
      <c r="A158" s="48" t="str">
        <f>IF(B158="","SUPPR",SAISIE!$B$3)</f>
        <v>PR</v>
      </c>
      <c r="B158" s="12" t="str">
        <f>IF(SAISIE!Q19="","",IF(LEN(SAISIE!B19)=1,CONCATENATE("0",SAISIE!B19,"/",SAISIE!$B$4,"/",SAISIE!$B$5),CONCATENATE(SAISIE!B19,"/",SAISIE!$B$4,"/",SAISIE!$B$5)))</f>
        <v>19/01/2018</v>
      </c>
      <c r="C158" s="12">
        <f>IF(SAISIE!Q19="","",SAISIE!$Q$8)</f>
        <v>4457112</v>
      </c>
      <c r="D158" s="12">
        <f>IF(SAISIE!Q19="","",SAISIE!E19)</f>
        <v>154275</v>
      </c>
      <c r="E158" s="12" t="str">
        <f>IF(SAISIE!Q19="","",SAISIE!F19)</f>
        <v>VTP PV 18147305 - EL-205-EC - AMALOU JEAN ALIN - B.M.W 325</v>
      </c>
      <c r="F158" s="12" t="str">
        <f>IF(SAISIE!$Q19="","",IF(SAISIE!$U19="","",SAISIE!$U19))</f>
        <v/>
      </c>
      <c r="G158" s="12">
        <f>IF(SAISIE!Q19="","",SAISIE!Q19)</f>
        <v>10.84</v>
      </c>
      <c r="H158" s="12"/>
      <c r="I158" s="37"/>
      <c r="J158" s="61"/>
      <c r="O158" s="39"/>
    </row>
    <row r="159" spans="1:15" x14ac:dyDescent="0.2">
      <c r="A159" s="48" t="str">
        <f>IF(B159="","SUPPR",SAISIE!$B$3)</f>
        <v>SUPPR</v>
      </c>
      <c r="B159" s="12" t="str">
        <f>IF(SAISIE!R19="","",IF(LEN(SAISIE!B19)=1,CONCATENATE("0",SAISIE!B19,"/",SAISIE!$B$4,"/",SAISIE!$B$5),CONCATENATE(SAISIE!B19,"/",SAISIE!$B$4,"/",SAISIE!$B$5)))</f>
        <v/>
      </c>
      <c r="C159" s="12" t="str">
        <f>IF(SAISIE!R19="","",SAISIE!$R$8)</f>
        <v/>
      </c>
      <c r="D159" s="12" t="str">
        <f>IF(SAISIE!R19="","",SAISIE!E19)</f>
        <v/>
      </c>
      <c r="E159" s="12" t="str">
        <f>IF(SAISIE!R19="","",SAISIE!F19)</f>
        <v/>
      </c>
      <c r="F159" s="12" t="str">
        <f>IF(SAISIE!$R19="","",IF(SAISIE!$U19="","",SAISIE!$U19))</f>
        <v/>
      </c>
      <c r="G159" s="12" t="str">
        <f>IF(SAISIE!R19="","",SAISIE!R19)</f>
        <v/>
      </c>
      <c r="H159" s="12"/>
      <c r="I159" s="37"/>
      <c r="J159" s="61"/>
    </row>
    <row r="160" spans="1:15" x14ac:dyDescent="0.2">
      <c r="A160" s="48" t="str">
        <f>IF(B160="","SUPPR",SAISIE!$B$3)</f>
        <v>SUPPR</v>
      </c>
      <c r="B160" s="12" t="str">
        <f>IF(SAISIE!S19="","",IF(LEN(SAISIE!B19)=1,CONCATENATE("0",SAISIE!B19,"/",SAISIE!$B$4,"/",SAISIE!$B$5),CONCATENATE(SAISIE!B19,"/",SAISIE!$B$4,"/",SAISIE!$B$5)))</f>
        <v/>
      </c>
      <c r="C160" s="12" t="str">
        <f>IF(SAISIE!S19="","",SAISIE!$S$8)</f>
        <v/>
      </c>
      <c r="D160" s="12" t="str">
        <f>IF(SAISIE!S19="","",SAISIE!E19)</f>
        <v/>
      </c>
      <c r="E160" s="12" t="str">
        <f>IF(SAISIE!S19="","",SAISIE!F19)</f>
        <v/>
      </c>
      <c r="F160" s="12" t="str">
        <f>IF(SAISIE!$S19="","",IF(SAISIE!$U19="","",SAISIE!$U19))</f>
        <v/>
      </c>
      <c r="G160" s="12" t="str">
        <f>IF(SAISIE!S19="","",SAISIE!S19)</f>
        <v/>
      </c>
      <c r="H160" s="12"/>
      <c r="I160" s="37"/>
      <c r="J160" s="61"/>
    </row>
    <row r="161" spans="1:15" ht="13.5" thickBot="1" x14ac:dyDescent="0.25">
      <c r="A161" s="48" t="str">
        <f>IF(B161="","SUPPR",SAISIE!$B$3)</f>
        <v>SUPPR</v>
      </c>
      <c r="B161" s="12" t="str">
        <f>IF(SAISIE!T19="","",IF(LEN(SAISIE!B19)=1,CONCATENATE("0",SAISIE!B19,"/",SAISIE!$B$4,"/",SAISIE!$B$5),CONCATENATE(SAISIE!B19,"/",SAISIE!$B$4,"/",SAISIE!$B$5)))</f>
        <v/>
      </c>
      <c r="C161" s="60" t="str">
        <f>IF(SAISIE!T19="","",SAISIE!$T$8)</f>
        <v/>
      </c>
      <c r="D161" s="60" t="str">
        <f>IF(SAISIE!T19="","",SAISIE!E19)</f>
        <v/>
      </c>
      <c r="E161" s="60" t="str">
        <f>IF(SAISIE!T19="","",SAISIE!F19)</f>
        <v/>
      </c>
      <c r="F161" s="60" t="str">
        <f>IF(SAISIE!$T19="","",IF(SAISIE!$U19="","",SAISIE!$U19))</f>
        <v/>
      </c>
      <c r="G161" s="60" t="str">
        <f>IF(SAISIE!T19="","",SAISIE!T19)</f>
        <v/>
      </c>
      <c r="H161" s="58"/>
      <c r="I161" s="59"/>
      <c r="J161" s="62"/>
    </row>
    <row r="162" spans="1:15" x14ac:dyDescent="0.2">
      <c r="A162" s="48" t="str">
        <f>IF(B162="","SUPPR",SAISIE!$B$3)</f>
        <v>PR</v>
      </c>
      <c r="B162" s="53" t="str">
        <f>IF(SAISIE!B20="","",IF(LEN(SAISIE!B20)=1,CONCATENATE("0",SAISIE!B20,"/",SAISIE!$B$4,"/",SAISIE!$B$5),CONCATENATE(SAISIE!B20,"/",SAISIE!$B$4,"/",SAISIE!$B$5)))</f>
        <v>02/01/2018</v>
      </c>
      <c r="C162" s="53" t="str">
        <f>IF(SAISIE!B20="","",CONCATENATE($M$2,SAISIE!C20))</f>
        <v>411AMER</v>
      </c>
      <c r="D162" s="53">
        <f>IF(SAISIE!B20="","",SAISIE!E20)</f>
        <v>153851</v>
      </c>
      <c r="E162" s="53" t="str">
        <f>IF(SAISIE!B20="","",SAISIE!F20)</f>
        <v>VTP PV 18146911 - 737016 - AMERICAN CARS - FORD MUSTANG</v>
      </c>
      <c r="F162" s="66" t="str">
        <f>IF(A162="SUPPR","",IF(SAISIE!$U20="","",SAISIE!$U20))</f>
        <v/>
      </c>
      <c r="G162" s="53"/>
      <c r="H162" s="53">
        <f>IF(SAISIE!B20="","",SAISIE!D20)</f>
        <v>65</v>
      </c>
      <c r="I162" s="54"/>
      <c r="J162" s="55" t="str">
        <f>IF(AZ20="","","")</f>
        <v/>
      </c>
      <c r="O162" s="38">
        <f>O146+1</f>
        <v>20</v>
      </c>
    </row>
    <row r="163" spans="1:15" x14ac:dyDescent="0.2">
      <c r="A163" s="48" t="str">
        <f>IF(B163="","SUPPR",SAISIE!$B$3)</f>
        <v>SUPPR</v>
      </c>
      <c r="B163" s="12" t="str">
        <f>IF(SAISIE!W20="","",IF(LEN(SAISIE!B20)=1,CONCATENATE("0",SAISIE!B20,"/",SAISIE!$B$4,"/",SAISIE!$B$5),CONCATENATE(SAISIE!B20,"/",SAISIE!$B$4,"/",SAISIE!$B$5)))</f>
        <v/>
      </c>
      <c r="C163" s="12" t="str">
        <f>IF(SAISIE!W20="","",SAISIE!V20)</f>
        <v/>
      </c>
      <c r="D163" s="12" t="str">
        <f>IF(SAISIE!W20="","",SAISIE!E20)</f>
        <v/>
      </c>
      <c r="E163" s="12" t="str">
        <f>IF(SAISIE!W20="","",SAISIE!F20)</f>
        <v/>
      </c>
      <c r="F163" s="12" t="str">
        <f>IF(SAISIE!$W20="","",IF(SAISIE!$U20="","",SAISIE!$U20))</f>
        <v/>
      </c>
      <c r="G163" s="12" t="str">
        <f>IF(SAISIE!W20="","",SAISIE!W20)</f>
        <v/>
      </c>
      <c r="H163" s="12"/>
      <c r="I163" s="12" t="str">
        <f>IF(SAISIE!$W20="","",SAISIE!$X20)</f>
        <v/>
      </c>
      <c r="J163" s="61" t="str">
        <f>IF(COUNTBLANK(SAISIE!$Q$6:$T$6)=4,"",IF(SAISIE!W20="","",IF(SAISIE!Q20&gt;0,SAISIE!$Q$6,IF(SAISIE!R20&gt;0,SAISIE!$R$6,IF(SAISIE!S20&gt;0,SAISIE!$S$6,IF(SAISIE!T20&gt;0,SAISIE!$T$6,""))))))</f>
        <v/>
      </c>
      <c r="O163" s="11" t="s">
        <v>51</v>
      </c>
    </row>
    <row r="164" spans="1:15" x14ac:dyDescent="0.2">
      <c r="A164" s="48" t="str">
        <f>IF(B164="","SUPPR",SAISIE!$B$3)</f>
        <v>PR</v>
      </c>
      <c r="B164" s="12" t="str">
        <f>IF(SAISIE!G20="","",IF(LEN(SAISIE!B20)=1,CONCATENATE("0",SAISIE!B20,"/",SAISIE!$B$4,"/",SAISIE!$B$5),CONCATENATE(SAISIE!B20,"/",SAISIE!$B$4,"/",SAISIE!$B$5)))</f>
        <v>02/01/2018</v>
      </c>
      <c r="C164" s="12">
        <f>IF(SAISIE!G20="","",SAISIE!$G$8)</f>
        <v>706100</v>
      </c>
      <c r="D164" s="12">
        <f>IF(SAISIE!G20="","",SAISIE!E20)</f>
        <v>153851</v>
      </c>
      <c r="E164" s="12" t="str">
        <f>IF(SAISIE!G20="","",SAISIE!F20)</f>
        <v>VTP PV 18146911 - 737016 - AMERICAN CARS - FORD MUSTANG</v>
      </c>
      <c r="F164" s="12" t="str">
        <f>IF(SAISIE!$G20="","",IF(SAISIE!$U20="","",SAISIE!$U20))</f>
        <v/>
      </c>
      <c r="G164" s="12">
        <f>IF(SAISIE!G20="","",SAISIE!G20)</f>
        <v>53.88</v>
      </c>
      <c r="H164" s="12"/>
      <c r="I164" s="12">
        <f>IF(SAISIE!$G20="","",SAISIE!$X20)</f>
        <v>0</v>
      </c>
      <c r="J164" s="61" t="str">
        <f>IF(COUNTBLANK(SAISIE!$Q$6:$T$6)=4,"",IF(SAISIE!G20="","",IF(SAISIE!Q20&gt;0,SAISIE!$Q$6,IF(SAISIE!R20&gt;0,SAISIE!$R$6,IF(SAISIE!S20&gt;0,SAISIE!$S$6,IF(SAISIE!T20&gt;0,SAISIE!$T$6,""))))))</f>
        <v/>
      </c>
      <c r="O164" s="11" t="s">
        <v>48</v>
      </c>
    </row>
    <row r="165" spans="1:15" x14ac:dyDescent="0.2">
      <c r="A165" s="48" t="str">
        <f>IF(B165="","SUPPR",SAISIE!$B$3)</f>
        <v>SUPPR</v>
      </c>
      <c r="B165" s="12" t="str">
        <f>IF(SAISIE!H20="","",IF(LEN(SAISIE!B20)=1,CONCATENATE("0",SAISIE!B20,"/",SAISIE!$B$4,"/",SAISIE!$B$5),CONCATENATE(SAISIE!B20,"/",SAISIE!$B$4,"/",SAISIE!$B$5)))</f>
        <v/>
      </c>
      <c r="C165" s="12" t="str">
        <f>IF(SAISIE!H20="","",SAISIE!$H$8)</f>
        <v/>
      </c>
      <c r="D165" s="12" t="str">
        <f>IF(SAISIE!H20="","",SAISIE!E20)</f>
        <v/>
      </c>
      <c r="E165" s="12" t="str">
        <f>IF(SAISIE!H20="","",SAISIE!F20)</f>
        <v/>
      </c>
      <c r="F165" s="12" t="str">
        <f>IF(SAISIE!$H20="","",IF(SAISIE!$U20="","",SAISIE!$U20))</f>
        <v/>
      </c>
      <c r="G165" s="12" t="str">
        <f>IF(SAISIE!H20="","",SAISIE!H20)</f>
        <v/>
      </c>
      <c r="H165" s="12"/>
      <c r="I165" s="12" t="str">
        <f>IF(SAISIE!$H20="","",SAISIE!$X20)</f>
        <v/>
      </c>
      <c r="J165" s="61" t="str">
        <f>IF(COUNTBLANK(SAISIE!$Q$6:$T$6)=4,"",IF(SAISIE!H20="","",IF(SAISIE!Q20&gt;0,SAISIE!$Q$6,IF(SAISIE!R20&gt;0,SAISIE!$R$6,IF(SAISIE!S20&gt;0,SAISIE!$S$6,IF(SAISIE!T20&gt;0,SAISIE!$T$6,""))))))</f>
        <v/>
      </c>
      <c r="O165" s="11" t="s">
        <v>49</v>
      </c>
    </row>
    <row r="166" spans="1:15" x14ac:dyDescent="0.2">
      <c r="A166" s="48" t="str">
        <f>IF(B166="","SUPPR",SAISIE!$B$3)</f>
        <v>SUPPR</v>
      </c>
      <c r="B166" s="12" t="str">
        <f>IF(SAISIE!I20="","",IF(LEN(SAISIE!B20)=1,CONCATENATE("0",SAISIE!B20,"/",SAISIE!$B$4,"/",SAISIE!$B$5),CONCATENATE(SAISIE!B20,"/",SAISIE!$B$4,"/",SAISIE!$B$5)))</f>
        <v/>
      </c>
      <c r="C166" s="12" t="str">
        <f>IF(SAISIE!I20="","",SAISIE!$I$8)</f>
        <v/>
      </c>
      <c r="D166" s="12" t="str">
        <f>IF(SAISIE!I20="","",SAISIE!E20)</f>
        <v/>
      </c>
      <c r="E166" s="12" t="str">
        <f>IF(SAISIE!I20="","",SAISIE!F20)</f>
        <v/>
      </c>
      <c r="F166" s="12" t="str">
        <f>IF(SAISIE!$I20="","",IF(SAISIE!$U20="","",SAISIE!$U20))</f>
        <v/>
      </c>
      <c r="G166" s="12" t="str">
        <f>IF(SAISIE!I20="","",SAISIE!I20)</f>
        <v/>
      </c>
      <c r="H166" s="12"/>
      <c r="I166" s="12" t="str">
        <f>IF(SAISIE!$I20="","",SAISIE!$X20)</f>
        <v/>
      </c>
      <c r="J166" s="61" t="str">
        <f>IF(COUNTBLANK(SAISIE!$Q$6:$T$6)=4,"",IF(SAISIE!I20="","",IF(SAISIE!Q20&gt;0,SAISIE!$Q$6,IF(SAISIE!R20&gt;0,SAISIE!$R$6,IF(SAISIE!S20&gt;0,SAISIE!$S$6,IF(SAISIE!T20&gt;0,SAISIE!$T$6,""))))))</f>
        <v/>
      </c>
      <c r="O166" s="11" t="s">
        <v>50</v>
      </c>
    </row>
    <row r="167" spans="1:15" x14ac:dyDescent="0.2">
      <c r="A167" s="48" t="str">
        <f>IF(B167="","SUPPR",SAISIE!$B$3)</f>
        <v>SUPPR</v>
      </c>
      <c r="B167" s="12" t="str">
        <f>IF(SAISIE!J20="","",IF(LEN(SAISIE!B20)=1,CONCATENATE("0",SAISIE!B20,"/",SAISIE!$B$4,"/",SAISIE!$B$5),CONCATENATE(SAISIE!B20,"/",SAISIE!$B$4,"/",SAISIE!$B$5)))</f>
        <v/>
      </c>
      <c r="C167" s="12" t="str">
        <f>IF(SAISIE!J20="","",SAISIE!$J$8)</f>
        <v/>
      </c>
      <c r="D167" s="12" t="str">
        <f>IF(SAISIE!J20="","",SAISIE!E20)</f>
        <v/>
      </c>
      <c r="E167" s="12" t="str">
        <f>IF(SAISIE!J20="","",SAISIE!F20)</f>
        <v/>
      </c>
      <c r="F167" s="12" t="str">
        <f>IF(SAISIE!$J20="","",IF(SAISIE!$U20="","",SAISIE!$U20))</f>
        <v/>
      </c>
      <c r="G167" s="12" t="str">
        <f>IF(SAISIE!J20="","",SAISIE!J20)</f>
        <v/>
      </c>
      <c r="H167" s="12"/>
      <c r="I167" s="12" t="str">
        <f>IF(SAISIE!$J20="","",SAISIE!$X20)</f>
        <v/>
      </c>
      <c r="J167" s="61" t="str">
        <f>IF(COUNTBLANK(SAISIE!$Q$6:$T$6)=4,"",IF(SAISIE!J20="","",IF(SAISIE!Q20&gt;0,SAISIE!$Q$6,IF(SAISIE!R20&gt;0,SAISIE!$R$6,IF(SAISIE!S20&gt;0,SAISIE!$S$6,IF(SAISIE!T20&gt;0,SAISIE!$T$6,""))))))</f>
        <v/>
      </c>
      <c r="O167" s="11" t="s">
        <v>53</v>
      </c>
    </row>
    <row r="168" spans="1:15" x14ac:dyDescent="0.2">
      <c r="A168" s="48" t="str">
        <f>IF(B168="","SUPPR",SAISIE!$B$3)</f>
        <v>SUPPR</v>
      </c>
      <c r="B168" s="12" t="str">
        <f>IF(SAISIE!K20="","",IF(LEN(SAISIE!B20)=1,CONCATENATE("0",SAISIE!B20,"/",SAISIE!$B$4,"/",SAISIE!$B$5),CONCATENATE(SAISIE!B20,"/",SAISIE!$B$4,"/",SAISIE!$B$5)))</f>
        <v/>
      </c>
      <c r="C168" s="12" t="str">
        <f>IF(SAISIE!K20="","",SAISIE!$K$8)</f>
        <v/>
      </c>
      <c r="D168" s="12" t="str">
        <f>IF(SAISIE!K20="","",SAISIE!E20)</f>
        <v/>
      </c>
      <c r="E168" s="12" t="str">
        <f>IF(SAISIE!K20="","",SAISIE!F20)</f>
        <v/>
      </c>
      <c r="F168" s="12" t="str">
        <f>IF(SAISIE!$K20="","",IF(SAISIE!$U20="","",SAISIE!$U20))</f>
        <v/>
      </c>
      <c r="G168" s="12" t="str">
        <f>IF(SAISIE!K20="","",SAISIE!K20)</f>
        <v/>
      </c>
      <c r="H168" s="12"/>
      <c r="I168" s="12" t="str">
        <f>IF(SAISIE!$K20="","",SAISIE!$X20)</f>
        <v/>
      </c>
      <c r="J168" s="61" t="str">
        <f>IF(COUNTBLANK(SAISIE!$Q$6:$T$6)=4,"",IF(SAISIE!K20="","",IF(SAISIE!Q20&gt;0,SAISIE!$Q$6,IF(SAISIE!R20&gt;0,SAISIE!$R$6,IF(SAISIE!S20&gt;0,SAISIE!$S$6,IF(SAISIE!T20&gt;0,SAISIE!$T$6,""))))))</f>
        <v/>
      </c>
      <c r="O168" s="11" t="s">
        <v>54</v>
      </c>
    </row>
    <row r="169" spans="1:15" x14ac:dyDescent="0.2">
      <c r="A169" s="48" t="str">
        <f>IF(B169="","SUPPR",SAISIE!$B$3)</f>
        <v>SUPPR</v>
      </c>
      <c r="B169" s="12" t="str">
        <f>IF(SAISIE!L20="","",IF(LEN(SAISIE!B20)=1,CONCATENATE("0",SAISIE!B20,"/",SAISIE!$B$4,"/",SAISIE!$B$5),CONCATENATE(SAISIE!B20,"/",SAISIE!$B$4,"/",SAISIE!$B$5)))</f>
        <v/>
      </c>
      <c r="C169" s="12" t="str">
        <f>IF(SAISIE!L20="","",SAISIE!$L$8)</f>
        <v/>
      </c>
      <c r="D169" s="12" t="str">
        <f>IF(SAISIE!L20="","",SAISIE!E20)</f>
        <v/>
      </c>
      <c r="E169" s="12" t="str">
        <f>IF(SAISIE!L20="","",SAISIE!F20)</f>
        <v/>
      </c>
      <c r="F169" s="12" t="str">
        <f>IF(SAISIE!$L20="","",IF(SAISIE!$U20="","",SAISIE!$U20))</f>
        <v/>
      </c>
      <c r="G169" s="12" t="str">
        <f>IF(SAISIE!L20="","",SAISIE!L20)</f>
        <v/>
      </c>
      <c r="H169" s="12"/>
      <c r="I169" s="12" t="str">
        <f>IF(SAISIE!$L20="","",SAISIE!$X20)</f>
        <v/>
      </c>
      <c r="J169" s="61" t="str">
        <f>IF(COUNTBLANK(SAISIE!$Q$6:$T$6)=4,"",IF(SAISIE!L20="","",IF(SAISIE!Q20&gt;0,SAISIE!$Q$6,IF(SAISIE!R20&gt;0,SAISIE!$R$6,IF(SAISIE!S20&gt;0,SAISIE!$S$6,IF(SAISIE!T20&gt;0,SAISIE!$T$6,""))))))</f>
        <v/>
      </c>
      <c r="O169" s="11" t="s">
        <v>55</v>
      </c>
    </row>
    <row r="170" spans="1:15" x14ac:dyDescent="0.2">
      <c r="A170" s="48" t="str">
        <f>IF(B170="","SUPPR",SAISIE!$B$3)</f>
        <v>SUPPR</v>
      </c>
      <c r="B170" s="12" t="str">
        <f>IF(SAISIE!M20="","",IF(LEN(SAISIE!B20)=1,CONCATENATE("0",SAISIE!B20,"/",SAISIE!$B$4,"/",SAISIE!$B$5),CONCATENATE(SAISIE!B20,"/",SAISIE!$B$4,"/",SAISIE!$B$5)))</f>
        <v/>
      </c>
      <c r="C170" s="12" t="str">
        <f>IF(SAISIE!M20="","",SAISIE!$M$8)</f>
        <v/>
      </c>
      <c r="D170" s="12" t="str">
        <f>IF(SAISIE!M20="","",SAISIE!E20)</f>
        <v/>
      </c>
      <c r="E170" s="12" t="str">
        <f>IF(SAISIE!M20="","",SAISIE!F20)</f>
        <v/>
      </c>
      <c r="F170" s="12" t="str">
        <f>IF(SAISIE!$M20="","",IF(SAISIE!$U20="","",SAISIE!$U20))</f>
        <v/>
      </c>
      <c r="G170" s="12" t="str">
        <f>IF(SAISIE!M20="","",SAISIE!M20)</f>
        <v/>
      </c>
      <c r="H170" s="12"/>
      <c r="I170" s="12" t="str">
        <f>IF(SAISIE!$M20="","",SAISIE!$X20)</f>
        <v/>
      </c>
      <c r="J170" s="61" t="str">
        <f>IF(COUNTBLANK(SAISIE!$Q$6:$T$6)=4,"",IF(SAISIE!M20="","",IF(SAISIE!Q20&gt;0,SAISIE!$Q$6,IF(SAISIE!R20&gt;0,SAISIE!$R$6,IF(SAISIE!S20&gt;0,SAISIE!$S$6,IF(SAISIE!T20&gt;0,SAISIE!$T$6,""))))))</f>
        <v/>
      </c>
      <c r="O170" s="11" t="s">
        <v>56</v>
      </c>
    </row>
    <row r="171" spans="1:15" x14ac:dyDescent="0.2">
      <c r="A171" s="48" t="str">
        <f>IF(B171="","SUPPR",SAISIE!$B$3)</f>
        <v>SUPPR</v>
      </c>
      <c r="B171" s="12" t="str">
        <f>IF(SAISIE!N20="","",IF(LEN(SAISIE!B20)=1,CONCATENATE("0",SAISIE!B20,"/",SAISIE!$B$4,"/",SAISIE!$B$5),CONCATENATE(SAISIE!B20,"/",SAISIE!$B$4,"/",SAISIE!$B$5)))</f>
        <v/>
      </c>
      <c r="C171" s="12" t="str">
        <f>IF(SAISIE!N20="","",SAISIE!$N$8)</f>
        <v/>
      </c>
      <c r="D171" s="12" t="str">
        <f>IF(SAISIE!N20="","",SAISIE!E20)</f>
        <v/>
      </c>
      <c r="E171" s="12" t="str">
        <f>IF(SAISIE!N20="","",SAISIE!F20)</f>
        <v/>
      </c>
      <c r="F171" s="12" t="str">
        <f>IF(SAISIE!$N20="","",IF(SAISIE!$U20="","",SAISIE!$U20))</f>
        <v/>
      </c>
      <c r="G171" s="12" t="str">
        <f>IF(SAISIE!N20="","",SAISIE!N20)</f>
        <v/>
      </c>
      <c r="H171" s="12"/>
      <c r="I171" s="12" t="str">
        <f>IF(SAISIE!$N20="","",SAISIE!$X20)</f>
        <v/>
      </c>
      <c r="J171" s="61" t="str">
        <f>IF(COUNTBLANK(SAISIE!$Q$6:$T$6)=4,"",IF(SAISIE!N20="","",IF(SAISIE!Q20&gt;0,SAISIE!$Q$6,IF(SAISIE!R20&gt;0,SAISIE!$R$6,IF(SAISIE!S20&gt;0,SAISIE!$S$6,IF(SAISIE!T20&gt;0,SAISIE!$T$6,""))))))</f>
        <v/>
      </c>
      <c r="O171" s="11" t="s">
        <v>57</v>
      </c>
    </row>
    <row r="172" spans="1:15" x14ac:dyDescent="0.2">
      <c r="A172" s="48" t="str">
        <f>IF(B172="","SUPPR",SAISIE!$B$3)</f>
        <v>SUPPR</v>
      </c>
      <c r="B172" s="12" t="str">
        <f>IF(SAISIE!O20="","",IF(LEN(SAISIE!B20)=1,CONCATENATE("0",SAISIE!B20,"/",SAISIE!$B$4,"/",SAISIE!$B$5),CONCATENATE(SAISIE!B20,"/",SAISIE!$B$4,"/",SAISIE!$B$5)))</f>
        <v/>
      </c>
      <c r="C172" s="12" t="str">
        <f>IF(SAISIE!O20="","",SAISIE!$O$8)</f>
        <v/>
      </c>
      <c r="D172" s="12" t="str">
        <f>IF(SAISIE!O20="","",SAISIE!E20)</f>
        <v/>
      </c>
      <c r="E172" s="12" t="str">
        <f>IF(SAISIE!O20="","",SAISIE!F20)</f>
        <v/>
      </c>
      <c r="F172" s="12" t="str">
        <f>IF(SAISIE!$O20="","",IF(SAISIE!$U20="","",SAISIE!$U20))</f>
        <v/>
      </c>
      <c r="G172" s="12" t="str">
        <f>IF(SAISIE!O20="","",SAISIE!O20)</f>
        <v/>
      </c>
      <c r="H172" s="12"/>
      <c r="I172" s="12" t="str">
        <f>IF(SAISIE!$O20="","",SAISIE!$X20)</f>
        <v/>
      </c>
      <c r="J172" s="61" t="str">
        <f>IF(COUNTBLANK(SAISIE!$Q$6:$T$6)=4,"",IF(SAISIE!O20="","",IF(SAISIE!Q20&gt;0,SAISIE!$Q$6,IF(SAISIE!R20&gt;0,SAISIE!$R$6,IF(SAISIE!S20&gt;0,SAISIE!$S$6,IF(SAISIE!T20&gt;0,SAISIE!$T$6,""))))))</f>
        <v/>
      </c>
      <c r="O172" s="11" t="s">
        <v>58</v>
      </c>
    </row>
    <row r="173" spans="1:15" x14ac:dyDescent="0.2">
      <c r="A173" s="48" t="str">
        <f>IF(B173="","SUPPR",SAISIE!$B$3)</f>
        <v>SUPPR</v>
      </c>
      <c r="B173" s="12" t="str">
        <f>IF(SAISIE!P20="","",IF(LEN(SAISIE!B20)=1,CONCATENATE("0",SAISIE!B20,"/",SAISIE!$B$4,"/",SAISIE!$B$5),CONCATENATE(SAISIE!B20,"/",SAISIE!$B$4,"/",SAISIE!$B$5)))</f>
        <v/>
      </c>
      <c r="C173" s="12" t="str">
        <f>IF(SAISIE!P20="","",SAISIE!$P$8)</f>
        <v/>
      </c>
      <c r="D173" s="12" t="str">
        <f>IF(SAISIE!P20="","",SAISIE!E20)</f>
        <v/>
      </c>
      <c r="E173" s="12" t="str">
        <f>IF(SAISIE!P20="","",SAISIE!F20)</f>
        <v/>
      </c>
      <c r="F173" s="12" t="str">
        <f>IF(SAISIE!$P20="","",IF(SAISIE!$U20="","",SAISIE!$U20))</f>
        <v/>
      </c>
      <c r="G173" s="12" t="str">
        <f>IF(SAISIE!P20="","",SAISIE!P20)</f>
        <v/>
      </c>
      <c r="H173" s="12"/>
      <c r="I173" s="12" t="str">
        <f>IF(SAISIE!$P20="","",SAISIE!$X20)</f>
        <v/>
      </c>
      <c r="J173" s="61" t="str">
        <f>IF(COUNTBLANK(SAISIE!$Q$6:$T$6)=4,"",IF(SAISIE!P20="","",IF(SAISIE!Q20&gt;0,SAISIE!$Q$6,IF(SAISIE!R20&gt;0,SAISIE!$R$6,IF(SAISIE!S20&gt;0,SAISIE!$S$6,IF(SAISIE!T20&gt;0,SAISIE!$T$6,""))))))</f>
        <v/>
      </c>
      <c r="O173" s="11" t="s">
        <v>52</v>
      </c>
    </row>
    <row r="174" spans="1:15" x14ac:dyDescent="0.2">
      <c r="A174" s="48" t="str">
        <f>IF(B174="","SUPPR",SAISIE!$B$3)</f>
        <v>PR</v>
      </c>
      <c r="B174" s="12" t="str">
        <f>IF(SAISIE!Q20="","",IF(LEN(SAISIE!B20)=1,CONCATENATE("0",SAISIE!B20,"/",SAISIE!$B$4,"/",SAISIE!$B$5),CONCATENATE(SAISIE!B20,"/",SAISIE!$B$4,"/",SAISIE!$B$5)))</f>
        <v>02/01/2018</v>
      </c>
      <c r="C174" s="12">
        <f>IF(SAISIE!Q20="","",SAISIE!$Q$8)</f>
        <v>4457112</v>
      </c>
      <c r="D174" s="12">
        <f>IF(SAISIE!Q20="","",SAISIE!E20)</f>
        <v>153851</v>
      </c>
      <c r="E174" s="12" t="str">
        <f>IF(SAISIE!Q20="","",SAISIE!F20)</f>
        <v>VTP PV 18146911 - 737016 - AMERICAN CARS - FORD MUSTANG</v>
      </c>
      <c r="F174" s="12" t="str">
        <f>IF(SAISIE!$Q20="","",IF(SAISIE!$U20="","",SAISIE!$U20))</f>
        <v/>
      </c>
      <c r="G174" s="12">
        <f>IF(SAISIE!Q20="","",SAISIE!Q20)</f>
        <v>10.84</v>
      </c>
      <c r="H174" s="12"/>
      <c r="I174" s="37"/>
      <c r="J174" s="61"/>
      <c r="O174" s="39"/>
    </row>
    <row r="175" spans="1:15" x14ac:dyDescent="0.2">
      <c r="A175" s="48" t="str">
        <f>IF(B175="","SUPPR",SAISIE!$B$3)</f>
        <v>SUPPR</v>
      </c>
      <c r="B175" s="12" t="str">
        <f>IF(SAISIE!R20="","",IF(LEN(SAISIE!B20)=1,CONCATENATE("0",SAISIE!B20,"/",SAISIE!$B$4,"/",SAISIE!$B$5),CONCATENATE(SAISIE!B20,"/",SAISIE!$B$4,"/",SAISIE!$B$5)))</f>
        <v/>
      </c>
      <c r="C175" s="12" t="str">
        <f>IF(SAISIE!R20="","",SAISIE!$R$8)</f>
        <v/>
      </c>
      <c r="D175" s="12" t="str">
        <f>IF(SAISIE!R20="","",SAISIE!E20)</f>
        <v/>
      </c>
      <c r="E175" s="12" t="str">
        <f>IF(SAISIE!R20="","",SAISIE!F20)</f>
        <v/>
      </c>
      <c r="F175" s="12" t="str">
        <f>IF(SAISIE!$R20="","",IF(SAISIE!$U20="","",SAISIE!$U20))</f>
        <v/>
      </c>
      <c r="G175" s="12" t="str">
        <f>IF(SAISIE!R20="","",SAISIE!R20)</f>
        <v/>
      </c>
      <c r="H175" s="12"/>
      <c r="I175" s="37"/>
      <c r="J175" s="61"/>
    </row>
    <row r="176" spans="1:15" x14ac:dyDescent="0.2">
      <c r="A176" s="48" t="str">
        <f>IF(B176="","SUPPR",SAISIE!$B$3)</f>
        <v>SUPPR</v>
      </c>
      <c r="B176" s="12" t="str">
        <f>IF(SAISIE!S20="","",IF(LEN(SAISIE!B20)=1,CONCATENATE("0",SAISIE!B20,"/",SAISIE!$B$4,"/",SAISIE!$B$5),CONCATENATE(SAISIE!B20,"/",SAISIE!$B$4,"/",SAISIE!$B$5)))</f>
        <v/>
      </c>
      <c r="C176" s="12" t="str">
        <f>IF(SAISIE!S20="","",SAISIE!$S$8)</f>
        <v/>
      </c>
      <c r="D176" s="12" t="str">
        <f>IF(SAISIE!S20="","",SAISIE!E20)</f>
        <v/>
      </c>
      <c r="E176" s="12" t="str">
        <f>IF(SAISIE!S20="","",SAISIE!F20)</f>
        <v/>
      </c>
      <c r="F176" s="12" t="str">
        <f>IF(SAISIE!$S20="","",IF(SAISIE!$U20="","",SAISIE!$U20))</f>
        <v/>
      </c>
      <c r="G176" s="12" t="str">
        <f>IF(SAISIE!S20="","",SAISIE!S20)</f>
        <v/>
      </c>
      <c r="H176" s="12"/>
      <c r="I176" s="37"/>
      <c r="J176" s="61"/>
    </row>
    <row r="177" spans="1:15" ht="13.5" thickBot="1" x14ac:dyDescent="0.25">
      <c r="A177" s="48" t="str">
        <f>IF(B177="","SUPPR",SAISIE!$B$3)</f>
        <v>SUPPR</v>
      </c>
      <c r="B177" s="12" t="str">
        <f>IF(SAISIE!T20="","",IF(LEN(SAISIE!B20)=1,CONCATENATE("0",SAISIE!B20,"/",SAISIE!$B$4,"/",SAISIE!$B$5),CONCATENATE(SAISIE!B20,"/",SAISIE!$B$4,"/",SAISIE!$B$5)))</f>
        <v/>
      </c>
      <c r="C177" s="60" t="str">
        <f>IF(SAISIE!T20="","",SAISIE!$T$8)</f>
        <v/>
      </c>
      <c r="D177" s="60" t="str">
        <f>IF(SAISIE!T20="","",SAISIE!E20)</f>
        <v/>
      </c>
      <c r="E177" s="60" t="str">
        <f>IF(SAISIE!T20="","",SAISIE!F20)</f>
        <v/>
      </c>
      <c r="F177" s="60" t="str">
        <f>IF(SAISIE!$T20="","",IF(SAISIE!$U20="","",SAISIE!$U20))</f>
        <v/>
      </c>
      <c r="G177" s="60" t="str">
        <f>IF(SAISIE!T20="","",SAISIE!T20)</f>
        <v/>
      </c>
      <c r="H177" s="58"/>
      <c r="I177" s="59"/>
      <c r="J177" s="62"/>
    </row>
    <row r="178" spans="1:15" x14ac:dyDescent="0.2">
      <c r="A178" s="48" t="str">
        <f>IF(B178="","SUPPR",SAISIE!$B$3)</f>
        <v>PR</v>
      </c>
      <c r="B178" s="53" t="str">
        <f>IF(SAISIE!B21="","",IF(LEN(SAISIE!B21)=1,CONCATENATE("0",SAISIE!B21,"/",SAISIE!$B$4,"/",SAISIE!$B$5),CONCATENATE(SAISIE!B21,"/",SAISIE!$B$4,"/",SAISIE!$B$5)))</f>
        <v>13/01/2018</v>
      </c>
      <c r="C178" s="53" t="str">
        <f>IF(SAISIE!B21="","",CONCATENATE($M$2,SAISIE!C21))</f>
        <v>411AMER</v>
      </c>
      <c r="D178" s="53">
        <f>IF(SAISIE!B21="","",SAISIE!E21)</f>
        <v>154136</v>
      </c>
      <c r="E178" s="53" t="str">
        <f>IF(SAISIE!B21="","",SAISIE!F21)</f>
        <v>CV PV 18147176 - 737016 - AMERICAN CARS - FORD MUSTANG</v>
      </c>
      <c r="F178" s="66" t="str">
        <f>IF(A178="SUPPR","",IF(SAISIE!$U21="","",SAISIE!$U21))</f>
        <v/>
      </c>
      <c r="G178" s="53"/>
      <c r="H178" s="53">
        <f>IF(SAISIE!B21="","",SAISIE!D21)</f>
        <v>15</v>
      </c>
      <c r="I178" s="54"/>
      <c r="J178" s="55" t="str">
        <f>IF(AZ21="","","")</f>
        <v/>
      </c>
      <c r="O178" s="38">
        <f>O162+1</f>
        <v>21</v>
      </c>
    </row>
    <row r="179" spans="1:15" x14ac:dyDescent="0.2">
      <c r="A179" s="48" t="str">
        <f>IF(B179="","SUPPR",SAISIE!$B$3)</f>
        <v>SUPPR</v>
      </c>
      <c r="B179" s="12" t="str">
        <f>IF(SAISIE!W21="","",IF(LEN(SAISIE!B21)=1,CONCATENATE("0",SAISIE!B21,"/",SAISIE!$B$4,"/",SAISIE!$B$5),CONCATENATE(SAISIE!B21,"/",SAISIE!$B$4,"/",SAISIE!$B$5)))</f>
        <v/>
      </c>
      <c r="C179" s="12" t="str">
        <f>IF(SAISIE!W21="","",SAISIE!V21)</f>
        <v/>
      </c>
      <c r="D179" s="12" t="str">
        <f>IF(SAISIE!W21="","",SAISIE!E21)</f>
        <v/>
      </c>
      <c r="E179" s="12" t="str">
        <f>IF(SAISIE!W21="","",SAISIE!F21)</f>
        <v/>
      </c>
      <c r="F179" s="12" t="str">
        <f>IF(SAISIE!$W21="","",IF(SAISIE!$U21="","",SAISIE!$U21))</f>
        <v/>
      </c>
      <c r="G179" s="12" t="str">
        <f>IF(SAISIE!W21="","",SAISIE!W21)</f>
        <v/>
      </c>
      <c r="H179" s="12"/>
      <c r="I179" s="12" t="str">
        <f>IF(SAISIE!$W21="","",SAISIE!$X21)</f>
        <v/>
      </c>
      <c r="J179" s="61" t="str">
        <f>IF(COUNTBLANK(SAISIE!$Q$6:$T$6)=4,"",IF(SAISIE!W21="","",IF(SAISIE!Q21&gt;0,SAISIE!$Q$6,IF(SAISIE!R21&gt;0,SAISIE!$R$6,IF(SAISIE!S21&gt;0,SAISIE!$S$6,IF(SAISIE!T21&gt;0,SAISIE!$T$6,""))))))</f>
        <v/>
      </c>
      <c r="O179" s="11" t="s">
        <v>51</v>
      </c>
    </row>
    <row r="180" spans="1:15" x14ac:dyDescent="0.2">
      <c r="A180" s="48" t="str">
        <f>IF(B180="","SUPPR",SAISIE!$B$3)</f>
        <v>PR</v>
      </c>
      <c r="B180" s="12" t="str">
        <f>IF(SAISIE!G21="","",IF(LEN(SAISIE!B21)=1,CONCATENATE("0",SAISIE!B21,"/",SAISIE!$B$4,"/",SAISIE!$B$5),CONCATENATE(SAISIE!B21,"/",SAISIE!$B$4,"/",SAISIE!$B$5)))</f>
        <v>13/01/2018</v>
      </c>
      <c r="C180" s="12">
        <f>IF(SAISIE!G21="","",SAISIE!$G$8)</f>
        <v>706100</v>
      </c>
      <c r="D180" s="12">
        <f>IF(SAISIE!G21="","",SAISIE!E21)</f>
        <v>154136</v>
      </c>
      <c r="E180" s="12" t="str">
        <f>IF(SAISIE!G21="","",SAISIE!F21)</f>
        <v>CV PV 18147176 - 737016 - AMERICAN CARS - FORD MUSTANG</v>
      </c>
      <c r="F180" s="12" t="str">
        <f>IF(SAISIE!$G21="","",IF(SAISIE!$U21="","",SAISIE!$U21))</f>
        <v/>
      </c>
      <c r="G180" s="12">
        <f>IF(SAISIE!G21="","",SAISIE!G21)</f>
        <v>12.5</v>
      </c>
      <c r="H180" s="12"/>
      <c r="I180" s="12">
        <f>IF(SAISIE!$G21="","",SAISIE!$X21)</f>
        <v>0</v>
      </c>
      <c r="J180" s="61" t="str">
        <f>IF(COUNTBLANK(SAISIE!$Q$6:$T$6)=4,"",IF(SAISIE!G21="","",IF(SAISIE!Q21&gt;0,SAISIE!$Q$6,IF(SAISIE!R21&gt;0,SAISIE!$R$6,IF(SAISIE!S21&gt;0,SAISIE!$S$6,IF(SAISIE!T21&gt;0,SAISIE!$T$6,""))))))</f>
        <v/>
      </c>
      <c r="O180" s="11" t="s">
        <v>48</v>
      </c>
    </row>
    <row r="181" spans="1:15" x14ac:dyDescent="0.2">
      <c r="A181" s="48" t="str">
        <f>IF(B181="","SUPPR",SAISIE!$B$3)</f>
        <v>SUPPR</v>
      </c>
      <c r="B181" s="12" t="str">
        <f>IF(SAISIE!H21="","",IF(LEN(SAISIE!B21)=1,CONCATENATE("0",SAISIE!B21,"/",SAISIE!$B$4,"/",SAISIE!$B$5),CONCATENATE(SAISIE!B21,"/",SAISIE!$B$4,"/",SAISIE!$B$5)))</f>
        <v/>
      </c>
      <c r="C181" s="12" t="str">
        <f>IF(SAISIE!H21="","",SAISIE!$H$8)</f>
        <v/>
      </c>
      <c r="D181" s="12" t="str">
        <f>IF(SAISIE!H21="","",SAISIE!E21)</f>
        <v/>
      </c>
      <c r="E181" s="12" t="str">
        <f>IF(SAISIE!H21="","",SAISIE!F21)</f>
        <v/>
      </c>
      <c r="F181" s="12" t="str">
        <f>IF(SAISIE!$H21="","",IF(SAISIE!$U21="","",SAISIE!$U21))</f>
        <v/>
      </c>
      <c r="G181" s="12" t="str">
        <f>IF(SAISIE!H21="","",SAISIE!H21)</f>
        <v/>
      </c>
      <c r="H181" s="12"/>
      <c r="I181" s="12" t="str">
        <f>IF(SAISIE!$H21="","",SAISIE!$X21)</f>
        <v/>
      </c>
      <c r="J181" s="61" t="str">
        <f>IF(COUNTBLANK(SAISIE!$Q$6:$T$6)=4,"",IF(SAISIE!H21="","",IF(SAISIE!Q21&gt;0,SAISIE!$Q$6,IF(SAISIE!R21&gt;0,SAISIE!$R$6,IF(SAISIE!S21&gt;0,SAISIE!$S$6,IF(SAISIE!T21&gt;0,SAISIE!$T$6,""))))))</f>
        <v/>
      </c>
      <c r="O181" s="11" t="s">
        <v>49</v>
      </c>
    </row>
    <row r="182" spans="1:15" x14ac:dyDescent="0.2">
      <c r="A182" s="48" t="str">
        <f>IF(B182="","SUPPR",SAISIE!$B$3)</f>
        <v>SUPPR</v>
      </c>
      <c r="B182" s="12" t="str">
        <f>IF(SAISIE!I21="","",IF(LEN(SAISIE!B21)=1,CONCATENATE("0",SAISIE!B21,"/",SAISIE!$B$4,"/",SAISIE!$B$5),CONCATENATE(SAISIE!B21,"/",SAISIE!$B$4,"/",SAISIE!$B$5)))</f>
        <v/>
      </c>
      <c r="C182" s="12" t="str">
        <f>IF(SAISIE!I21="","",SAISIE!$I$8)</f>
        <v/>
      </c>
      <c r="D182" s="12" t="str">
        <f>IF(SAISIE!I21="","",SAISIE!E21)</f>
        <v/>
      </c>
      <c r="E182" s="12" t="str">
        <f>IF(SAISIE!I21="","",SAISIE!F21)</f>
        <v/>
      </c>
      <c r="F182" s="12" t="str">
        <f>IF(SAISIE!$I21="","",IF(SAISIE!$U21="","",SAISIE!$U21))</f>
        <v/>
      </c>
      <c r="G182" s="12" t="str">
        <f>IF(SAISIE!I21="","",SAISIE!I21)</f>
        <v/>
      </c>
      <c r="H182" s="12"/>
      <c r="I182" s="12" t="str">
        <f>IF(SAISIE!$I21="","",SAISIE!$X21)</f>
        <v/>
      </c>
      <c r="J182" s="61" t="str">
        <f>IF(COUNTBLANK(SAISIE!$Q$6:$T$6)=4,"",IF(SAISIE!I21="","",IF(SAISIE!Q21&gt;0,SAISIE!$Q$6,IF(SAISIE!R21&gt;0,SAISIE!$R$6,IF(SAISIE!S21&gt;0,SAISIE!$S$6,IF(SAISIE!T21&gt;0,SAISIE!$T$6,""))))))</f>
        <v/>
      </c>
      <c r="O182" s="11" t="s">
        <v>50</v>
      </c>
    </row>
    <row r="183" spans="1:15" x14ac:dyDescent="0.2">
      <c r="A183" s="48" t="str">
        <f>IF(B183="","SUPPR",SAISIE!$B$3)</f>
        <v>SUPPR</v>
      </c>
      <c r="B183" s="12" t="str">
        <f>IF(SAISIE!J21="","",IF(LEN(SAISIE!B21)=1,CONCATENATE("0",SAISIE!B21,"/",SAISIE!$B$4,"/",SAISIE!$B$5),CONCATENATE(SAISIE!B21,"/",SAISIE!$B$4,"/",SAISIE!$B$5)))</f>
        <v/>
      </c>
      <c r="C183" s="12" t="str">
        <f>IF(SAISIE!J21="","",SAISIE!$J$8)</f>
        <v/>
      </c>
      <c r="D183" s="12" t="str">
        <f>IF(SAISIE!J21="","",SAISIE!E21)</f>
        <v/>
      </c>
      <c r="E183" s="12" t="str">
        <f>IF(SAISIE!J21="","",SAISIE!F21)</f>
        <v/>
      </c>
      <c r="F183" s="12" t="str">
        <f>IF(SAISIE!$J21="","",IF(SAISIE!$U21="","",SAISIE!$U21))</f>
        <v/>
      </c>
      <c r="G183" s="12" t="str">
        <f>IF(SAISIE!J21="","",SAISIE!J21)</f>
        <v/>
      </c>
      <c r="H183" s="12"/>
      <c r="I183" s="12" t="str">
        <f>IF(SAISIE!$J21="","",SAISIE!$X21)</f>
        <v/>
      </c>
      <c r="J183" s="61" t="str">
        <f>IF(COUNTBLANK(SAISIE!$Q$6:$T$6)=4,"",IF(SAISIE!J21="","",IF(SAISIE!Q21&gt;0,SAISIE!$Q$6,IF(SAISIE!R21&gt;0,SAISIE!$R$6,IF(SAISIE!S21&gt;0,SAISIE!$S$6,IF(SAISIE!T21&gt;0,SAISIE!$T$6,""))))))</f>
        <v/>
      </c>
      <c r="O183" s="11" t="s">
        <v>53</v>
      </c>
    </row>
    <row r="184" spans="1:15" x14ac:dyDescent="0.2">
      <c r="A184" s="48" t="str">
        <f>IF(B184="","SUPPR",SAISIE!$B$3)</f>
        <v>SUPPR</v>
      </c>
      <c r="B184" s="12" t="str">
        <f>IF(SAISIE!K21="","",IF(LEN(SAISIE!B21)=1,CONCATENATE("0",SAISIE!B21,"/",SAISIE!$B$4,"/",SAISIE!$B$5),CONCATENATE(SAISIE!B21,"/",SAISIE!$B$4,"/",SAISIE!$B$5)))</f>
        <v/>
      </c>
      <c r="C184" s="12" t="str">
        <f>IF(SAISIE!K21="","",SAISIE!$K$8)</f>
        <v/>
      </c>
      <c r="D184" s="12" t="str">
        <f>IF(SAISIE!K21="","",SAISIE!E21)</f>
        <v/>
      </c>
      <c r="E184" s="12" t="str">
        <f>IF(SAISIE!K21="","",SAISIE!F21)</f>
        <v/>
      </c>
      <c r="F184" s="12" t="str">
        <f>IF(SAISIE!$K21="","",IF(SAISIE!$U21="","",SAISIE!$U21))</f>
        <v/>
      </c>
      <c r="G184" s="12" t="str">
        <f>IF(SAISIE!K21="","",SAISIE!K21)</f>
        <v/>
      </c>
      <c r="H184" s="12"/>
      <c r="I184" s="12" t="str">
        <f>IF(SAISIE!$K21="","",SAISIE!$X21)</f>
        <v/>
      </c>
      <c r="J184" s="61" t="str">
        <f>IF(COUNTBLANK(SAISIE!$Q$6:$T$6)=4,"",IF(SAISIE!K21="","",IF(SAISIE!Q21&gt;0,SAISIE!$Q$6,IF(SAISIE!R21&gt;0,SAISIE!$R$6,IF(SAISIE!S21&gt;0,SAISIE!$S$6,IF(SAISIE!T21&gt;0,SAISIE!$T$6,""))))))</f>
        <v/>
      </c>
      <c r="O184" s="11" t="s">
        <v>54</v>
      </c>
    </row>
    <row r="185" spans="1:15" x14ac:dyDescent="0.2">
      <c r="A185" s="48" t="str">
        <f>IF(B185="","SUPPR",SAISIE!$B$3)</f>
        <v>SUPPR</v>
      </c>
      <c r="B185" s="12" t="str">
        <f>IF(SAISIE!L21="","",IF(LEN(SAISIE!B21)=1,CONCATENATE("0",SAISIE!B21,"/",SAISIE!$B$4,"/",SAISIE!$B$5),CONCATENATE(SAISIE!B21,"/",SAISIE!$B$4,"/",SAISIE!$B$5)))</f>
        <v/>
      </c>
      <c r="C185" s="12" t="str">
        <f>IF(SAISIE!L21="","",SAISIE!$L$8)</f>
        <v/>
      </c>
      <c r="D185" s="12" t="str">
        <f>IF(SAISIE!L21="","",SAISIE!E21)</f>
        <v/>
      </c>
      <c r="E185" s="12" t="str">
        <f>IF(SAISIE!L21="","",SAISIE!F21)</f>
        <v/>
      </c>
      <c r="F185" s="12" t="str">
        <f>IF(SAISIE!$L21="","",IF(SAISIE!$U21="","",SAISIE!$U21))</f>
        <v/>
      </c>
      <c r="G185" s="12" t="str">
        <f>IF(SAISIE!L21="","",SAISIE!L21)</f>
        <v/>
      </c>
      <c r="H185" s="12"/>
      <c r="I185" s="12" t="str">
        <f>IF(SAISIE!$L21="","",SAISIE!$X21)</f>
        <v/>
      </c>
      <c r="J185" s="61" t="str">
        <f>IF(COUNTBLANK(SAISIE!$Q$6:$T$6)=4,"",IF(SAISIE!L21="","",IF(SAISIE!Q21&gt;0,SAISIE!$Q$6,IF(SAISIE!R21&gt;0,SAISIE!$R$6,IF(SAISIE!S21&gt;0,SAISIE!$S$6,IF(SAISIE!T21&gt;0,SAISIE!$T$6,""))))))</f>
        <v/>
      </c>
      <c r="O185" s="11" t="s">
        <v>55</v>
      </c>
    </row>
    <row r="186" spans="1:15" x14ac:dyDescent="0.2">
      <c r="A186" s="48" t="str">
        <f>IF(B186="","SUPPR",SAISIE!$B$3)</f>
        <v>SUPPR</v>
      </c>
      <c r="B186" s="12" t="str">
        <f>IF(SAISIE!M21="","",IF(LEN(SAISIE!B21)=1,CONCATENATE("0",SAISIE!B21,"/",SAISIE!$B$4,"/",SAISIE!$B$5),CONCATENATE(SAISIE!B21,"/",SAISIE!$B$4,"/",SAISIE!$B$5)))</f>
        <v/>
      </c>
      <c r="C186" s="12" t="str">
        <f>IF(SAISIE!M21="","",SAISIE!$M$8)</f>
        <v/>
      </c>
      <c r="D186" s="12" t="str">
        <f>IF(SAISIE!M21="","",SAISIE!E21)</f>
        <v/>
      </c>
      <c r="E186" s="12" t="str">
        <f>IF(SAISIE!M21="","",SAISIE!F21)</f>
        <v/>
      </c>
      <c r="F186" s="12" t="str">
        <f>IF(SAISIE!$M21="","",IF(SAISIE!$U21="","",SAISIE!$U21))</f>
        <v/>
      </c>
      <c r="G186" s="12" t="str">
        <f>IF(SAISIE!M21="","",SAISIE!M21)</f>
        <v/>
      </c>
      <c r="H186" s="12"/>
      <c r="I186" s="12" t="str">
        <f>IF(SAISIE!$M21="","",SAISIE!$X21)</f>
        <v/>
      </c>
      <c r="J186" s="61" t="str">
        <f>IF(COUNTBLANK(SAISIE!$Q$6:$T$6)=4,"",IF(SAISIE!M21="","",IF(SAISIE!Q21&gt;0,SAISIE!$Q$6,IF(SAISIE!R21&gt;0,SAISIE!$R$6,IF(SAISIE!S21&gt;0,SAISIE!$S$6,IF(SAISIE!T21&gt;0,SAISIE!$T$6,""))))))</f>
        <v/>
      </c>
      <c r="O186" s="11" t="s">
        <v>56</v>
      </c>
    </row>
    <row r="187" spans="1:15" x14ac:dyDescent="0.2">
      <c r="A187" s="48" t="str">
        <f>IF(B187="","SUPPR",SAISIE!$B$3)</f>
        <v>SUPPR</v>
      </c>
      <c r="B187" s="12" t="str">
        <f>IF(SAISIE!N21="","",IF(LEN(SAISIE!B21)=1,CONCATENATE("0",SAISIE!B21,"/",SAISIE!$B$4,"/",SAISIE!$B$5),CONCATENATE(SAISIE!B21,"/",SAISIE!$B$4,"/",SAISIE!$B$5)))</f>
        <v/>
      </c>
      <c r="C187" s="12" t="str">
        <f>IF(SAISIE!N21="","",SAISIE!$N$8)</f>
        <v/>
      </c>
      <c r="D187" s="12" t="str">
        <f>IF(SAISIE!N21="","",SAISIE!E21)</f>
        <v/>
      </c>
      <c r="E187" s="12" t="str">
        <f>IF(SAISIE!N21="","",SAISIE!F21)</f>
        <v/>
      </c>
      <c r="F187" s="12" t="str">
        <f>IF(SAISIE!$N21="","",IF(SAISIE!$U21="","",SAISIE!$U21))</f>
        <v/>
      </c>
      <c r="G187" s="12" t="str">
        <f>IF(SAISIE!N21="","",SAISIE!N21)</f>
        <v/>
      </c>
      <c r="H187" s="12"/>
      <c r="I187" s="12" t="str">
        <f>IF(SAISIE!$N21="","",SAISIE!$X21)</f>
        <v/>
      </c>
      <c r="J187" s="61" t="str">
        <f>IF(COUNTBLANK(SAISIE!$Q$6:$T$6)=4,"",IF(SAISIE!N21="","",IF(SAISIE!Q21&gt;0,SAISIE!$Q$6,IF(SAISIE!R21&gt;0,SAISIE!$R$6,IF(SAISIE!S21&gt;0,SAISIE!$S$6,IF(SAISIE!T21&gt;0,SAISIE!$T$6,""))))))</f>
        <v/>
      </c>
      <c r="O187" s="11" t="s">
        <v>57</v>
      </c>
    </row>
    <row r="188" spans="1:15" x14ac:dyDescent="0.2">
      <c r="A188" s="48" t="str">
        <f>IF(B188="","SUPPR",SAISIE!$B$3)</f>
        <v>SUPPR</v>
      </c>
      <c r="B188" s="12" t="str">
        <f>IF(SAISIE!O21="","",IF(LEN(SAISIE!B21)=1,CONCATENATE("0",SAISIE!B21,"/",SAISIE!$B$4,"/",SAISIE!$B$5),CONCATENATE(SAISIE!B21,"/",SAISIE!$B$4,"/",SAISIE!$B$5)))</f>
        <v/>
      </c>
      <c r="C188" s="12" t="str">
        <f>IF(SAISIE!O21="","",SAISIE!$O$8)</f>
        <v/>
      </c>
      <c r="D188" s="12" t="str">
        <f>IF(SAISIE!O21="","",SAISIE!E21)</f>
        <v/>
      </c>
      <c r="E188" s="12" t="str">
        <f>IF(SAISIE!O21="","",SAISIE!F21)</f>
        <v/>
      </c>
      <c r="F188" s="12" t="str">
        <f>IF(SAISIE!$O21="","",IF(SAISIE!$U21="","",SAISIE!$U21))</f>
        <v/>
      </c>
      <c r="G188" s="12" t="str">
        <f>IF(SAISIE!O21="","",SAISIE!O21)</f>
        <v/>
      </c>
      <c r="H188" s="12"/>
      <c r="I188" s="12" t="str">
        <f>IF(SAISIE!$O21="","",SAISIE!$X21)</f>
        <v/>
      </c>
      <c r="J188" s="61" t="str">
        <f>IF(COUNTBLANK(SAISIE!$Q$6:$T$6)=4,"",IF(SAISIE!O21="","",IF(SAISIE!Q21&gt;0,SAISIE!$Q$6,IF(SAISIE!R21&gt;0,SAISIE!$R$6,IF(SAISIE!S21&gt;0,SAISIE!$S$6,IF(SAISIE!T21&gt;0,SAISIE!$T$6,""))))))</f>
        <v/>
      </c>
      <c r="O188" s="11" t="s">
        <v>58</v>
      </c>
    </row>
    <row r="189" spans="1:15" x14ac:dyDescent="0.2">
      <c r="A189" s="48" t="str">
        <f>IF(B189="","SUPPR",SAISIE!$B$3)</f>
        <v>SUPPR</v>
      </c>
      <c r="B189" s="12" t="str">
        <f>IF(SAISIE!P21="","",IF(LEN(SAISIE!B21)=1,CONCATENATE("0",SAISIE!B21,"/",SAISIE!$B$4,"/",SAISIE!$B$5),CONCATENATE(SAISIE!B21,"/",SAISIE!$B$4,"/",SAISIE!$B$5)))</f>
        <v/>
      </c>
      <c r="C189" s="12" t="str">
        <f>IF(SAISIE!P21="","",SAISIE!$P$8)</f>
        <v/>
      </c>
      <c r="D189" s="12" t="str">
        <f>IF(SAISIE!P21="","",SAISIE!E21)</f>
        <v/>
      </c>
      <c r="E189" s="12" t="str">
        <f>IF(SAISIE!P21="","",SAISIE!F21)</f>
        <v/>
      </c>
      <c r="F189" s="12" t="str">
        <f>IF(SAISIE!$P21="","",IF(SAISIE!$U21="","",SAISIE!$U21))</f>
        <v/>
      </c>
      <c r="G189" s="12" t="str">
        <f>IF(SAISIE!P21="","",SAISIE!P21)</f>
        <v/>
      </c>
      <c r="H189" s="12"/>
      <c r="I189" s="12" t="str">
        <f>IF(SAISIE!$P21="","",SAISIE!$X21)</f>
        <v/>
      </c>
      <c r="J189" s="61" t="str">
        <f>IF(COUNTBLANK(SAISIE!$Q$6:$T$6)=4,"",IF(SAISIE!P21="","",IF(SAISIE!Q21&gt;0,SAISIE!$Q$6,IF(SAISIE!R21&gt;0,SAISIE!$R$6,IF(SAISIE!S21&gt;0,SAISIE!$S$6,IF(SAISIE!T21&gt;0,SAISIE!$T$6,""))))))</f>
        <v/>
      </c>
      <c r="O189" s="11" t="s">
        <v>52</v>
      </c>
    </row>
    <row r="190" spans="1:15" x14ac:dyDescent="0.2">
      <c r="A190" s="48" t="str">
        <f>IF(B190="","SUPPR",SAISIE!$B$3)</f>
        <v>PR</v>
      </c>
      <c r="B190" s="12" t="str">
        <f>IF(SAISIE!Q21="","",IF(LEN(SAISIE!B21)=1,CONCATENATE("0",SAISIE!B21,"/",SAISIE!$B$4,"/",SAISIE!$B$5),CONCATENATE(SAISIE!B21,"/",SAISIE!$B$4,"/",SAISIE!$B$5)))</f>
        <v>13/01/2018</v>
      </c>
      <c r="C190" s="12">
        <f>IF(SAISIE!Q21="","",SAISIE!$Q$8)</f>
        <v>4457112</v>
      </c>
      <c r="D190" s="12">
        <f>IF(SAISIE!Q21="","",SAISIE!E21)</f>
        <v>154136</v>
      </c>
      <c r="E190" s="12" t="str">
        <f>IF(SAISIE!Q21="","",SAISIE!F21)</f>
        <v>CV PV 18147176 - 737016 - AMERICAN CARS - FORD MUSTANG</v>
      </c>
      <c r="F190" s="12" t="str">
        <f>IF(SAISIE!$Q21="","",IF(SAISIE!$U21="","",SAISIE!$U21))</f>
        <v/>
      </c>
      <c r="G190" s="12">
        <f>IF(SAISIE!Q21="","",SAISIE!Q21)</f>
        <v>2.5</v>
      </c>
      <c r="H190" s="12"/>
      <c r="I190" s="37"/>
      <c r="J190" s="61"/>
      <c r="O190" s="39"/>
    </row>
    <row r="191" spans="1:15" x14ac:dyDescent="0.2">
      <c r="A191" s="48" t="str">
        <f>IF(B191="","SUPPR",SAISIE!$B$3)</f>
        <v>SUPPR</v>
      </c>
      <c r="B191" s="12" t="str">
        <f>IF(SAISIE!R21="","",IF(LEN(SAISIE!B21)=1,CONCATENATE("0",SAISIE!B21,"/",SAISIE!$B$4,"/",SAISIE!$B$5),CONCATENATE(SAISIE!B21,"/",SAISIE!$B$4,"/",SAISIE!$B$5)))</f>
        <v/>
      </c>
      <c r="C191" s="12" t="str">
        <f>IF(SAISIE!R21="","",SAISIE!$R$8)</f>
        <v/>
      </c>
      <c r="D191" s="12" t="str">
        <f>IF(SAISIE!R21="","",SAISIE!E21)</f>
        <v/>
      </c>
      <c r="E191" s="12" t="str">
        <f>IF(SAISIE!R21="","",SAISIE!F21)</f>
        <v/>
      </c>
      <c r="F191" s="12" t="str">
        <f>IF(SAISIE!$R21="","",IF(SAISIE!$U21="","",SAISIE!$U21))</f>
        <v/>
      </c>
      <c r="G191" s="12" t="str">
        <f>IF(SAISIE!R21="","",SAISIE!R21)</f>
        <v/>
      </c>
      <c r="H191" s="12"/>
      <c r="I191" s="37"/>
      <c r="J191" s="61"/>
    </row>
    <row r="192" spans="1:15" x14ac:dyDescent="0.2">
      <c r="A192" s="48" t="str">
        <f>IF(B192="","SUPPR",SAISIE!$B$3)</f>
        <v>SUPPR</v>
      </c>
      <c r="B192" s="12" t="str">
        <f>IF(SAISIE!S21="","",IF(LEN(SAISIE!B21)=1,CONCATENATE("0",SAISIE!B21,"/",SAISIE!$B$4,"/",SAISIE!$B$5),CONCATENATE(SAISIE!B21,"/",SAISIE!$B$4,"/",SAISIE!$B$5)))</f>
        <v/>
      </c>
      <c r="C192" s="12" t="str">
        <f>IF(SAISIE!S21="","",SAISIE!$S$8)</f>
        <v/>
      </c>
      <c r="D192" s="12" t="str">
        <f>IF(SAISIE!S21="","",SAISIE!E21)</f>
        <v/>
      </c>
      <c r="E192" s="12" t="str">
        <f>IF(SAISIE!S21="","",SAISIE!F21)</f>
        <v/>
      </c>
      <c r="F192" s="12" t="str">
        <f>IF(SAISIE!$S21="","",IF(SAISIE!$U21="","",SAISIE!$U21))</f>
        <v/>
      </c>
      <c r="G192" s="12" t="str">
        <f>IF(SAISIE!S21="","",SAISIE!S21)</f>
        <v/>
      </c>
      <c r="H192" s="12"/>
      <c r="I192" s="37"/>
      <c r="J192" s="61"/>
    </row>
    <row r="193" spans="1:15" ht="13.5" thickBot="1" x14ac:dyDescent="0.25">
      <c r="A193" s="48" t="str">
        <f>IF(B193="","SUPPR",SAISIE!$B$3)</f>
        <v>SUPPR</v>
      </c>
      <c r="B193" s="12" t="str">
        <f>IF(SAISIE!T21="","",IF(LEN(SAISIE!B21)=1,CONCATENATE("0",SAISIE!B21,"/",SAISIE!$B$4,"/",SAISIE!$B$5),CONCATENATE(SAISIE!B21,"/",SAISIE!$B$4,"/",SAISIE!$B$5)))</f>
        <v/>
      </c>
      <c r="C193" s="60" t="str">
        <f>IF(SAISIE!T21="","",SAISIE!$T$8)</f>
        <v/>
      </c>
      <c r="D193" s="60" t="str">
        <f>IF(SAISIE!T21="","",SAISIE!E21)</f>
        <v/>
      </c>
      <c r="E193" s="60" t="str">
        <f>IF(SAISIE!T21="","",SAISIE!F21)</f>
        <v/>
      </c>
      <c r="F193" s="60" t="str">
        <f>IF(SAISIE!$T21="","",IF(SAISIE!$U21="","",SAISIE!$U21))</f>
        <v/>
      </c>
      <c r="G193" s="60" t="str">
        <f>IF(SAISIE!T21="","",SAISIE!T21)</f>
        <v/>
      </c>
      <c r="H193" s="58"/>
      <c r="I193" s="59"/>
      <c r="J193" s="62"/>
    </row>
    <row r="194" spans="1:15" x14ac:dyDescent="0.2">
      <c r="A194" s="48" t="str">
        <f>IF(B194="","SUPPR",SAISIE!$B$3)</f>
        <v>PR</v>
      </c>
      <c r="B194" s="53" t="str">
        <f>IF(SAISIE!B22="","",IF(LEN(SAISIE!B22)=1,CONCATENATE("0",SAISIE!B22,"/",SAISIE!$B$4,"/",SAISIE!$B$5),CONCATENATE(SAISIE!B22,"/",SAISIE!$B$4,"/",SAISIE!$B$5)))</f>
        <v>14/01/2018</v>
      </c>
      <c r="C194" s="53" t="str">
        <f>IF(SAISIE!B22="","",CONCATENATE($M$2,SAISIE!C22))</f>
        <v>411AMER</v>
      </c>
      <c r="D194" s="53">
        <f>IF(SAISIE!B22="","",SAISIE!E22)</f>
        <v>154170</v>
      </c>
      <c r="E194" s="53" t="str">
        <f>IF(SAISIE!B22="","",SAISIE!F22)</f>
        <v>VTP PV 18147206 - 244558 - AMERICAN CARS - FORD MUSTANG</v>
      </c>
      <c r="F194" s="66" t="str">
        <f>IF(A194="SUPPR","",IF(SAISIE!$U22="","",SAISIE!$U22))</f>
        <v/>
      </c>
      <c r="G194" s="53"/>
      <c r="H194" s="53">
        <f>IF(SAISIE!B22="","",SAISIE!D22)</f>
        <v>65</v>
      </c>
      <c r="I194" s="54"/>
      <c r="J194" s="55" t="str">
        <f>IF(AZ22="","","")</f>
        <v/>
      </c>
      <c r="O194" s="38">
        <f>O178+1</f>
        <v>22</v>
      </c>
    </row>
    <row r="195" spans="1:15" x14ac:dyDescent="0.2">
      <c r="A195" s="48" t="str">
        <f>IF(B195="","SUPPR",SAISIE!$B$3)</f>
        <v>SUPPR</v>
      </c>
      <c r="B195" s="12" t="str">
        <f>IF(SAISIE!W22="","",IF(LEN(SAISIE!B22)=1,CONCATENATE("0",SAISIE!B22,"/",SAISIE!$B$4,"/",SAISIE!$B$5),CONCATENATE(SAISIE!B22,"/",SAISIE!$B$4,"/",SAISIE!$B$5)))</f>
        <v/>
      </c>
      <c r="C195" s="12" t="str">
        <f>IF(SAISIE!W22="","",SAISIE!V22)</f>
        <v/>
      </c>
      <c r="D195" s="12" t="str">
        <f>IF(SAISIE!W22="","",SAISIE!E22)</f>
        <v/>
      </c>
      <c r="E195" s="12" t="str">
        <f>IF(SAISIE!W22="","",SAISIE!F22)</f>
        <v/>
      </c>
      <c r="F195" s="12" t="str">
        <f>IF(SAISIE!$W22="","",IF(SAISIE!$U22="","",SAISIE!$U22))</f>
        <v/>
      </c>
      <c r="G195" s="12" t="str">
        <f>IF(SAISIE!W22="","",SAISIE!W22)</f>
        <v/>
      </c>
      <c r="H195" s="12"/>
      <c r="I195" s="12" t="str">
        <f>IF(SAISIE!$W22="","",SAISIE!$X22)</f>
        <v/>
      </c>
      <c r="J195" s="61" t="str">
        <f>IF(COUNTBLANK(SAISIE!$Q$6:$T$6)=4,"",IF(SAISIE!W22="","",IF(SAISIE!Q22&gt;0,SAISIE!$Q$6,IF(SAISIE!R22&gt;0,SAISIE!$R$6,IF(SAISIE!S22&gt;0,SAISIE!$S$6,IF(SAISIE!T22&gt;0,SAISIE!$T$6,""))))))</f>
        <v/>
      </c>
      <c r="O195" s="11" t="s">
        <v>51</v>
      </c>
    </row>
    <row r="196" spans="1:15" x14ac:dyDescent="0.2">
      <c r="A196" s="48" t="str">
        <f>IF(B196="","SUPPR",SAISIE!$B$3)</f>
        <v>PR</v>
      </c>
      <c r="B196" s="12" t="str">
        <f>IF(SAISIE!G22="","",IF(LEN(SAISIE!B22)=1,CONCATENATE("0",SAISIE!B22,"/",SAISIE!$B$4,"/",SAISIE!$B$5),CONCATENATE(SAISIE!B22,"/",SAISIE!$B$4,"/",SAISIE!$B$5)))</f>
        <v>14/01/2018</v>
      </c>
      <c r="C196" s="12">
        <f>IF(SAISIE!G22="","",SAISIE!$G$8)</f>
        <v>706100</v>
      </c>
      <c r="D196" s="12">
        <f>IF(SAISIE!G22="","",SAISIE!E22)</f>
        <v>154170</v>
      </c>
      <c r="E196" s="12" t="str">
        <f>IF(SAISIE!G22="","",SAISIE!F22)</f>
        <v>VTP PV 18147206 - 244558 - AMERICAN CARS - FORD MUSTANG</v>
      </c>
      <c r="F196" s="12" t="str">
        <f>IF(SAISIE!$G22="","",IF(SAISIE!$U22="","",SAISIE!$U22))</f>
        <v/>
      </c>
      <c r="G196" s="12">
        <f>IF(SAISIE!G22="","",SAISIE!G22)</f>
        <v>53.88</v>
      </c>
      <c r="H196" s="12"/>
      <c r="I196" s="12">
        <f>IF(SAISIE!$G22="","",SAISIE!$X22)</f>
        <v>0</v>
      </c>
      <c r="J196" s="61" t="str">
        <f>IF(COUNTBLANK(SAISIE!$Q$6:$T$6)=4,"",IF(SAISIE!G22="","",IF(SAISIE!Q22&gt;0,SAISIE!$Q$6,IF(SAISIE!R22&gt;0,SAISIE!$R$6,IF(SAISIE!S22&gt;0,SAISIE!$S$6,IF(SAISIE!T22&gt;0,SAISIE!$T$6,""))))))</f>
        <v/>
      </c>
      <c r="O196" s="11" t="s">
        <v>48</v>
      </c>
    </row>
    <row r="197" spans="1:15" x14ac:dyDescent="0.2">
      <c r="A197" s="48" t="str">
        <f>IF(B197="","SUPPR",SAISIE!$B$3)</f>
        <v>SUPPR</v>
      </c>
      <c r="B197" s="12" t="str">
        <f>IF(SAISIE!H22="","",IF(LEN(SAISIE!B22)=1,CONCATENATE("0",SAISIE!B22,"/",SAISIE!$B$4,"/",SAISIE!$B$5),CONCATENATE(SAISIE!B22,"/",SAISIE!$B$4,"/",SAISIE!$B$5)))</f>
        <v/>
      </c>
      <c r="C197" s="12" t="str">
        <f>IF(SAISIE!H22="","",SAISIE!$H$8)</f>
        <v/>
      </c>
      <c r="D197" s="12" t="str">
        <f>IF(SAISIE!H22="","",SAISIE!E22)</f>
        <v/>
      </c>
      <c r="E197" s="12" t="str">
        <f>IF(SAISIE!H22="","",SAISIE!F22)</f>
        <v/>
      </c>
      <c r="F197" s="12" t="str">
        <f>IF(SAISIE!$H22="","",IF(SAISIE!$U22="","",SAISIE!$U22))</f>
        <v/>
      </c>
      <c r="G197" s="12" t="str">
        <f>IF(SAISIE!H22="","",SAISIE!H22)</f>
        <v/>
      </c>
      <c r="H197" s="12"/>
      <c r="I197" s="12" t="str">
        <f>IF(SAISIE!$H22="","",SAISIE!$X22)</f>
        <v/>
      </c>
      <c r="J197" s="61" t="str">
        <f>IF(COUNTBLANK(SAISIE!$Q$6:$T$6)=4,"",IF(SAISIE!H22="","",IF(SAISIE!Q22&gt;0,SAISIE!$Q$6,IF(SAISIE!R22&gt;0,SAISIE!$R$6,IF(SAISIE!S22&gt;0,SAISIE!$S$6,IF(SAISIE!T22&gt;0,SAISIE!$T$6,""))))))</f>
        <v/>
      </c>
      <c r="O197" s="11" t="s">
        <v>49</v>
      </c>
    </row>
    <row r="198" spans="1:15" x14ac:dyDescent="0.2">
      <c r="A198" s="48" t="str">
        <f>IF(B198="","SUPPR",SAISIE!$B$3)</f>
        <v>SUPPR</v>
      </c>
      <c r="B198" s="12" t="str">
        <f>IF(SAISIE!I22="","",IF(LEN(SAISIE!B22)=1,CONCATENATE("0",SAISIE!B22,"/",SAISIE!$B$4,"/",SAISIE!$B$5),CONCATENATE(SAISIE!B22,"/",SAISIE!$B$4,"/",SAISIE!$B$5)))</f>
        <v/>
      </c>
      <c r="C198" s="12" t="str">
        <f>IF(SAISIE!I22="","",SAISIE!$I$8)</f>
        <v/>
      </c>
      <c r="D198" s="12" t="str">
        <f>IF(SAISIE!I22="","",SAISIE!E22)</f>
        <v/>
      </c>
      <c r="E198" s="12" t="str">
        <f>IF(SAISIE!I22="","",SAISIE!F22)</f>
        <v/>
      </c>
      <c r="F198" s="12" t="str">
        <f>IF(SAISIE!$I22="","",IF(SAISIE!$U22="","",SAISIE!$U22))</f>
        <v/>
      </c>
      <c r="G198" s="12" t="str">
        <f>IF(SAISIE!I22="","",SAISIE!I22)</f>
        <v/>
      </c>
      <c r="H198" s="12"/>
      <c r="I198" s="12" t="str">
        <f>IF(SAISIE!$I22="","",SAISIE!$X22)</f>
        <v/>
      </c>
      <c r="J198" s="61" t="str">
        <f>IF(COUNTBLANK(SAISIE!$Q$6:$T$6)=4,"",IF(SAISIE!I22="","",IF(SAISIE!Q22&gt;0,SAISIE!$Q$6,IF(SAISIE!R22&gt;0,SAISIE!$R$6,IF(SAISIE!S22&gt;0,SAISIE!$S$6,IF(SAISIE!T22&gt;0,SAISIE!$T$6,""))))))</f>
        <v/>
      </c>
      <c r="O198" s="11" t="s">
        <v>50</v>
      </c>
    </row>
    <row r="199" spans="1:15" x14ac:dyDescent="0.2">
      <c r="A199" s="48" t="str">
        <f>IF(B199="","SUPPR",SAISIE!$B$3)</f>
        <v>SUPPR</v>
      </c>
      <c r="B199" s="12" t="str">
        <f>IF(SAISIE!J22="","",IF(LEN(SAISIE!B22)=1,CONCATENATE("0",SAISIE!B22,"/",SAISIE!$B$4,"/",SAISIE!$B$5),CONCATENATE(SAISIE!B22,"/",SAISIE!$B$4,"/",SAISIE!$B$5)))</f>
        <v/>
      </c>
      <c r="C199" s="12" t="str">
        <f>IF(SAISIE!J22="","",SAISIE!$J$8)</f>
        <v/>
      </c>
      <c r="D199" s="12" t="str">
        <f>IF(SAISIE!J22="","",SAISIE!E22)</f>
        <v/>
      </c>
      <c r="E199" s="12" t="str">
        <f>IF(SAISIE!J22="","",SAISIE!F22)</f>
        <v/>
      </c>
      <c r="F199" s="12" t="str">
        <f>IF(SAISIE!$J22="","",IF(SAISIE!$U22="","",SAISIE!$U22))</f>
        <v/>
      </c>
      <c r="G199" s="12" t="str">
        <f>IF(SAISIE!J22="","",SAISIE!J22)</f>
        <v/>
      </c>
      <c r="H199" s="12"/>
      <c r="I199" s="12" t="str">
        <f>IF(SAISIE!$J22="","",SAISIE!$X22)</f>
        <v/>
      </c>
      <c r="J199" s="61" t="str">
        <f>IF(COUNTBLANK(SAISIE!$Q$6:$T$6)=4,"",IF(SAISIE!J22="","",IF(SAISIE!Q22&gt;0,SAISIE!$Q$6,IF(SAISIE!R22&gt;0,SAISIE!$R$6,IF(SAISIE!S22&gt;0,SAISIE!$S$6,IF(SAISIE!T22&gt;0,SAISIE!$T$6,""))))))</f>
        <v/>
      </c>
      <c r="O199" s="11" t="s">
        <v>53</v>
      </c>
    </row>
    <row r="200" spans="1:15" x14ac:dyDescent="0.2">
      <c r="A200" s="48" t="str">
        <f>IF(B200="","SUPPR",SAISIE!$B$3)</f>
        <v>SUPPR</v>
      </c>
      <c r="B200" s="12" t="str">
        <f>IF(SAISIE!K22="","",IF(LEN(SAISIE!B22)=1,CONCATENATE("0",SAISIE!B22,"/",SAISIE!$B$4,"/",SAISIE!$B$5),CONCATENATE(SAISIE!B22,"/",SAISIE!$B$4,"/",SAISIE!$B$5)))</f>
        <v/>
      </c>
      <c r="C200" s="12" t="str">
        <f>IF(SAISIE!K22="","",SAISIE!$K$8)</f>
        <v/>
      </c>
      <c r="D200" s="12" t="str">
        <f>IF(SAISIE!K22="","",SAISIE!E22)</f>
        <v/>
      </c>
      <c r="E200" s="12" t="str">
        <f>IF(SAISIE!K22="","",SAISIE!F22)</f>
        <v/>
      </c>
      <c r="F200" s="12" t="str">
        <f>IF(SAISIE!$K22="","",IF(SAISIE!$U22="","",SAISIE!$U22))</f>
        <v/>
      </c>
      <c r="G200" s="12" t="str">
        <f>IF(SAISIE!K22="","",SAISIE!K22)</f>
        <v/>
      </c>
      <c r="H200" s="12"/>
      <c r="I200" s="12" t="str">
        <f>IF(SAISIE!$K22="","",SAISIE!$X22)</f>
        <v/>
      </c>
      <c r="J200" s="61" t="str">
        <f>IF(COUNTBLANK(SAISIE!$Q$6:$T$6)=4,"",IF(SAISIE!K22="","",IF(SAISIE!Q22&gt;0,SAISIE!$Q$6,IF(SAISIE!R22&gt;0,SAISIE!$R$6,IF(SAISIE!S22&gt;0,SAISIE!$S$6,IF(SAISIE!T22&gt;0,SAISIE!$T$6,""))))))</f>
        <v/>
      </c>
      <c r="O200" s="11" t="s">
        <v>54</v>
      </c>
    </row>
    <row r="201" spans="1:15" x14ac:dyDescent="0.2">
      <c r="A201" s="48" t="str">
        <f>IF(B201="","SUPPR",SAISIE!$B$3)</f>
        <v>SUPPR</v>
      </c>
      <c r="B201" s="12" t="str">
        <f>IF(SAISIE!L22="","",IF(LEN(SAISIE!B22)=1,CONCATENATE("0",SAISIE!B22,"/",SAISIE!$B$4,"/",SAISIE!$B$5),CONCATENATE(SAISIE!B22,"/",SAISIE!$B$4,"/",SAISIE!$B$5)))</f>
        <v/>
      </c>
      <c r="C201" s="12" t="str">
        <f>IF(SAISIE!L22="","",SAISIE!$L$8)</f>
        <v/>
      </c>
      <c r="D201" s="12" t="str">
        <f>IF(SAISIE!L22="","",SAISIE!E22)</f>
        <v/>
      </c>
      <c r="E201" s="12" t="str">
        <f>IF(SAISIE!L22="","",SAISIE!F22)</f>
        <v/>
      </c>
      <c r="F201" s="12" t="str">
        <f>IF(SAISIE!$L22="","",IF(SAISIE!$U22="","",SAISIE!$U22))</f>
        <v/>
      </c>
      <c r="G201" s="12" t="str">
        <f>IF(SAISIE!L22="","",SAISIE!L22)</f>
        <v/>
      </c>
      <c r="H201" s="12"/>
      <c r="I201" s="12" t="str">
        <f>IF(SAISIE!$L22="","",SAISIE!$X22)</f>
        <v/>
      </c>
      <c r="J201" s="61" t="str">
        <f>IF(COUNTBLANK(SAISIE!$Q$6:$T$6)=4,"",IF(SAISIE!L22="","",IF(SAISIE!Q22&gt;0,SAISIE!$Q$6,IF(SAISIE!R22&gt;0,SAISIE!$R$6,IF(SAISIE!S22&gt;0,SAISIE!$S$6,IF(SAISIE!T22&gt;0,SAISIE!$T$6,""))))))</f>
        <v/>
      </c>
      <c r="O201" s="11" t="s">
        <v>55</v>
      </c>
    </row>
    <row r="202" spans="1:15" x14ac:dyDescent="0.2">
      <c r="A202" s="48" t="str">
        <f>IF(B202="","SUPPR",SAISIE!$B$3)</f>
        <v>SUPPR</v>
      </c>
      <c r="B202" s="12" t="str">
        <f>IF(SAISIE!M22="","",IF(LEN(SAISIE!B22)=1,CONCATENATE("0",SAISIE!B22,"/",SAISIE!$B$4,"/",SAISIE!$B$5),CONCATENATE(SAISIE!B22,"/",SAISIE!$B$4,"/",SAISIE!$B$5)))</f>
        <v/>
      </c>
      <c r="C202" s="12" t="str">
        <f>IF(SAISIE!M22="","",SAISIE!$M$8)</f>
        <v/>
      </c>
      <c r="D202" s="12" t="str">
        <f>IF(SAISIE!M22="","",SAISIE!E22)</f>
        <v/>
      </c>
      <c r="E202" s="12" t="str">
        <f>IF(SAISIE!M22="","",SAISIE!F22)</f>
        <v/>
      </c>
      <c r="F202" s="12" t="str">
        <f>IF(SAISIE!$M22="","",IF(SAISIE!$U22="","",SAISIE!$U22))</f>
        <v/>
      </c>
      <c r="G202" s="12" t="str">
        <f>IF(SAISIE!M22="","",SAISIE!M22)</f>
        <v/>
      </c>
      <c r="H202" s="12"/>
      <c r="I202" s="12" t="str">
        <f>IF(SAISIE!$M22="","",SAISIE!$X22)</f>
        <v/>
      </c>
      <c r="J202" s="61" t="str">
        <f>IF(COUNTBLANK(SAISIE!$Q$6:$T$6)=4,"",IF(SAISIE!M22="","",IF(SAISIE!Q22&gt;0,SAISIE!$Q$6,IF(SAISIE!R22&gt;0,SAISIE!$R$6,IF(SAISIE!S22&gt;0,SAISIE!$S$6,IF(SAISIE!T22&gt;0,SAISIE!$T$6,""))))))</f>
        <v/>
      </c>
      <c r="O202" s="11" t="s">
        <v>56</v>
      </c>
    </row>
    <row r="203" spans="1:15" x14ac:dyDescent="0.2">
      <c r="A203" s="48" t="str">
        <f>IF(B203="","SUPPR",SAISIE!$B$3)</f>
        <v>SUPPR</v>
      </c>
      <c r="B203" s="12" t="str">
        <f>IF(SAISIE!N22="","",IF(LEN(SAISIE!B22)=1,CONCATENATE("0",SAISIE!B22,"/",SAISIE!$B$4,"/",SAISIE!$B$5),CONCATENATE(SAISIE!B22,"/",SAISIE!$B$4,"/",SAISIE!$B$5)))</f>
        <v/>
      </c>
      <c r="C203" s="12" t="str">
        <f>IF(SAISIE!N22="","",SAISIE!$N$8)</f>
        <v/>
      </c>
      <c r="D203" s="12" t="str">
        <f>IF(SAISIE!N22="","",SAISIE!E22)</f>
        <v/>
      </c>
      <c r="E203" s="12" t="str">
        <f>IF(SAISIE!N22="","",SAISIE!F22)</f>
        <v/>
      </c>
      <c r="F203" s="12" t="str">
        <f>IF(SAISIE!$N22="","",IF(SAISIE!$U22="","",SAISIE!$U22))</f>
        <v/>
      </c>
      <c r="G203" s="12" t="str">
        <f>IF(SAISIE!N22="","",SAISIE!N22)</f>
        <v/>
      </c>
      <c r="H203" s="12"/>
      <c r="I203" s="12" t="str">
        <f>IF(SAISIE!$N22="","",SAISIE!$X22)</f>
        <v/>
      </c>
      <c r="J203" s="61" t="str">
        <f>IF(COUNTBLANK(SAISIE!$Q$6:$T$6)=4,"",IF(SAISIE!N22="","",IF(SAISIE!Q22&gt;0,SAISIE!$Q$6,IF(SAISIE!R22&gt;0,SAISIE!$R$6,IF(SAISIE!S22&gt;0,SAISIE!$S$6,IF(SAISIE!T22&gt;0,SAISIE!$T$6,""))))))</f>
        <v/>
      </c>
      <c r="O203" s="11" t="s">
        <v>57</v>
      </c>
    </row>
    <row r="204" spans="1:15" x14ac:dyDescent="0.2">
      <c r="A204" s="48" t="str">
        <f>IF(B204="","SUPPR",SAISIE!$B$3)</f>
        <v>SUPPR</v>
      </c>
      <c r="B204" s="12" t="str">
        <f>IF(SAISIE!O22="","",IF(LEN(SAISIE!B22)=1,CONCATENATE("0",SAISIE!B22,"/",SAISIE!$B$4,"/",SAISIE!$B$5),CONCATENATE(SAISIE!B22,"/",SAISIE!$B$4,"/",SAISIE!$B$5)))</f>
        <v/>
      </c>
      <c r="C204" s="12" t="str">
        <f>IF(SAISIE!O22="","",SAISIE!$O$8)</f>
        <v/>
      </c>
      <c r="D204" s="12" t="str">
        <f>IF(SAISIE!O22="","",SAISIE!E22)</f>
        <v/>
      </c>
      <c r="E204" s="12" t="str">
        <f>IF(SAISIE!O22="","",SAISIE!F22)</f>
        <v/>
      </c>
      <c r="F204" s="12" t="str">
        <f>IF(SAISIE!$O22="","",IF(SAISIE!$U22="","",SAISIE!$U22))</f>
        <v/>
      </c>
      <c r="G204" s="12" t="str">
        <f>IF(SAISIE!O22="","",SAISIE!O22)</f>
        <v/>
      </c>
      <c r="H204" s="12"/>
      <c r="I204" s="12" t="str">
        <f>IF(SAISIE!$O22="","",SAISIE!$X22)</f>
        <v/>
      </c>
      <c r="J204" s="61" t="str">
        <f>IF(COUNTBLANK(SAISIE!$Q$6:$T$6)=4,"",IF(SAISIE!O22="","",IF(SAISIE!Q22&gt;0,SAISIE!$Q$6,IF(SAISIE!R22&gt;0,SAISIE!$R$6,IF(SAISIE!S22&gt;0,SAISIE!$S$6,IF(SAISIE!T22&gt;0,SAISIE!$T$6,""))))))</f>
        <v/>
      </c>
      <c r="O204" s="11" t="s">
        <v>58</v>
      </c>
    </row>
    <row r="205" spans="1:15" x14ac:dyDescent="0.2">
      <c r="A205" s="48" t="str">
        <f>IF(B205="","SUPPR",SAISIE!$B$3)</f>
        <v>SUPPR</v>
      </c>
      <c r="B205" s="12" t="str">
        <f>IF(SAISIE!P22="","",IF(LEN(SAISIE!B22)=1,CONCATENATE("0",SAISIE!B22,"/",SAISIE!$B$4,"/",SAISIE!$B$5),CONCATENATE(SAISIE!B22,"/",SAISIE!$B$4,"/",SAISIE!$B$5)))</f>
        <v/>
      </c>
      <c r="C205" s="12" t="str">
        <f>IF(SAISIE!P22="","",SAISIE!$P$8)</f>
        <v/>
      </c>
      <c r="D205" s="12" t="str">
        <f>IF(SAISIE!P22="","",SAISIE!E22)</f>
        <v/>
      </c>
      <c r="E205" s="12" t="str">
        <f>IF(SAISIE!P22="","",SAISIE!F22)</f>
        <v/>
      </c>
      <c r="F205" s="12" t="str">
        <f>IF(SAISIE!$P22="","",IF(SAISIE!$U22="","",SAISIE!$U22))</f>
        <v/>
      </c>
      <c r="G205" s="12" t="str">
        <f>IF(SAISIE!P22="","",SAISIE!P22)</f>
        <v/>
      </c>
      <c r="H205" s="12"/>
      <c r="I205" s="12" t="str">
        <f>IF(SAISIE!$P22="","",SAISIE!$X22)</f>
        <v/>
      </c>
      <c r="J205" s="61" t="str">
        <f>IF(COUNTBLANK(SAISIE!$Q$6:$T$6)=4,"",IF(SAISIE!P22="","",IF(SAISIE!Q22&gt;0,SAISIE!$Q$6,IF(SAISIE!R22&gt;0,SAISIE!$R$6,IF(SAISIE!S22&gt;0,SAISIE!$S$6,IF(SAISIE!T22&gt;0,SAISIE!$T$6,""))))))</f>
        <v/>
      </c>
      <c r="O205" s="11" t="s">
        <v>52</v>
      </c>
    </row>
    <row r="206" spans="1:15" x14ac:dyDescent="0.2">
      <c r="A206" s="48" t="str">
        <f>IF(B206="","SUPPR",SAISIE!$B$3)</f>
        <v>PR</v>
      </c>
      <c r="B206" s="12" t="str">
        <f>IF(SAISIE!Q22="","",IF(LEN(SAISIE!B22)=1,CONCATENATE("0",SAISIE!B22,"/",SAISIE!$B$4,"/",SAISIE!$B$5),CONCATENATE(SAISIE!B22,"/",SAISIE!$B$4,"/",SAISIE!$B$5)))</f>
        <v>14/01/2018</v>
      </c>
      <c r="C206" s="12">
        <f>IF(SAISIE!Q22="","",SAISIE!$Q$8)</f>
        <v>4457112</v>
      </c>
      <c r="D206" s="12">
        <f>IF(SAISIE!Q22="","",SAISIE!E22)</f>
        <v>154170</v>
      </c>
      <c r="E206" s="12" t="str">
        <f>IF(SAISIE!Q22="","",SAISIE!F22)</f>
        <v>VTP PV 18147206 - 244558 - AMERICAN CARS - FORD MUSTANG</v>
      </c>
      <c r="F206" s="12" t="str">
        <f>IF(SAISIE!$Q22="","",IF(SAISIE!$U22="","",SAISIE!$U22))</f>
        <v/>
      </c>
      <c r="G206" s="12">
        <f>IF(SAISIE!Q22="","",SAISIE!Q22)</f>
        <v>10.84</v>
      </c>
      <c r="H206" s="12"/>
      <c r="I206" s="37"/>
      <c r="J206" s="61"/>
      <c r="O206" s="39"/>
    </row>
    <row r="207" spans="1:15" x14ac:dyDescent="0.2">
      <c r="A207" s="48" t="str">
        <f>IF(B207="","SUPPR",SAISIE!$B$3)</f>
        <v>SUPPR</v>
      </c>
      <c r="B207" s="12" t="str">
        <f>IF(SAISIE!R22="","",IF(LEN(SAISIE!B22)=1,CONCATENATE("0",SAISIE!B22,"/",SAISIE!$B$4,"/",SAISIE!$B$5),CONCATENATE(SAISIE!B22,"/",SAISIE!$B$4,"/",SAISIE!$B$5)))</f>
        <v/>
      </c>
      <c r="C207" s="12" t="str">
        <f>IF(SAISIE!R22="","",SAISIE!$R$8)</f>
        <v/>
      </c>
      <c r="D207" s="12" t="str">
        <f>IF(SAISIE!R22="","",SAISIE!E22)</f>
        <v/>
      </c>
      <c r="E207" s="12" t="str">
        <f>IF(SAISIE!R22="","",SAISIE!F22)</f>
        <v/>
      </c>
      <c r="F207" s="12" t="str">
        <f>IF(SAISIE!$R22="","",IF(SAISIE!$U22="","",SAISIE!$U22))</f>
        <v/>
      </c>
      <c r="G207" s="12" t="str">
        <f>IF(SAISIE!R22="","",SAISIE!R22)</f>
        <v/>
      </c>
      <c r="H207" s="12"/>
      <c r="I207" s="37"/>
      <c r="J207" s="61"/>
    </row>
    <row r="208" spans="1:15" x14ac:dyDescent="0.2">
      <c r="A208" s="48" t="str">
        <f>IF(B208="","SUPPR",SAISIE!$B$3)</f>
        <v>SUPPR</v>
      </c>
      <c r="B208" s="12" t="str">
        <f>IF(SAISIE!S22="","",IF(LEN(SAISIE!B22)=1,CONCATENATE("0",SAISIE!B22,"/",SAISIE!$B$4,"/",SAISIE!$B$5),CONCATENATE(SAISIE!B22,"/",SAISIE!$B$4,"/",SAISIE!$B$5)))</f>
        <v/>
      </c>
      <c r="C208" s="12" t="str">
        <f>IF(SAISIE!S22="","",SAISIE!$S$8)</f>
        <v/>
      </c>
      <c r="D208" s="12" t="str">
        <f>IF(SAISIE!S22="","",SAISIE!E22)</f>
        <v/>
      </c>
      <c r="E208" s="12" t="str">
        <f>IF(SAISIE!S22="","",SAISIE!F22)</f>
        <v/>
      </c>
      <c r="F208" s="12" t="str">
        <f>IF(SAISIE!$S22="","",IF(SAISIE!$U22="","",SAISIE!$U22))</f>
        <v/>
      </c>
      <c r="G208" s="12" t="str">
        <f>IF(SAISIE!S22="","",SAISIE!S22)</f>
        <v/>
      </c>
      <c r="H208" s="12"/>
      <c r="I208" s="37"/>
      <c r="J208" s="61"/>
    </row>
    <row r="209" spans="1:15" ht="13.5" thickBot="1" x14ac:dyDescent="0.25">
      <c r="A209" s="48" t="str">
        <f>IF(B209="","SUPPR",SAISIE!$B$3)</f>
        <v>SUPPR</v>
      </c>
      <c r="B209" s="12" t="str">
        <f>IF(SAISIE!T22="","",IF(LEN(SAISIE!B22)=1,CONCATENATE("0",SAISIE!B22,"/",SAISIE!$B$4,"/",SAISIE!$B$5),CONCATENATE(SAISIE!B22,"/",SAISIE!$B$4,"/",SAISIE!$B$5)))</f>
        <v/>
      </c>
      <c r="C209" s="60" t="str">
        <f>IF(SAISIE!T22="","",SAISIE!$T$8)</f>
        <v/>
      </c>
      <c r="D209" s="60" t="str">
        <f>IF(SAISIE!T22="","",SAISIE!E22)</f>
        <v/>
      </c>
      <c r="E209" s="60" t="str">
        <f>IF(SAISIE!T22="","",SAISIE!F22)</f>
        <v/>
      </c>
      <c r="F209" s="60" t="str">
        <f>IF(SAISIE!$T22="","",IF(SAISIE!$U22="","",SAISIE!$U22))</f>
        <v/>
      </c>
      <c r="G209" s="60" t="str">
        <f>IF(SAISIE!T22="","",SAISIE!T22)</f>
        <v/>
      </c>
      <c r="H209" s="58"/>
      <c r="I209" s="59"/>
      <c r="J209" s="62"/>
    </row>
    <row r="210" spans="1:15" x14ac:dyDescent="0.2">
      <c r="A210" s="48" t="str">
        <f>IF(B210="","SUPPR",SAISIE!$B$3)</f>
        <v>PR</v>
      </c>
      <c r="B210" s="53" t="str">
        <f>IF(SAISIE!B23="","",IF(LEN(SAISIE!B23)=1,CONCATENATE("0",SAISIE!B23,"/",SAISIE!$B$4,"/",SAISIE!$B$5),CONCATENATE(SAISIE!B23,"/",SAISIE!$B$4,"/",SAISIE!$B$5)))</f>
        <v>08/01/2018</v>
      </c>
      <c r="C210" s="53" t="str">
        <f>IF(SAISIE!B23="","",CONCATENATE($M$2,SAISIE!C23))</f>
        <v>411ANDR</v>
      </c>
      <c r="D210" s="53">
        <f>IF(SAISIE!B23="","",SAISIE!E23)</f>
        <v>153987</v>
      </c>
      <c r="E210" s="53" t="str">
        <f>IF(SAISIE!B23="","",SAISIE!F23)</f>
        <v>VTP PV 18147037 - CH-437-XM - ANDRE CLEMENTINE - MERCEDES BENZ CLASSE A</v>
      </c>
      <c r="F210" s="66" t="str">
        <f>IF(A210="SUPPR","",IF(SAISIE!U23="","",SAISIE!U23))</f>
        <v/>
      </c>
      <c r="G210" s="53"/>
      <c r="H210" s="53">
        <f>IF(SAISIE!B23="","",SAISIE!D23)</f>
        <v>65</v>
      </c>
      <c r="I210" s="54"/>
      <c r="J210" s="55" t="str">
        <f>IF(AZ23="","","")</f>
        <v/>
      </c>
      <c r="O210" s="38">
        <f>O194+1</f>
        <v>23</v>
      </c>
    </row>
    <row r="211" spans="1:15" x14ac:dyDescent="0.2">
      <c r="A211" s="48" t="str">
        <f>IF(B211="","SUPPR",SAISIE!$B$3)</f>
        <v>SUPPR</v>
      </c>
      <c r="B211" s="12" t="str">
        <f>IF(SAISIE!W23="","",IF(LEN(SAISIE!B23)=1,CONCATENATE("0",SAISIE!B23,"/",SAISIE!$B$4,"/",SAISIE!$B$5),CONCATENATE(SAISIE!B23,"/",SAISIE!$B$4,"/",SAISIE!$B$5)))</f>
        <v/>
      </c>
      <c r="C211" s="12" t="str">
        <f>IF(SAISIE!W23="","",SAISIE!V23)</f>
        <v/>
      </c>
      <c r="D211" s="12" t="str">
        <f>IF(SAISIE!W23="","",SAISIE!E23)</f>
        <v/>
      </c>
      <c r="E211" s="12" t="str">
        <f>IF(SAISIE!W23="","",SAISIE!F23)</f>
        <v/>
      </c>
      <c r="F211" s="12" t="str">
        <f>IF(SAISIE!$W23="","",IF(SAISIE!$U23="","",SAISIE!$U23))</f>
        <v/>
      </c>
      <c r="G211" s="12" t="str">
        <f>IF(SAISIE!W23="","",SAISIE!W23)</f>
        <v/>
      </c>
      <c r="H211" s="12"/>
      <c r="I211" s="12" t="str">
        <f>IF(SAISIE!$W23="","",SAISIE!$X23)</f>
        <v/>
      </c>
      <c r="J211" s="61" t="str">
        <f>IF(COUNTBLANK(SAISIE!$Q$6:$T$6)=4,"",IF(SAISIE!W23="","",IF(SAISIE!Q23&gt;0,SAISIE!$Q$6,IF(SAISIE!R23&gt;0,SAISIE!$R$6,IF(SAISIE!S23&gt;0,SAISIE!$S$6,IF(SAISIE!T23&gt;0,SAISIE!$T$6,""))))))</f>
        <v/>
      </c>
      <c r="O211" s="11" t="s">
        <v>51</v>
      </c>
    </row>
    <row r="212" spans="1:15" x14ac:dyDescent="0.2">
      <c r="A212" s="48" t="str">
        <f>IF(B212="","SUPPR",SAISIE!$B$3)</f>
        <v>PR</v>
      </c>
      <c r="B212" s="12" t="str">
        <f>IF(SAISIE!G23="","",IF(LEN(SAISIE!B23)=1,CONCATENATE("0",SAISIE!B23,"/",SAISIE!$B$4,"/",SAISIE!$B$5),CONCATENATE(SAISIE!B23,"/",SAISIE!$B$4,"/",SAISIE!$B$5)))</f>
        <v>08/01/2018</v>
      </c>
      <c r="C212" s="12">
        <f>IF(SAISIE!G23="","",SAISIE!$G$8)</f>
        <v>706100</v>
      </c>
      <c r="D212" s="12">
        <f>IF(SAISIE!G23="","",SAISIE!E23)</f>
        <v>153987</v>
      </c>
      <c r="E212" s="12" t="str">
        <f>IF(SAISIE!G23="","",SAISIE!F23)</f>
        <v>VTP PV 18147037 - CH-437-XM - ANDRE CLEMENTINE - MERCEDES BENZ CLASSE A</v>
      </c>
      <c r="F212" s="12" t="str">
        <f>IF(SAISIE!$G23="","",IF(SAISIE!$U23="","",SAISIE!$U23))</f>
        <v/>
      </c>
      <c r="G212" s="12">
        <f>IF(SAISIE!G23="","",SAISIE!G23)</f>
        <v>53.88</v>
      </c>
      <c r="H212" s="12"/>
      <c r="I212" s="12">
        <f>IF(SAISIE!$G23="","",SAISIE!$X23)</f>
        <v>0</v>
      </c>
      <c r="J212" s="61" t="str">
        <f>IF(COUNTBLANK(SAISIE!$Q$6:$T$6)=4,"",IF(SAISIE!G23="","",IF(SAISIE!Q23&gt;0,SAISIE!$Q$6,IF(SAISIE!R23&gt;0,SAISIE!$R$6,IF(SAISIE!S23&gt;0,SAISIE!$S$6,IF(SAISIE!T23&gt;0,SAISIE!$T$6,""))))))</f>
        <v/>
      </c>
      <c r="O212" s="11" t="s">
        <v>48</v>
      </c>
    </row>
    <row r="213" spans="1:15" x14ac:dyDescent="0.2">
      <c r="A213" s="48" t="str">
        <f>IF(B213="","SUPPR",SAISIE!$B$3)</f>
        <v>SUPPR</v>
      </c>
      <c r="B213" s="12" t="str">
        <f>IF(SAISIE!H23="","",IF(LEN(SAISIE!B23)=1,CONCATENATE("0",SAISIE!B23,"/",SAISIE!$B$4,"/",SAISIE!$B$5),CONCATENATE(SAISIE!B23,"/",SAISIE!$B$4,"/",SAISIE!$B$5)))</f>
        <v/>
      </c>
      <c r="C213" s="12" t="str">
        <f>IF(SAISIE!H23="","",SAISIE!$H$8)</f>
        <v/>
      </c>
      <c r="D213" s="12" t="str">
        <f>IF(SAISIE!H23="","",SAISIE!E23)</f>
        <v/>
      </c>
      <c r="E213" s="12" t="str">
        <f>IF(SAISIE!H23="","",SAISIE!F23)</f>
        <v/>
      </c>
      <c r="F213" s="12" t="str">
        <f>IF(SAISIE!$H23="","",IF(SAISIE!$U23="","",SAISIE!$U23))</f>
        <v/>
      </c>
      <c r="G213" s="12" t="str">
        <f>IF(SAISIE!H23="","",SAISIE!H23)</f>
        <v/>
      </c>
      <c r="H213" s="12"/>
      <c r="I213" s="12" t="str">
        <f>IF(SAISIE!$H23="","",SAISIE!$X23)</f>
        <v/>
      </c>
      <c r="J213" s="61" t="str">
        <f>IF(COUNTBLANK(SAISIE!$Q$6:$T$6)=4,"",IF(SAISIE!H23="","",IF(SAISIE!Q23&gt;0,SAISIE!$Q$6,IF(SAISIE!R23&gt;0,SAISIE!$R$6,IF(SAISIE!S23&gt;0,SAISIE!$S$6,IF(SAISIE!T23&gt;0,SAISIE!$T$6,""))))))</f>
        <v/>
      </c>
      <c r="O213" s="11" t="s">
        <v>49</v>
      </c>
    </row>
    <row r="214" spans="1:15" x14ac:dyDescent="0.2">
      <c r="A214" s="48" t="str">
        <f>IF(B214="","SUPPR",SAISIE!$B$3)</f>
        <v>SUPPR</v>
      </c>
      <c r="B214" s="12" t="str">
        <f>IF(SAISIE!I23="","",IF(LEN(SAISIE!B23)=1,CONCATENATE("0",SAISIE!B23,"/",SAISIE!$B$4,"/",SAISIE!$B$5),CONCATENATE(SAISIE!B23,"/",SAISIE!$B$4,"/",SAISIE!$B$5)))</f>
        <v/>
      </c>
      <c r="C214" s="12" t="str">
        <f>IF(SAISIE!I23="","",SAISIE!$I$8)</f>
        <v/>
      </c>
      <c r="D214" s="12" t="str">
        <f>IF(SAISIE!I23="","",SAISIE!E23)</f>
        <v/>
      </c>
      <c r="E214" s="12" t="str">
        <f>IF(SAISIE!I23="","",SAISIE!F23)</f>
        <v/>
      </c>
      <c r="F214" s="12" t="str">
        <f>IF(SAISIE!$I23="","",IF(SAISIE!$U23="","",SAISIE!$U23))</f>
        <v/>
      </c>
      <c r="G214" s="12" t="str">
        <f>IF(SAISIE!I23="","",SAISIE!I23)</f>
        <v/>
      </c>
      <c r="H214" s="12"/>
      <c r="I214" s="12" t="str">
        <f>IF(SAISIE!$I23="","",SAISIE!$X23)</f>
        <v/>
      </c>
      <c r="J214" s="61" t="str">
        <f>IF(COUNTBLANK(SAISIE!$Q$6:$T$6)=4,"",IF(SAISIE!I23="","",IF(SAISIE!Q23&gt;0,SAISIE!$Q$6,IF(SAISIE!R23&gt;0,SAISIE!$R$6,IF(SAISIE!S23&gt;0,SAISIE!$S$6,IF(SAISIE!T23&gt;0,SAISIE!$T$6,""))))))</f>
        <v/>
      </c>
      <c r="O214" s="11" t="s">
        <v>50</v>
      </c>
    </row>
    <row r="215" spans="1:15" x14ac:dyDescent="0.2">
      <c r="A215" s="48" t="str">
        <f>IF(B215="","SUPPR",SAISIE!$B$3)</f>
        <v>SUPPR</v>
      </c>
      <c r="B215" s="12" t="str">
        <f>IF(SAISIE!J23="","",IF(LEN(SAISIE!B23)=1,CONCATENATE("0",SAISIE!B23,"/",SAISIE!$B$4,"/",SAISIE!$B$5),CONCATENATE(SAISIE!B23,"/",SAISIE!$B$4,"/",SAISIE!$B$5)))</f>
        <v/>
      </c>
      <c r="C215" s="12" t="str">
        <f>IF(SAISIE!J23="","",SAISIE!$J$8)</f>
        <v/>
      </c>
      <c r="D215" s="12" t="str">
        <f>IF(SAISIE!J23="","",SAISIE!E23)</f>
        <v/>
      </c>
      <c r="E215" s="12" t="str">
        <f>IF(SAISIE!J23="","",SAISIE!F23)</f>
        <v/>
      </c>
      <c r="F215" s="12" t="str">
        <f>IF(SAISIE!$J23="","",IF(SAISIE!$U23="","",SAISIE!$U23))</f>
        <v/>
      </c>
      <c r="G215" s="12" t="str">
        <f>IF(SAISIE!J23="","",SAISIE!J23)</f>
        <v/>
      </c>
      <c r="H215" s="12"/>
      <c r="I215" s="12" t="str">
        <f>IF(SAISIE!$J23="","",SAISIE!$X23)</f>
        <v/>
      </c>
      <c r="J215" s="61" t="str">
        <f>IF(COUNTBLANK(SAISIE!$Q$6:$T$6)=4,"",IF(SAISIE!J23="","",IF(SAISIE!Q23&gt;0,SAISIE!$Q$6,IF(SAISIE!R23&gt;0,SAISIE!$R$6,IF(SAISIE!S23&gt;0,SAISIE!$S$6,IF(SAISIE!T23&gt;0,SAISIE!$T$6,""))))))</f>
        <v/>
      </c>
      <c r="O215" s="11" t="s">
        <v>53</v>
      </c>
    </row>
    <row r="216" spans="1:15" x14ac:dyDescent="0.2">
      <c r="A216" s="48" t="str">
        <f>IF(B216="","SUPPR",SAISIE!$B$3)</f>
        <v>SUPPR</v>
      </c>
      <c r="B216" s="12" t="str">
        <f>IF(SAISIE!K23="","",IF(LEN(SAISIE!B23)=1,CONCATENATE("0",SAISIE!B23,"/",SAISIE!$B$4,"/",SAISIE!$B$5),CONCATENATE(SAISIE!B23,"/",SAISIE!$B$4,"/",SAISIE!$B$5)))</f>
        <v/>
      </c>
      <c r="C216" s="12" t="str">
        <f>IF(SAISIE!K23="","",SAISIE!$K$8)</f>
        <v/>
      </c>
      <c r="D216" s="12" t="str">
        <f>IF(SAISIE!K23="","",SAISIE!E23)</f>
        <v/>
      </c>
      <c r="E216" s="12" t="str">
        <f>IF(SAISIE!K23="","",SAISIE!F23)</f>
        <v/>
      </c>
      <c r="F216" s="12" t="str">
        <f>IF(SAISIE!$K23="","",IF(SAISIE!$U23="","",SAISIE!$U23))</f>
        <v/>
      </c>
      <c r="G216" s="12" t="str">
        <f>IF(SAISIE!K23="","",SAISIE!K23)</f>
        <v/>
      </c>
      <c r="H216" s="12"/>
      <c r="I216" s="12" t="str">
        <f>IF(SAISIE!$K23="","",SAISIE!$X23)</f>
        <v/>
      </c>
      <c r="J216" s="61" t="str">
        <f>IF(COUNTBLANK(SAISIE!$Q$6:$T$6)=4,"",IF(SAISIE!K23="","",IF(SAISIE!Q23&gt;0,SAISIE!$Q$6,IF(SAISIE!R23&gt;0,SAISIE!$R$6,IF(SAISIE!S23&gt;0,SAISIE!$S$6,IF(SAISIE!T23&gt;0,SAISIE!$T$6,""))))))</f>
        <v/>
      </c>
      <c r="O216" s="11" t="s">
        <v>54</v>
      </c>
    </row>
    <row r="217" spans="1:15" x14ac:dyDescent="0.2">
      <c r="A217" s="48" t="str">
        <f>IF(B217="","SUPPR",SAISIE!$B$3)</f>
        <v>SUPPR</v>
      </c>
      <c r="B217" s="12" t="str">
        <f>IF(SAISIE!L23="","",IF(LEN(SAISIE!B23)=1,CONCATENATE("0",SAISIE!B23,"/",SAISIE!$B$4,"/",SAISIE!$B$5),CONCATENATE(SAISIE!B23,"/",SAISIE!$B$4,"/",SAISIE!$B$5)))</f>
        <v/>
      </c>
      <c r="C217" s="12" t="str">
        <f>IF(SAISIE!L23="","",SAISIE!$L$8)</f>
        <v/>
      </c>
      <c r="D217" s="12" t="str">
        <f>IF(SAISIE!L23="","",SAISIE!E23)</f>
        <v/>
      </c>
      <c r="E217" s="12" t="str">
        <f>IF(SAISIE!L23="","",SAISIE!F23)</f>
        <v/>
      </c>
      <c r="F217" s="12" t="str">
        <f>IF(SAISIE!$L23="","",IF(SAISIE!$U23="","",SAISIE!$U23))</f>
        <v/>
      </c>
      <c r="G217" s="12" t="str">
        <f>IF(SAISIE!L23="","",SAISIE!L23)</f>
        <v/>
      </c>
      <c r="H217" s="12"/>
      <c r="I217" s="12" t="str">
        <f>IF(SAISIE!$L23="","",SAISIE!$X23)</f>
        <v/>
      </c>
      <c r="J217" s="61" t="str">
        <f>IF(COUNTBLANK(SAISIE!$Q$6:$T$6)=4,"",IF(SAISIE!L23="","",IF(SAISIE!Q23&gt;0,SAISIE!$Q$6,IF(SAISIE!R23&gt;0,SAISIE!$R$6,IF(SAISIE!S23&gt;0,SAISIE!$S$6,IF(SAISIE!T23&gt;0,SAISIE!$T$6,""))))))</f>
        <v/>
      </c>
      <c r="O217" s="11" t="s">
        <v>55</v>
      </c>
    </row>
    <row r="218" spans="1:15" x14ac:dyDescent="0.2">
      <c r="A218" s="48" t="str">
        <f>IF(B218="","SUPPR",SAISIE!$B$3)</f>
        <v>SUPPR</v>
      </c>
      <c r="B218" s="12" t="str">
        <f>IF(SAISIE!M23="","",IF(LEN(SAISIE!B23)=1,CONCATENATE("0",SAISIE!B23,"/",SAISIE!$B$4,"/",SAISIE!$B$5),CONCATENATE(SAISIE!B23,"/",SAISIE!$B$4,"/",SAISIE!$B$5)))</f>
        <v/>
      </c>
      <c r="C218" s="12" t="str">
        <f>IF(SAISIE!M23="","",SAISIE!$M$8)</f>
        <v/>
      </c>
      <c r="D218" s="12" t="str">
        <f>IF(SAISIE!M23="","",SAISIE!E23)</f>
        <v/>
      </c>
      <c r="E218" s="12" t="str">
        <f>IF(SAISIE!M23="","",SAISIE!F23)</f>
        <v/>
      </c>
      <c r="F218" s="12" t="str">
        <f>IF(SAISIE!$M23="","",IF(SAISIE!$U23="","",SAISIE!$U23))</f>
        <v/>
      </c>
      <c r="G218" s="12" t="str">
        <f>IF(SAISIE!M23="","",SAISIE!M23)</f>
        <v/>
      </c>
      <c r="H218" s="12"/>
      <c r="I218" s="12" t="str">
        <f>IF(SAISIE!$M23="","",SAISIE!$X23)</f>
        <v/>
      </c>
      <c r="J218" s="61" t="str">
        <f>IF(COUNTBLANK(SAISIE!$Q$6:$T$6)=4,"",IF(SAISIE!M23="","",IF(SAISIE!Q23&gt;0,SAISIE!$Q$6,IF(SAISIE!R23&gt;0,SAISIE!$R$6,IF(SAISIE!S23&gt;0,SAISIE!$S$6,IF(SAISIE!T23&gt;0,SAISIE!$T$6,""))))))</f>
        <v/>
      </c>
      <c r="O218" s="11" t="s">
        <v>56</v>
      </c>
    </row>
    <row r="219" spans="1:15" x14ac:dyDescent="0.2">
      <c r="A219" s="48" t="str">
        <f>IF(B219="","SUPPR",SAISIE!$B$3)</f>
        <v>SUPPR</v>
      </c>
      <c r="B219" s="12" t="str">
        <f>IF(SAISIE!N23="","",IF(LEN(SAISIE!B23)=1,CONCATENATE("0",SAISIE!B23,"/",SAISIE!$B$4,"/",SAISIE!$B$5),CONCATENATE(SAISIE!B23,"/",SAISIE!$B$4,"/",SAISIE!$B$5)))</f>
        <v/>
      </c>
      <c r="C219" s="12" t="str">
        <f>IF(SAISIE!N23="","",SAISIE!$N$8)</f>
        <v/>
      </c>
      <c r="D219" s="12" t="str">
        <f>IF(SAISIE!N23="","",SAISIE!E23)</f>
        <v/>
      </c>
      <c r="E219" s="12" t="str">
        <f>IF(SAISIE!N23="","",SAISIE!F23)</f>
        <v/>
      </c>
      <c r="F219" s="12" t="str">
        <f>IF(SAISIE!$N23="","",IF(SAISIE!$U23="","",SAISIE!$U23))</f>
        <v/>
      </c>
      <c r="G219" s="12" t="str">
        <f>IF(SAISIE!N23="","",SAISIE!N23)</f>
        <v/>
      </c>
      <c r="H219" s="12"/>
      <c r="I219" s="12" t="str">
        <f>IF(SAISIE!$N23="","",SAISIE!$X23)</f>
        <v/>
      </c>
      <c r="J219" s="61" t="str">
        <f>IF(COUNTBLANK(SAISIE!$Q$6:$T$6)=4,"",IF(SAISIE!N23="","",IF(SAISIE!Q23&gt;0,SAISIE!$Q$6,IF(SAISIE!R23&gt;0,SAISIE!$R$6,IF(SAISIE!S23&gt;0,SAISIE!$S$6,IF(SAISIE!T23&gt;0,SAISIE!$T$6,""))))))</f>
        <v/>
      </c>
      <c r="O219" s="11" t="s">
        <v>57</v>
      </c>
    </row>
    <row r="220" spans="1:15" x14ac:dyDescent="0.2">
      <c r="A220" s="48" t="str">
        <f>IF(B220="","SUPPR",SAISIE!$B$3)</f>
        <v>SUPPR</v>
      </c>
      <c r="B220" s="12" t="str">
        <f>IF(SAISIE!O23="","",IF(LEN(SAISIE!B23)=1,CONCATENATE("0",SAISIE!B23,"/",SAISIE!$B$4,"/",SAISIE!$B$5),CONCATENATE(SAISIE!B23,"/",SAISIE!$B$4,"/",SAISIE!$B$5)))</f>
        <v/>
      </c>
      <c r="C220" s="12" t="str">
        <f>IF(SAISIE!O23="","",SAISIE!$O$8)</f>
        <v/>
      </c>
      <c r="D220" s="12" t="str">
        <f>IF(SAISIE!O23="","",SAISIE!E23)</f>
        <v/>
      </c>
      <c r="E220" s="12" t="str">
        <f>IF(SAISIE!O23="","",SAISIE!F23)</f>
        <v/>
      </c>
      <c r="F220" s="12" t="str">
        <f>IF(SAISIE!$O23="","",IF(SAISIE!$U23="","",SAISIE!$U23))</f>
        <v/>
      </c>
      <c r="G220" s="12" t="str">
        <f>IF(SAISIE!O23="","",SAISIE!O23)</f>
        <v/>
      </c>
      <c r="H220" s="12"/>
      <c r="I220" s="12" t="str">
        <f>IF(SAISIE!$O23="","",SAISIE!$X23)</f>
        <v/>
      </c>
      <c r="J220" s="61" t="str">
        <f>IF(COUNTBLANK(SAISIE!$Q$6:$T$6)=4,"",IF(SAISIE!O23="","",IF(SAISIE!Q23&gt;0,SAISIE!$Q$6,IF(SAISIE!R23&gt;0,SAISIE!$R$6,IF(SAISIE!S23&gt;0,SAISIE!$S$6,IF(SAISIE!T23&gt;0,SAISIE!$T$6,""))))))</f>
        <v/>
      </c>
      <c r="O220" s="11" t="s">
        <v>58</v>
      </c>
    </row>
    <row r="221" spans="1:15" x14ac:dyDescent="0.2">
      <c r="A221" s="48" t="str">
        <f>IF(B221="","SUPPR",SAISIE!$B$3)</f>
        <v>SUPPR</v>
      </c>
      <c r="B221" s="12" t="str">
        <f>IF(SAISIE!P23="","",IF(LEN(SAISIE!B23)=1,CONCATENATE("0",SAISIE!B23,"/",SAISIE!$B$4,"/",SAISIE!$B$5),CONCATENATE(SAISIE!B23,"/",SAISIE!$B$4,"/",SAISIE!$B$5)))</f>
        <v/>
      </c>
      <c r="C221" s="12" t="str">
        <f>IF(SAISIE!P23="","",SAISIE!$P$8)</f>
        <v/>
      </c>
      <c r="D221" s="12" t="str">
        <f>IF(SAISIE!P23="","",SAISIE!E23)</f>
        <v/>
      </c>
      <c r="E221" s="12" t="str">
        <f>IF(SAISIE!P23="","",SAISIE!F23)</f>
        <v/>
      </c>
      <c r="F221" s="12" t="str">
        <f>IF(SAISIE!$P23="","",IF(SAISIE!$U23="","",SAISIE!$U23))</f>
        <v/>
      </c>
      <c r="G221" s="12" t="str">
        <f>IF(SAISIE!P23="","",SAISIE!P23)</f>
        <v/>
      </c>
      <c r="H221" s="12"/>
      <c r="I221" s="12" t="str">
        <f>IF(SAISIE!$P23="","",SAISIE!$X23)</f>
        <v/>
      </c>
      <c r="J221" s="61" t="str">
        <f>IF(COUNTBLANK(SAISIE!$Q$6:$T$6)=4,"",IF(SAISIE!P23="","",IF(SAISIE!Q23&gt;0,SAISIE!$Q$6,IF(SAISIE!R23&gt;0,SAISIE!$R$6,IF(SAISIE!S23&gt;0,SAISIE!$S$6,IF(SAISIE!T23&gt;0,SAISIE!$T$6,""))))))</f>
        <v/>
      </c>
      <c r="O221" s="11" t="s">
        <v>52</v>
      </c>
    </row>
    <row r="222" spans="1:15" x14ac:dyDescent="0.2">
      <c r="A222" s="48" t="str">
        <f>IF(B222="","SUPPR",SAISIE!$B$3)</f>
        <v>PR</v>
      </c>
      <c r="B222" s="12" t="str">
        <f>IF(SAISIE!Q23="","",IF(LEN(SAISIE!B23)=1,CONCATENATE("0",SAISIE!B23,"/",SAISIE!$B$4,"/",SAISIE!$B$5),CONCATENATE(SAISIE!B23,"/",SAISIE!$B$4,"/",SAISIE!$B$5)))</f>
        <v>08/01/2018</v>
      </c>
      <c r="C222" s="12">
        <f>IF(SAISIE!Q23="","",SAISIE!$Q$8)</f>
        <v>4457112</v>
      </c>
      <c r="D222" s="12">
        <f>IF(SAISIE!Q23="","",SAISIE!E23)</f>
        <v>153987</v>
      </c>
      <c r="E222" s="12" t="str">
        <f>IF(SAISIE!Q23="","",SAISIE!F23)</f>
        <v>VTP PV 18147037 - CH-437-XM - ANDRE CLEMENTINE - MERCEDES BENZ CLASSE A</v>
      </c>
      <c r="F222" s="12" t="str">
        <f>IF(SAISIE!$Q23="","",IF(SAISIE!$U23="","",SAISIE!$U23))</f>
        <v/>
      </c>
      <c r="G222" s="12">
        <f>IF(SAISIE!Q23="","",SAISIE!Q23)</f>
        <v>10.84</v>
      </c>
      <c r="H222" s="12"/>
      <c r="I222" s="37"/>
      <c r="J222" s="61"/>
      <c r="O222" s="39"/>
    </row>
    <row r="223" spans="1:15" x14ac:dyDescent="0.2">
      <c r="A223" s="48" t="str">
        <f>IF(B223="","SUPPR",SAISIE!$B$3)</f>
        <v>SUPPR</v>
      </c>
      <c r="B223" s="12" t="str">
        <f>IF(SAISIE!R23="","",IF(LEN(SAISIE!B23)=1,CONCATENATE("0",SAISIE!B23,"/",SAISIE!$B$4,"/",SAISIE!$B$5),CONCATENATE(SAISIE!B23,"/",SAISIE!$B$4,"/",SAISIE!$B$5)))</f>
        <v/>
      </c>
      <c r="C223" s="12" t="str">
        <f>IF(SAISIE!R23="","",SAISIE!$R$8)</f>
        <v/>
      </c>
      <c r="D223" s="12" t="str">
        <f>IF(SAISIE!R23="","",SAISIE!E23)</f>
        <v/>
      </c>
      <c r="E223" s="12" t="str">
        <f>IF(SAISIE!R23="","",SAISIE!F23)</f>
        <v/>
      </c>
      <c r="F223" s="12" t="str">
        <f>IF(SAISIE!$R23="","",IF(SAISIE!$U23="","",SAISIE!$U23))</f>
        <v/>
      </c>
      <c r="G223" s="12" t="str">
        <f>IF(SAISIE!R23="","",SAISIE!R23)</f>
        <v/>
      </c>
      <c r="H223" s="12"/>
      <c r="I223" s="37"/>
      <c r="J223" s="61"/>
    </row>
    <row r="224" spans="1:15" x14ac:dyDescent="0.2">
      <c r="A224" s="48" t="str">
        <f>IF(B224="","SUPPR",SAISIE!$B$3)</f>
        <v>SUPPR</v>
      </c>
      <c r="B224" s="12" t="str">
        <f>IF(SAISIE!S23="","",IF(LEN(SAISIE!B23)=1,CONCATENATE("0",SAISIE!B23,"/",SAISIE!$B$4,"/",SAISIE!$B$5),CONCATENATE(SAISIE!B23,"/",SAISIE!$B$4,"/",SAISIE!$B$5)))</f>
        <v/>
      </c>
      <c r="C224" s="12" t="str">
        <f>IF(SAISIE!S23="","",SAISIE!$S$8)</f>
        <v/>
      </c>
      <c r="D224" s="12" t="str">
        <f>IF(SAISIE!S23="","",SAISIE!E23)</f>
        <v/>
      </c>
      <c r="E224" s="12" t="str">
        <f>IF(SAISIE!S23="","",SAISIE!F23)</f>
        <v/>
      </c>
      <c r="F224" s="12" t="str">
        <f>IF(SAISIE!$S23="","",IF(SAISIE!$U23="","",SAISIE!$U23))</f>
        <v/>
      </c>
      <c r="G224" s="12" t="str">
        <f>IF(SAISIE!S23="","",SAISIE!S23)</f>
        <v/>
      </c>
      <c r="H224" s="12"/>
      <c r="I224" s="37"/>
      <c r="J224" s="61"/>
    </row>
    <row r="225" spans="1:15" ht="13.5" thickBot="1" x14ac:dyDescent="0.25">
      <c r="A225" s="48" t="str">
        <f>IF(B225="","SUPPR",SAISIE!$B$3)</f>
        <v>SUPPR</v>
      </c>
      <c r="B225" s="12" t="str">
        <f>IF(SAISIE!T23="","",IF(LEN(SAISIE!B23)=1,CONCATENATE("0",SAISIE!B23,"/",SAISIE!$B$4,"/",SAISIE!$B$5),CONCATENATE(SAISIE!B23,"/",SAISIE!$B$4,"/",SAISIE!$B$5)))</f>
        <v/>
      </c>
      <c r="C225" s="60" t="str">
        <f>IF(SAISIE!T23="","",SAISIE!$T$8)</f>
        <v/>
      </c>
      <c r="D225" s="60" t="str">
        <f>IF(SAISIE!T23="","",SAISIE!E23)</f>
        <v/>
      </c>
      <c r="E225" s="60" t="str">
        <f>IF(SAISIE!T23="","",SAISIE!F23)</f>
        <v/>
      </c>
      <c r="F225" s="60" t="str">
        <f>IF(SAISIE!$T23="","",IF(SAISIE!$U23="","",SAISIE!$U23))</f>
        <v/>
      </c>
      <c r="G225" s="60" t="str">
        <f>IF(SAISIE!T23="","",SAISIE!T23)</f>
        <v/>
      </c>
      <c r="H225" s="58"/>
      <c r="I225" s="59"/>
      <c r="J225" s="62"/>
    </row>
    <row r="226" spans="1:15" x14ac:dyDescent="0.2">
      <c r="A226" s="48" t="str">
        <f>IF(B226="","SUPPR",SAISIE!$B$3)</f>
        <v>PR</v>
      </c>
      <c r="B226" s="53" t="str">
        <f>IF(SAISIE!B24="","",IF(LEN(SAISIE!B24)=1,CONCATENATE("0",SAISIE!B24,"/",SAISIE!$B$4,"/",SAISIE!$B$5),CONCATENATE(SAISIE!B24,"/",SAISIE!$B$4,"/",SAISIE!$B$5)))</f>
        <v>02/01/2018</v>
      </c>
      <c r="C226" s="53" t="str">
        <f>IF(SAISIE!B24="","",CONCATENATE($M$2,SAISIE!C24))</f>
        <v>411ANGE</v>
      </c>
      <c r="D226" s="53">
        <f>IF(SAISIE!B24="","",SAISIE!E24)</f>
        <v>153836</v>
      </c>
      <c r="E226" s="53" t="str">
        <f>IF(SAISIE!B24="","",SAISIE!F24)</f>
        <v>VTP PV 18146896 - CM-666-WN - ANGELE GUILDO - RENAULT MASTER</v>
      </c>
      <c r="F226" s="66" t="str">
        <f>IF(A226="SUPPR","",IF(SAISIE!$U24="","",SAISIE!$U24))</f>
        <v/>
      </c>
      <c r="G226" s="53"/>
      <c r="H226" s="53">
        <f>IF(SAISIE!B24="","",SAISIE!D24)</f>
        <v>55</v>
      </c>
      <c r="I226" s="54"/>
      <c r="J226" s="55" t="str">
        <f>IF(AZ24="","","")</f>
        <v/>
      </c>
      <c r="O226" s="38">
        <f>O210+1</f>
        <v>24</v>
      </c>
    </row>
    <row r="227" spans="1:15" x14ac:dyDescent="0.2">
      <c r="A227" s="48" t="str">
        <f>IF(B227="","SUPPR",SAISIE!$B$3)</f>
        <v>SUPPR</v>
      </c>
      <c r="B227" s="12" t="str">
        <f>IF(SAISIE!W24="","",IF(LEN(SAISIE!B24)=1,CONCATENATE("0",SAISIE!B24,"/",SAISIE!$B$4,"/",SAISIE!$B$5),CONCATENATE(SAISIE!B24,"/",SAISIE!$B$4,"/",SAISIE!$B$5)))</f>
        <v/>
      </c>
      <c r="C227" s="12" t="str">
        <f>IF(SAISIE!W24="","",SAISIE!V24)</f>
        <v/>
      </c>
      <c r="D227" s="12" t="str">
        <f>IF(SAISIE!W24="","",SAISIE!E24)</f>
        <v/>
      </c>
      <c r="E227" s="12" t="str">
        <f>IF(SAISIE!W24="","",SAISIE!F24)</f>
        <v/>
      </c>
      <c r="F227" s="12" t="str">
        <f>IF(SAISIE!$W24="","",IF(SAISIE!$U24="","",SAISIE!$U24))</f>
        <v/>
      </c>
      <c r="G227" s="12" t="str">
        <f>IF(SAISIE!W24="","",SAISIE!W24)</f>
        <v/>
      </c>
      <c r="H227" s="12"/>
      <c r="I227" s="12" t="str">
        <f>IF(SAISIE!$W24="","",SAISIE!$X24)</f>
        <v/>
      </c>
      <c r="J227" s="61" t="str">
        <f>IF(COUNTBLANK(SAISIE!$Q$6:$T$6)=4,"",IF(SAISIE!W24="","",IF(SAISIE!Q24&gt;0,SAISIE!$Q$6,IF(SAISIE!R24&gt;0,SAISIE!$R$6,IF(SAISIE!S24&gt;0,SAISIE!$S$6,IF(SAISIE!T24&gt;0,SAISIE!$T$6,""))))))</f>
        <v/>
      </c>
      <c r="O227" s="11" t="s">
        <v>51</v>
      </c>
    </row>
    <row r="228" spans="1:15" x14ac:dyDescent="0.2">
      <c r="A228" s="48" t="str">
        <f>IF(B228="","SUPPR",SAISIE!$B$3)</f>
        <v>PR</v>
      </c>
      <c r="B228" s="12" t="str">
        <f>IF(SAISIE!G24="","",IF(LEN(SAISIE!B24)=1,CONCATENATE("0",SAISIE!B24,"/",SAISIE!$B$4,"/",SAISIE!$B$5),CONCATENATE(SAISIE!B24,"/",SAISIE!$B$4,"/",SAISIE!$B$5)))</f>
        <v>02/01/2018</v>
      </c>
      <c r="C228" s="12">
        <f>IF(SAISIE!G24="","",SAISIE!$G$8)</f>
        <v>706100</v>
      </c>
      <c r="D228" s="12">
        <f>IF(SAISIE!G24="","",SAISIE!E24)</f>
        <v>153836</v>
      </c>
      <c r="E228" s="12" t="str">
        <f>IF(SAISIE!G24="","",SAISIE!F24)</f>
        <v>VTP PV 18146896 - CM-666-WN - ANGELE GUILDO - RENAULT MASTER</v>
      </c>
      <c r="F228" s="12" t="str">
        <f>IF(SAISIE!$G24="","",IF(SAISIE!$U24="","",SAISIE!$U24))</f>
        <v/>
      </c>
      <c r="G228" s="12">
        <f>IF(SAISIE!G24="","",SAISIE!G24)</f>
        <v>45.55</v>
      </c>
      <c r="H228" s="12"/>
      <c r="I228" s="12">
        <f>IF(SAISIE!$G24="","",SAISIE!$X24)</f>
        <v>0</v>
      </c>
      <c r="J228" s="61" t="str">
        <f>IF(COUNTBLANK(SAISIE!$Q$6:$T$6)=4,"",IF(SAISIE!G24="","",IF(SAISIE!Q24&gt;0,SAISIE!$Q$6,IF(SAISIE!R24&gt;0,SAISIE!$R$6,IF(SAISIE!S24&gt;0,SAISIE!$S$6,IF(SAISIE!T24&gt;0,SAISIE!$T$6,""))))))</f>
        <v/>
      </c>
      <c r="O228" s="11" t="s">
        <v>48</v>
      </c>
    </row>
    <row r="229" spans="1:15" x14ac:dyDescent="0.2">
      <c r="A229" s="48" t="str">
        <f>IF(B229="","SUPPR",SAISIE!$B$3)</f>
        <v>SUPPR</v>
      </c>
      <c r="B229" s="12" t="str">
        <f>IF(SAISIE!H24="","",IF(LEN(SAISIE!B24)=1,CONCATENATE("0",SAISIE!B24,"/",SAISIE!$B$4,"/",SAISIE!$B$5),CONCATENATE(SAISIE!B24,"/",SAISIE!$B$4,"/",SAISIE!$B$5)))</f>
        <v/>
      </c>
      <c r="C229" s="12" t="str">
        <f>IF(SAISIE!H24="","",SAISIE!$H$8)</f>
        <v/>
      </c>
      <c r="D229" s="12" t="str">
        <f>IF(SAISIE!H24="","",SAISIE!E24)</f>
        <v/>
      </c>
      <c r="E229" s="12" t="str">
        <f>IF(SAISIE!H24="","",SAISIE!F24)</f>
        <v/>
      </c>
      <c r="F229" s="12" t="str">
        <f>IF(SAISIE!$H24="","",IF(SAISIE!$U24="","",SAISIE!$U24))</f>
        <v/>
      </c>
      <c r="G229" s="12" t="str">
        <f>IF(SAISIE!H24="","",SAISIE!H24)</f>
        <v/>
      </c>
      <c r="H229" s="12"/>
      <c r="I229" s="12" t="str">
        <f>IF(SAISIE!$H24="","",SAISIE!$X24)</f>
        <v/>
      </c>
      <c r="J229" s="61" t="str">
        <f>IF(COUNTBLANK(SAISIE!$Q$6:$T$6)=4,"",IF(SAISIE!H24="","",IF(SAISIE!Q24&gt;0,SAISIE!$Q$6,IF(SAISIE!R24&gt;0,SAISIE!$R$6,IF(SAISIE!S24&gt;0,SAISIE!$S$6,IF(SAISIE!T24&gt;0,SAISIE!$T$6,""))))))</f>
        <v/>
      </c>
      <c r="O229" s="11" t="s">
        <v>49</v>
      </c>
    </row>
    <row r="230" spans="1:15" x14ac:dyDescent="0.2">
      <c r="A230" s="48" t="str">
        <f>IF(B230="","SUPPR",SAISIE!$B$3)</f>
        <v>SUPPR</v>
      </c>
      <c r="B230" s="12" t="str">
        <f>IF(SAISIE!I24="","",IF(LEN(SAISIE!B24)=1,CONCATENATE("0",SAISIE!B24,"/",SAISIE!$B$4,"/",SAISIE!$B$5),CONCATENATE(SAISIE!B24,"/",SAISIE!$B$4,"/",SAISIE!$B$5)))</f>
        <v/>
      </c>
      <c r="C230" s="12" t="str">
        <f>IF(SAISIE!I24="","",SAISIE!$I$8)</f>
        <v/>
      </c>
      <c r="D230" s="12" t="str">
        <f>IF(SAISIE!I24="","",SAISIE!E24)</f>
        <v/>
      </c>
      <c r="E230" s="12" t="str">
        <f>IF(SAISIE!I24="","",SAISIE!F24)</f>
        <v/>
      </c>
      <c r="F230" s="12" t="str">
        <f>IF(SAISIE!$I24="","",IF(SAISIE!$U24="","",SAISIE!$U24))</f>
        <v/>
      </c>
      <c r="G230" s="12" t="str">
        <f>IF(SAISIE!I24="","",SAISIE!I24)</f>
        <v/>
      </c>
      <c r="H230" s="12"/>
      <c r="I230" s="12" t="str">
        <f>IF(SAISIE!$I24="","",SAISIE!$X24)</f>
        <v/>
      </c>
      <c r="J230" s="61" t="str">
        <f>IF(COUNTBLANK(SAISIE!$Q$6:$T$6)=4,"",IF(SAISIE!I24="","",IF(SAISIE!Q24&gt;0,SAISIE!$Q$6,IF(SAISIE!R24&gt;0,SAISIE!$R$6,IF(SAISIE!S24&gt;0,SAISIE!$S$6,IF(SAISIE!T24&gt;0,SAISIE!$T$6,""))))))</f>
        <v/>
      </c>
      <c r="O230" s="11" t="s">
        <v>50</v>
      </c>
    </row>
    <row r="231" spans="1:15" x14ac:dyDescent="0.2">
      <c r="A231" s="48" t="str">
        <f>IF(B231="","SUPPR",SAISIE!$B$3)</f>
        <v>SUPPR</v>
      </c>
      <c r="B231" s="12" t="str">
        <f>IF(SAISIE!J24="","",IF(LEN(SAISIE!B24)=1,CONCATENATE("0",SAISIE!B24,"/",SAISIE!$B$4,"/",SAISIE!$B$5),CONCATENATE(SAISIE!B24,"/",SAISIE!$B$4,"/",SAISIE!$B$5)))</f>
        <v/>
      </c>
      <c r="C231" s="12" t="str">
        <f>IF(SAISIE!J24="","",SAISIE!$J$8)</f>
        <v/>
      </c>
      <c r="D231" s="12" t="str">
        <f>IF(SAISIE!J24="","",SAISIE!E24)</f>
        <v/>
      </c>
      <c r="E231" s="12" t="str">
        <f>IF(SAISIE!J24="","",SAISIE!F24)</f>
        <v/>
      </c>
      <c r="F231" s="12" t="str">
        <f>IF(SAISIE!$J24="","",IF(SAISIE!$U24="","",SAISIE!$U24))</f>
        <v/>
      </c>
      <c r="G231" s="12" t="str">
        <f>IF(SAISIE!J24="","",SAISIE!J24)</f>
        <v/>
      </c>
      <c r="H231" s="12"/>
      <c r="I231" s="12" t="str">
        <f>IF(SAISIE!$J24="","",SAISIE!$X24)</f>
        <v/>
      </c>
      <c r="J231" s="61" t="str">
        <f>IF(COUNTBLANK(SAISIE!$Q$6:$T$6)=4,"",IF(SAISIE!J24="","",IF(SAISIE!Q24&gt;0,SAISIE!$Q$6,IF(SAISIE!R24&gt;0,SAISIE!$R$6,IF(SAISIE!S24&gt;0,SAISIE!$S$6,IF(SAISIE!T24&gt;0,SAISIE!$T$6,""))))))</f>
        <v/>
      </c>
      <c r="O231" s="11" t="s">
        <v>53</v>
      </c>
    </row>
    <row r="232" spans="1:15" x14ac:dyDescent="0.2">
      <c r="A232" s="48" t="str">
        <f>IF(B232="","SUPPR",SAISIE!$B$3)</f>
        <v>SUPPR</v>
      </c>
      <c r="B232" s="12" t="str">
        <f>IF(SAISIE!K24="","",IF(LEN(SAISIE!B24)=1,CONCATENATE("0",SAISIE!B24,"/",SAISIE!$B$4,"/",SAISIE!$B$5),CONCATENATE(SAISIE!B24,"/",SAISIE!$B$4,"/",SAISIE!$B$5)))</f>
        <v/>
      </c>
      <c r="C232" s="12" t="str">
        <f>IF(SAISIE!K24="","",SAISIE!$K$8)</f>
        <v/>
      </c>
      <c r="D232" s="12" t="str">
        <f>IF(SAISIE!K24="","",SAISIE!E24)</f>
        <v/>
      </c>
      <c r="E232" s="12" t="str">
        <f>IF(SAISIE!K24="","",SAISIE!F24)</f>
        <v/>
      </c>
      <c r="F232" s="12" t="str">
        <f>IF(SAISIE!$K24="","",IF(SAISIE!$U24="","",SAISIE!$U24))</f>
        <v/>
      </c>
      <c r="G232" s="12" t="str">
        <f>IF(SAISIE!K24="","",SAISIE!K24)</f>
        <v/>
      </c>
      <c r="H232" s="12"/>
      <c r="I232" s="12" t="str">
        <f>IF(SAISIE!$K24="","",SAISIE!$X24)</f>
        <v/>
      </c>
      <c r="J232" s="61" t="str">
        <f>IF(COUNTBLANK(SAISIE!$Q$6:$T$6)=4,"",IF(SAISIE!K24="","",IF(SAISIE!Q24&gt;0,SAISIE!$Q$6,IF(SAISIE!R24&gt;0,SAISIE!$R$6,IF(SAISIE!S24&gt;0,SAISIE!$S$6,IF(SAISIE!T24&gt;0,SAISIE!$T$6,""))))))</f>
        <v/>
      </c>
      <c r="O232" s="11" t="s">
        <v>54</v>
      </c>
    </row>
    <row r="233" spans="1:15" x14ac:dyDescent="0.2">
      <c r="A233" s="48" t="str">
        <f>IF(B233="","SUPPR",SAISIE!$B$3)</f>
        <v>SUPPR</v>
      </c>
      <c r="B233" s="12" t="str">
        <f>IF(SAISIE!L24="","",IF(LEN(SAISIE!B24)=1,CONCATENATE("0",SAISIE!B24,"/",SAISIE!$B$4,"/",SAISIE!$B$5),CONCATENATE(SAISIE!B24,"/",SAISIE!$B$4,"/",SAISIE!$B$5)))</f>
        <v/>
      </c>
      <c r="C233" s="12" t="str">
        <f>IF(SAISIE!L24="","",SAISIE!$L$8)</f>
        <v/>
      </c>
      <c r="D233" s="12" t="str">
        <f>IF(SAISIE!L24="","",SAISIE!E24)</f>
        <v/>
      </c>
      <c r="E233" s="12" t="str">
        <f>IF(SAISIE!L24="","",SAISIE!F24)</f>
        <v/>
      </c>
      <c r="F233" s="12" t="str">
        <f>IF(SAISIE!$L24="","",IF(SAISIE!$U24="","",SAISIE!$U24))</f>
        <v/>
      </c>
      <c r="G233" s="12" t="str">
        <f>IF(SAISIE!L24="","",SAISIE!L24)</f>
        <v/>
      </c>
      <c r="H233" s="12"/>
      <c r="I233" s="12" t="str">
        <f>IF(SAISIE!$L24="","",SAISIE!$X24)</f>
        <v/>
      </c>
      <c r="J233" s="61" t="str">
        <f>IF(COUNTBLANK(SAISIE!$Q$6:$T$6)=4,"",IF(SAISIE!L24="","",IF(SAISIE!Q24&gt;0,SAISIE!$Q$6,IF(SAISIE!R24&gt;0,SAISIE!$R$6,IF(SAISIE!S24&gt;0,SAISIE!$S$6,IF(SAISIE!T24&gt;0,SAISIE!$T$6,""))))))</f>
        <v/>
      </c>
      <c r="O233" s="11" t="s">
        <v>55</v>
      </c>
    </row>
    <row r="234" spans="1:15" x14ac:dyDescent="0.2">
      <c r="A234" s="48" t="str">
        <f>IF(B234="","SUPPR",SAISIE!$B$3)</f>
        <v>SUPPR</v>
      </c>
      <c r="B234" s="12" t="str">
        <f>IF(SAISIE!M24="","",IF(LEN(SAISIE!B24)=1,CONCATENATE("0",SAISIE!B24,"/",SAISIE!$B$4,"/",SAISIE!$B$5),CONCATENATE(SAISIE!B24,"/",SAISIE!$B$4,"/",SAISIE!$B$5)))</f>
        <v/>
      </c>
      <c r="C234" s="12" t="str">
        <f>IF(SAISIE!M24="","",SAISIE!$M$8)</f>
        <v/>
      </c>
      <c r="D234" s="12" t="str">
        <f>IF(SAISIE!M24="","",SAISIE!E24)</f>
        <v/>
      </c>
      <c r="E234" s="12" t="str">
        <f>IF(SAISIE!M24="","",SAISIE!F24)</f>
        <v/>
      </c>
      <c r="F234" s="12" t="str">
        <f>IF(SAISIE!$M24="","",IF(SAISIE!$U24="","",SAISIE!$U24))</f>
        <v/>
      </c>
      <c r="G234" s="12" t="str">
        <f>IF(SAISIE!M24="","",SAISIE!M24)</f>
        <v/>
      </c>
      <c r="H234" s="12"/>
      <c r="I234" s="12" t="str">
        <f>IF(SAISIE!$M24="","",SAISIE!$X24)</f>
        <v/>
      </c>
      <c r="J234" s="61" t="str">
        <f>IF(COUNTBLANK(SAISIE!$Q$6:$T$6)=4,"",IF(SAISIE!M24="","",IF(SAISIE!Q24&gt;0,SAISIE!$Q$6,IF(SAISIE!R24&gt;0,SAISIE!$R$6,IF(SAISIE!S24&gt;0,SAISIE!$S$6,IF(SAISIE!T24&gt;0,SAISIE!$T$6,""))))))</f>
        <v/>
      </c>
      <c r="O234" s="11" t="s">
        <v>56</v>
      </c>
    </row>
    <row r="235" spans="1:15" x14ac:dyDescent="0.2">
      <c r="A235" s="48" t="str">
        <f>IF(B235="","SUPPR",SAISIE!$B$3)</f>
        <v>SUPPR</v>
      </c>
      <c r="B235" s="12" t="str">
        <f>IF(SAISIE!N24="","",IF(LEN(SAISIE!B24)=1,CONCATENATE("0",SAISIE!B24,"/",SAISIE!$B$4,"/",SAISIE!$B$5),CONCATENATE(SAISIE!B24,"/",SAISIE!$B$4,"/",SAISIE!$B$5)))</f>
        <v/>
      </c>
      <c r="C235" s="12" t="str">
        <f>IF(SAISIE!N24="","",SAISIE!$N$8)</f>
        <v/>
      </c>
      <c r="D235" s="12" t="str">
        <f>IF(SAISIE!N24="","",SAISIE!E24)</f>
        <v/>
      </c>
      <c r="E235" s="12" t="str">
        <f>IF(SAISIE!N24="","",SAISIE!F24)</f>
        <v/>
      </c>
      <c r="F235" s="12" t="str">
        <f>IF(SAISIE!$N24="","",IF(SAISIE!$U24="","",SAISIE!$U24))</f>
        <v/>
      </c>
      <c r="G235" s="12" t="str">
        <f>IF(SAISIE!N24="","",SAISIE!N24)</f>
        <v/>
      </c>
      <c r="H235" s="12"/>
      <c r="I235" s="12" t="str">
        <f>IF(SAISIE!$N24="","",SAISIE!$X24)</f>
        <v/>
      </c>
      <c r="J235" s="61" t="str">
        <f>IF(COUNTBLANK(SAISIE!$Q$6:$T$6)=4,"",IF(SAISIE!N24="","",IF(SAISIE!Q24&gt;0,SAISIE!$Q$6,IF(SAISIE!R24&gt;0,SAISIE!$R$6,IF(SAISIE!S24&gt;0,SAISIE!$S$6,IF(SAISIE!T24&gt;0,SAISIE!$T$6,""))))))</f>
        <v/>
      </c>
      <c r="O235" s="11" t="s">
        <v>57</v>
      </c>
    </row>
    <row r="236" spans="1:15" x14ac:dyDescent="0.2">
      <c r="A236" s="48" t="str">
        <f>IF(B236="","SUPPR",SAISIE!$B$3)</f>
        <v>SUPPR</v>
      </c>
      <c r="B236" s="12" t="str">
        <f>IF(SAISIE!O24="","",IF(LEN(SAISIE!B24)=1,CONCATENATE("0",SAISIE!B24,"/",SAISIE!$B$4,"/",SAISIE!$B$5),CONCATENATE(SAISIE!B24,"/",SAISIE!$B$4,"/",SAISIE!$B$5)))</f>
        <v/>
      </c>
      <c r="C236" s="12" t="str">
        <f>IF(SAISIE!O24="","",SAISIE!$O$8)</f>
        <v/>
      </c>
      <c r="D236" s="12" t="str">
        <f>IF(SAISIE!O24="","",SAISIE!E24)</f>
        <v/>
      </c>
      <c r="E236" s="12" t="str">
        <f>IF(SAISIE!O24="","",SAISIE!F24)</f>
        <v/>
      </c>
      <c r="F236" s="12" t="str">
        <f>IF(SAISIE!$O24="","",IF(SAISIE!$U24="","",SAISIE!$U24))</f>
        <v/>
      </c>
      <c r="G236" s="12" t="str">
        <f>IF(SAISIE!O24="","",SAISIE!O24)</f>
        <v/>
      </c>
      <c r="H236" s="12"/>
      <c r="I236" s="12" t="str">
        <f>IF(SAISIE!$O24="","",SAISIE!$X24)</f>
        <v/>
      </c>
      <c r="J236" s="61" t="str">
        <f>IF(COUNTBLANK(SAISIE!$Q$6:$T$6)=4,"",IF(SAISIE!O24="","",IF(SAISIE!Q24&gt;0,SAISIE!$Q$6,IF(SAISIE!R24&gt;0,SAISIE!$R$6,IF(SAISIE!S24&gt;0,SAISIE!$S$6,IF(SAISIE!T24&gt;0,SAISIE!$T$6,""))))))</f>
        <v/>
      </c>
      <c r="O236" s="11" t="s">
        <v>58</v>
      </c>
    </row>
    <row r="237" spans="1:15" x14ac:dyDescent="0.2">
      <c r="A237" s="48" t="str">
        <f>IF(B237="","SUPPR",SAISIE!$B$3)</f>
        <v>SUPPR</v>
      </c>
      <c r="B237" s="12" t="str">
        <f>IF(SAISIE!P24="","",IF(LEN(SAISIE!B24)=1,CONCATENATE("0",SAISIE!B24,"/",SAISIE!$B$4,"/",SAISIE!$B$5),CONCATENATE(SAISIE!B24,"/",SAISIE!$B$4,"/",SAISIE!$B$5)))</f>
        <v/>
      </c>
      <c r="C237" s="12" t="str">
        <f>IF(SAISIE!P24="","",SAISIE!$P$8)</f>
        <v/>
      </c>
      <c r="D237" s="12" t="str">
        <f>IF(SAISIE!P24="","",SAISIE!E24)</f>
        <v/>
      </c>
      <c r="E237" s="12" t="str">
        <f>IF(SAISIE!P24="","",SAISIE!F24)</f>
        <v/>
      </c>
      <c r="F237" s="12" t="str">
        <f>IF(SAISIE!$P24="","",IF(SAISIE!$U24="","",SAISIE!$U24))</f>
        <v/>
      </c>
      <c r="G237" s="12" t="str">
        <f>IF(SAISIE!P24="","",SAISIE!P24)</f>
        <v/>
      </c>
      <c r="H237" s="12"/>
      <c r="I237" s="12" t="str">
        <f>IF(SAISIE!$P24="","",SAISIE!$X24)</f>
        <v/>
      </c>
      <c r="J237" s="61" t="str">
        <f>IF(COUNTBLANK(SAISIE!$Q$6:$T$6)=4,"",IF(SAISIE!P24="","",IF(SAISIE!Q24&gt;0,SAISIE!$Q$6,IF(SAISIE!R24&gt;0,SAISIE!$R$6,IF(SAISIE!S24&gt;0,SAISIE!$S$6,IF(SAISIE!T24&gt;0,SAISIE!$T$6,""))))))</f>
        <v/>
      </c>
      <c r="O237" s="11" t="s">
        <v>52</v>
      </c>
    </row>
    <row r="238" spans="1:15" x14ac:dyDescent="0.2">
      <c r="A238" s="48" t="str">
        <f>IF(B238="","SUPPR",SAISIE!$B$3)</f>
        <v>PR</v>
      </c>
      <c r="B238" s="12" t="str">
        <f>IF(SAISIE!Q24="","",IF(LEN(SAISIE!B24)=1,CONCATENATE("0",SAISIE!B24,"/",SAISIE!$B$4,"/",SAISIE!$B$5),CONCATENATE(SAISIE!B24,"/",SAISIE!$B$4,"/",SAISIE!$B$5)))</f>
        <v>02/01/2018</v>
      </c>
      <c r="C238" s="12">
        <f>IF(SAISIE!Q24="","",SAISIE!$Q$8)</f>
        <v>4457112</v>
      </c>
      <c r="D238" s="12">
        <f>IF(SAISIE!Q24="","",SAISIE!E24)</f>
        <v>153836</v>
      </c>
      <c r="E238" s="12" t="str">
        <f>IF(SAISIE!Q24="","",SAISIE!F24)</f>
        <v>VTP PV 18146896 - CM-666-WN - ANGELE GUILDO - RENAULT MASTER</v>
      </c>
      <c r="F238" s="12" t="str">
        <f>IF(SAISIE!$Q24="","",IF(SAISIE!$U24="","",SAISIE!$U24))</f>
        <v/>
      </c>
      <c r="G238" s="12">
        <f>IF(SAISIE!Q24="","",SAISIE!Q24)</f>
        <v>9.17</v>
      </c>
      <c r="H238" s="12"/>
      <c r="I238" s="37"/>
      <c r="J238" s="61"/>
      <c r="O238" s="39"/>
    </row>
    <row r="239" spans="1:15" x14ac:dyDescent="0.2">
      <c r="A239" s="48" t="str">
        <f>IF(B239="","SUPPR",SAISIE!$B$3)</f>
        <v>SUPPR</v>
      </c>
      <c r="B239" s="12" t="str">
        <f>IF(SAISIE!R24="","",IF(LEN(SAISIE!B24)=1,CONCATENATE("0",SAISIE!B24,"/",SAISIE!$B$4,"/",SAISIE!$B$5),CONCATENATE(SAISIE!B24,"/",SAISIE!$B$4,"/",SAISIE!$B$5)))</f>
        <v/>
      </c>
      <c r="C239" s="12" t="str">
        <f>IF(SAISIE!R24="","",SAISIE!$R$8)</f>
        <v/>
      </c>
      <c r="D239" s="12" t="str">
        <f>IF(SAISIE!R24="","",SAISIE!E24)</f>
        <v/>
      </c>
      <c r="E239" s="12" t="str">
        <f>IF(SAISIE!R24="","",SAISIE!F24)</f>
        <v/>
      </c>
      <c r="F239" s="12" t="str">
        <f>IF(SAISIE!$R24="","",IF(SAISIE!$U24="","",SAISIE!$U24))</f>
        <v/>
      </c>
      <c r="G239" s="12" t="str">
        <f>IF(SAISIE!R24="","",SAISIE!R24)</f>
        <v/>
      </c>
      <c r="H239" s="12"/>
      <c r="I239" s="37"/>
      <c r="J239" s="61"/>
    </row>
    <row r="240" spans="1:15" x14ac:dyDescent="0.2">
      <c r="A240" s="48" t="str">
        <f>IF(B240="","SUPPR",SAISIE!$B$3)</f>
        <v>SUPPR</v>
      </c>
      <c r="B240" s="12" t="str">
        <f>IF(SAISIE!S24="","",IF(LEN(SAISIE!B24)=1,CONCATENATE("0",SAISIE!B24,"/",SAISIE!$B$4,"/",SAISIE!$B$5),CONCATENATE(SAISIE!B24,"/",SAISIE!$B$4,"/",SAISIE!$B$5)))</f>
        <v/>
      </c>
      <c r="C240" s="12" t="str">
        <f>IF(SAISIE!S24="","",SAISIE!$S$8)</f>
        <v/>
      </c>
      <c r="D240" s="12" t="str">
        <f>IF(SAISIE!S24="","",SAISIE!E24)</f>
        <v/>
      </c>
      <c r="E240" s="12" t="str">
        <f>IF(SAISIE!S24="","",SAISIE!F24)</f>
        <v/>
      </c>
      <c r="F240" s="12" t="str">
        <f>IF(SAISIE!$S24="","",IF(SAISIE!$U24="","",SAISIE!$U24))</f>
        <v/>
      </c>
      <c r="G240" s="12" t="str">
        <f>IF(SAISIE!S24="","",SAISIE!S24)</f>
        <v/>
      </c>
      <c r="H240" s="12"/>
      <c r="I240" s="37"/>
      <c r="J240" s="61"/>
    </row>
    <row r="241" spans="1:15" ht="13.5" thickBot="1" x14ac:dyDescent="0.25">
      <c r="A241" s="48" t="str">
        <f>IF(B241="","SUPPR",SAISIE!$B$3)</f>
        <v>SUPPR</v>
      </c>
      <c r="B241" s="12" t="str">
        <f>IF(SAISIE!T24="","",IF(LEN(SAISIE!B24)=1,CONCATENATE("0",SAISIE!B24,"/",SAISIE!$B$4,"/",SAISIE!$B$5),CONCATENATE(SAISIE!B24,"/",SAISIE!$B$4,"/",SAISIE!$B$5)))</f>
        <v/>
      </c>
      <c r="C241" s="60" t="str">
        <f>IF(SAISIE!T24="","",SAISIE!$T$8)</f>
        <v/>
      </c>
      <c r="D241" s="60" t="str">
        <f>IF(SAISIE!T24="","",SAISIE!E24)</f>
        <v/>
      </c>
      <c r="E241" s="60" t="str">
        <f>IF(SAISIE!T24="","",SAISIE!F24)</f>
        <v/>
      </c>
      <c r="F241" s="60" t="str">
        <f>IF(SAISIE!$T24="","",IF(SAISIE!$U24="","",SAISIE!$U24))</f>
        <v/>
      </c>
      <c r="G241" s="60" t="str">
        <f>IF(SAISIE!T24="","",SAISIE!T24)</f>
        <v/>
      </c>
      <c r="H241" s="58"/>
      <c r="I241" s="59"/>
      <c r="J241" s="62"/>
    </row>
    <row r="242" spans="1:15" x14ac:dyDescent="0.2">
      <c r="A242" s="48" t="str">
        <f>IF(B242="","SUPPR",SAISIE!$B$3)</f>
        <v>PR</v>
      </c>
      <c r="B242" s="53" t="str">
        <f>IF(SAISIE!B25="","",IF(LEN(SAISIE!B25)=1,CONCATENATE("0",SAISIE!B25,"/",SAISIE!$B$4,"/",SAISIE!$B$5),CONCATENATE(SAISIE!B25,"/",SAISIE!$B$4,"/",SAISIE!$B$5)))</f>
        <v>22/01/2018</v>
      </c>
      <c r="C242" s="53" t="str">
        <f>IF(SAISIE!B25="","",CONCATENATE($M$2,SAISIE!C25))</f>
        <v>411ANGO</v>
      </c>
      <c r="D242" s="53">
        <f>IF(SAISIE!B25="","",SAISIE!E25)</f>
        <v>154405</v>
      </c>
      <c r="E242" s="53" t="str">
        <f>IF(SAISIE!B25="","",SAISIE!F25)</f>
        <v>VTP PV 18147426 - CC-790-YH - ANGOT MARIANNE - RENAULT TWINGO</v>
      </c>
      <c r="F242" s="66" t="str">
        <f>IF(A242="SUPPR","",IF(SAISIE!U25="","",SAISIE!U25))</f>
        <v/>
      </c>
      <c r="G242" s="53"/>
      <c r="H242" s="53">
        <f>IF(SAISIE!B25="","",SAISIE!D25)</f>
        <v>65</v>
      </c>
      <c r="I242" s="54"/>
      <c r="J242" s="55" t="str">
        <f>IF(AZ25="","","")</f>
        <v/>
      </c>
      <c r="O242" s="38">
        <f>O226+1</f>
        <v>25</v>
      </c>
    </row>
    <row r="243" spans="1:15" x14ac:dyDescent="0.2">
      <c r="A243" s="48" t="str">
        <f>IF(B243="","SUPPR",SAISIE!$B$3)</f>
        <v>SUPPR</v>
      </c>
      <c r="B243" s="12" t="str">
        <f>IF(SAISIE!W25="","",IF(LEN(SAISIE!B25)=1,CONCATENATE("0",SAISIE!B25,"/",SAISIE!$B$4,"/",SAISIE!$B$5),CONCATENATE(SAISIE!B25,"/",SAISIE!$B$4,"/",SAISIE!$B$5)))</f>
        <v/>
      </c>
      <c r="C243" s="12" t="str">
        <f>IF(SAISIE!W25="","",SAISIE!V25)</f>
        <v/>
      </c>
      <c r="D243" s="12" t="str">
        <f>IF(SAISIE!W25="","",SAISIE!E25)</f>
        <v/>
      </c>
      <c r="E243" s="12" t="str">
        <f>IF(SAISIE!W25="","",SAISIE!F25)</f>
        <v/>
      </c>
      <c r="F243" s="12" t="str">
        <f>IF(SAISIE!$W25="","",IF(SAISIE!$U25="","",SAISIE!$U25))</f>
        <v/>
      </c>
      <c r="G243" s="12" t="str">
        <f>IF(SAISIE!W25="","",SAISIE!W25)</f>
        <v/>
      </c>
      <c r="H243" s="12"/>
      <c r="I243" s="12" t="str">
        <f>IF(SAISIE!$W25="","",SAISIE!$X25)</f>
        <v/>
      </c>
      <c r="J243" s="61" t="str">
        <f>IF(COUNTBLANK(SAISIE!$Q$6:$T$6)=4,"",IF(SAISIE!W25="","",IF(SAISIE!Q25&gt;0,SAISIE!$Q$6,IF(SAISIE!R25&gt;0,SAISIE!$R$6,IF(SAISIE!S25&gt;0,SAISIE!$S$6,IF(SAISIE!T25&gt;0,SAISIE!$T$6,""))))))</f>
        <v/>
      </c>
      <c r="O243" s="11" t="s">
        <v>51</v>
      </c>
    </row>
    <row r="244" spans="1:15" x14ac:dyDescent="0.2">
      <c r="A244" s="48" t="str">
        <f>IF(B244="","SUPPR",SAISIE!$B$3)</f>
        <v>PR</v>
      </c>
      <c r="B244" s="12" t="str">
        <f>IF(SAISIE!G25="","",IF(LEN(SAISIE!B25)=1,CONCATENATE("0",SAISIE!B25,"/",SAISIE!$B$4,"/",SAISIE!$B$5),CONCATENATE(SAISIE!B25,"/",SAISIE!$B$4,"/",SAISIE!$B$5)))</f>
        <v>22/01/2018</v>
      </c>
      <c r="C244" s="12">
        <f>IF(SAISIE!G25="","",SAISIE!$G$8)</f>
        <v>706100</v>
      </c>
      <c r="D244" s="12">
        <f>IF(SAISIE!G25="","",SAISIE!E25)</f>
        <v>154405</v>
      </c>
      <c r="E244" s="12" t="str">
        <f>IF(SAISIE!G25="","",SAISIE!F25)</f>
        <v>VTP PV 18147426 - CC-790-YH - ANGOT MARIANNE - RENAULT TWINGO</v>
      </c>
      <c r="F244" s="12" t="str">
        <f>IF(SAISIE!$G25="","",IF(SAISIE!$U25="","",SAISIE!$U25))</f>
        <v/>
      </c>
      <c r="G244" s="12">
        <f>IF(SAISIE!G25="","",SAISIE!G25)</f>
        <v>53.88</v>
      </c>
      <c r="H244" s="12"/>
      <c r="I244" s="12">
        <f>IF(SAISIE!$G25="","",SAISIE!$X25)</f>
        <v>0</v>
      </c>
      <c r="J244" s="61" t="str">
        <f>IF(COUNTBLANK(SAISIE!$Q$6:$T$6)=4,"",IF(SAISIE!G25="","",IF(SAISIE!Q25&gt;0,SAISIE!$Q$6,IF(SAISIE!R25&gt;0,SAISIE!$R$6,IF(SAISIE!S25&gt;0,SAISIE!$S$6,IF(SAISIE!T25&gt;0,SAISIE!$T$6,""))))))</f>
        <v/>
      </c>
      <c r="O244" s="11" t="s">
        <v>48</v>
      </c>
    </row>
    <row r="245" spans="1:15" x14ac:dyDescent="0.2">
      <c r="A245" s="48" t="str">
        <f>IF(B245="","SUPPR",SAISIE!$B$3)</f>
        <v>SUPPR</v>
      </c>
      <c r="B245" s="12" t="str">
        <f>IF(SAISIE!H25="","",IF(LEN(SAISIE!B25)=1,CONCATENATE("0",SAISIE!B25,"/",SAISIE!$B$4,"/",SAISIE!$B$5),CONCATENATE(SAISIE!B25,"/",SAISIE!$B$4,"/",SAISIE!$B$5)))</f>
        <v/>
      </c>
      <c r="C245" s="12" t="str">
        <f>IF(SAISIE!H25="","",SAISIE!$H$8)</f>
        <v/>
      </c>
      <c r="D245" s="12" t="str">
        <f>IF(SAISIE!H25="","",SAISIE!E25)</f>
        <v/>
      </c>
      <c r="E245" s="12" t="str">
        <f>IF(SAISIE!H25="","",SAISIE!F25)</f>
        <v/>
      </c>
      <c r="F245" s="12" t="str">
        <f>IF(SAISIE!$H25="","",IF(SAISIE!$U25="","",SAISIE!$U25))</f>
        <v/>
      </c>
      <c r="G245" s="12" t="str">
        <f>IF(SAISIE!H25="","",SAISIE!H25)</f>
        <v/>
      </c>
      <c r="H245" s="12"/>
      <c r="I245" s="12" t="str">
        <f>IF(SAISIE!$H25="","",SAISIE!$X25)</f>
        <v/>
      </c>
      <c r="J245" s="61" t="str">
        <f>IF(COUNTBLANK(SAISIE!$Q$6:$T$6)=4,"",IF(SAISIE!H25="","",IF(SAISIE!Q25&gt;0,SAISIE!$Q$6,IF(SAISIE!R25&gt;0,SAISIE!$R$6,IF(SAISIE!S25&gt;0,SAISIE!$S$6,IF(SAISIE!T25&gt;0,SAISIE!$T$6,""))))))</f>
        <v/>
      </c>
      <c r="O245" s="11" t="s">
        <v>49</v>
      </c>
    </row>
    <row r="246" spans="1:15" x14ac:dyDescent="0.2">
      <c r="A246" s="48" t="str">
        <f>IF(B246="","SUPPR",SAISIE!$B$3)</f>
        <v>SUPPR</v>
      </c>
      <c r="B246" s="12" t="str">
        <f>IF(SAISIE!I25="","",IF(LEN(SAISIE!B25)=1,CONCATENATE("0",SAISIE!B25,"/",SAISIE!$B$4,"/",SAISIE!$B$5),CONCATENATE(SAISIE!B25,"/",SAISIE!$B$4,"/",SAISIE!$B$5)))</f>
        <v/>
      </c>
      <c r="C246" s="12" t="str">
        <f>IF(SAISIE!I25="","",SAISIE!$I$8)</f>
        <v/>
      </c>
      <c r="D246" s="12" t="str">
        <f>IF(SAISIE!I25="","",SAISIE!E25)</f>
        <v/>
      </c>
      <c r="E246" s="12" t="str">
        <f>IF(SAISIE!I25="","",SAISIE!F25)</f>
        <v/>
      </c>
      <c r="F246" s="12" t="str">
        <f>IF(SAISIE!$I25="","",IF(SAISIE!$U25="","",SAISIE!$U25))</f>
        <v/>
      </c>
      <c r="G246" s="12" t="str">
        <f>IF(SAISIE!I25="","",SAISIE!I25)</f>
        <v/>
      </c>
      <c r="H246" s="12"/>
      <c r="I246" s="12" t="str">
        <f>IF(SAISIE!$I25="","",SAISIE!$X25)</f>
        <v/>
      </c>
      <c r="J246" s="61" t="str">
        <f>IF(COUNTBLANK(SAISIE!$Q$6:$T$6)=4,"",IF(SAISIE!I25="","",IF(SAISIE!Q25&gt;0,SAISIE!$Q$6,IF(SAISIE!R25&gt;0,SAISIE!$R$6,IF(SAISIE!S25&gt;0,SAISIE!$S$6,IF(SAISIE!T25&gt;0,SAISIE!$T$6,""))))))</f>
        <v/>
      </c>
      <c r="O246" s="11" t="s">
        <v>50</v>
      </c>
    </row>
    <row r="247" spans="1:15" x14ac:dyDescent="0.2">
      <c r="A247" s="48" t="str">
        <f>IF(B247="","SUPPR",SAISIE!$B$3)</f>
        <v>SUPPR</v>
      </c>
      <c r="B247" s="12" t="str">
        <f>IF(SAISIE!J25="","",IF(LEN(SAISIE!B25)=1,CONCATENATE("0",SAISIE!B25,"/",SAISIE!$B$4,"/",SAISIE!$B$5),CONCATENATE(SAISIE!B25,"/",SAISIE!$B$4,"/",SAISIE!$B$5)))</f>
        <v/>
      </c>
      <c r="C247" s="12" t="str">
        <f>IF(SAISIE!J25="","",SAISIE!$J$8)</f>
        <v/>
      </c>
      <c r="D247" s="12" t="str">
        <f>IF(SAISIE!J25="","",SAISIE!E25)</f>
        <v/>
      </c>
      <c r="E247" s="12" t="str">
        <f>IF(SAISIE!J25="","",SAISIE!F25)</f>
        <v/>
      </c>
      <c r="F247" s="12" t="str">
        <f>IF(SAISIE!$J25="","",IF(SAISIE!$U25="","",SAISIE!$U25))</f>
        <v/>
      </c>
      <c r="G247" s="12" t="str">
        <f>IF(SAISIE!J25="","",SAISIE!J25)</f>
        <v/>
      </c>
      <c r="H247" s="12"/>
      <c r="I247" s="12" t="str">
        <f>IF(SAISIE!$J25="","",SAISIE!$X25)</f>
        <v/>
      </c>
      <c r="J247" s="61" t="str">
        <f>IF(COUNTBLANK(SAISIE!$Q$6:$T$6)=4,"",IF(SAISIE!J25="","",IF(SAISIE!Q25&gt;0,SAISIE!$Q$6,IF(SAISIE!R25&gt;0,SAISIE!$R$6,IF(SAISIE!S25&gt;0,SAISIE!$S$6,IF(SAISIE!T25&gt;0,SAISIE!$T$6,""))))))</f>
        <v/>
      </c>
      <c r="O247" s="11" t="s">
        <v>53</v>
      </c>
    </row>
    <row r="248" spans="1:15" x14ac:dyDescent="0.2">
      <c r="A248" s="48" t="str">
        <f>IF(B248="","SUPPR",SAISIE!$B$3)</f>
        <v>SUPPR</v>
      </c>
      <c r="B248" s="12" t="str">
        <f>IF(SAISIE!K25="","",IF(LEN(SAISIE!B25)=1,CONCATENATE("0",SAISIE!B25,"/",SAISIE!$B$4,"/",SAISIE!$B$5),CONCATENATE(SAISIE!B25,"/",SAISIE!$B$4,"/",SAISIE!$B$5)))</f>
        <v/>
      </c>
      <c r="C248" s="12" t="str">
        <f>IF(SAISIE!K25="","",SAISIE!$K$8)</f>
        <v/>
      </c>
      <c r="D248" s="12" t="str">
        <f>IF(SAISIE!K25="","",SAISIE!E25)</f>
        <v/>
      </c>
      <c r="E248" s="12" t="str">
        <f>IF(SAISIE!K25="","",SAISIE!F25)</f>
        <v/>
      </c>
      <c r="F248" s="12" t="str">
        <f>IF(SAISIE!$K25="","",IF(SAISIE!$U25="","",SAISIE!$U25))</f>
        <v/>
      </c>
      <c r="G248" s="12" t="str">
        <f>IF(SAISIE!K25="","",SAISIE!K25)</f>
        <v/>
      </c>
      <c r="H248" s="12"/>
      <c r="I248" s="12" t="str">
        <f>IF(SAISIE!$K25="","",SAISIE!$X25)</f>
        <v/>
      </c>
      <c r="J248" s="61" t="str">
        <f>IF(COUNTBLANK(SAISIE!$Q$6:$T$6)=4,"",IF(SAISIE!K25="","",IF(SAISIE!Q25&gt;0,SAISIE!$Q$6,IF(SAISIE!R25&gt;0,SAISIE!$R$6,IF(SAISIE!S25&gt;0,SAISIE!$S$6,IF(SAISIE!T25&gt;0,SAISIE!$T$6,""))))))</f>
        <v/>
      </c>
      <c r="O248" s="11" t="s">
        <v>54</v>
      </c>
    </row>
    <row r="249" spans="1:15" x14ac:dyDescent="0.2">
      <c r="A249" s="48" t="str">
        <f>IF(B249="","SUPPR",SAISIE!$B$3)</f>
        <v>SUPPR</v>
      </c>
      <c r="B249" s="12" t="str">
        <f>IF(SAISIE!L25="","",IF(LEN(SAISIE!B25)=1,CONCATENATE("0",SAISIE!B25,"/",SAISIE!$B$4,"/",SAISIE!$B$5),CONCATENATE(SAISIE!B25,"/",SAISIE!$B$4,"/",SAISIE!$B$5)))</f>
        <v/>
      </c>
      <c r="C249" s="12" t="str">
        <f>IF(SAISIE!L25="","",SAISIE!$L$8)</f>
        <v/>
      </c>
      <c r="D249" s="12" t="str">
        <f>IF(SAISIE!L25="","",SAISIE!E25)</f>
        <v/>
      </c>
      <c r="E249" s="12" t="str">
        <f>IF(SAISIE!L25="","",SAISIE!F25)</f>
        <v/>
      </c>
      <c r="F249" s="12" t="str">
        <f>IF(SAISIE!$L25="","",IF(SAISIE!$U25="","",SAISIE!$U25))</f>
        <v/>
      </c>
      <c r="G249" s="12" t="str">
        <f>IF(SAISIE!L25="","",SAISIE!L25)</f>
        <v/>
      </c>
      <c r="H249" s="12"/>
      <c r="I249" s="12" t="str">
        <f>IF(SAISIE!$L25="","",SAISIE!$X25)</f>
        <v/>
      </c>
      <c r="J249" s="61" t="str">
        <f>IF(COUNTBLANK(SAISIE!$Q$6:$T$6)=4,"",IF(SAISIE!L25="","",IF(SAISIE!Q25&gt;0,SAISIE!$Q$6,IF(SAISIE!R25&gt;0,SAISIE!$R$6,IF(SAISIE!S25&gt;0,SAISIE!$S$6,IF(SAISIE!T25&gt;0,SAISIE!$T$6,""))))))</f>
        <v/>
      </c>
      <c r="O249" s="11" t="s">
        <v>55</v>
      </c>
    </row>
    <row r="250" spans="1:15" x14ac:dyDescent="0.2">
      <c r="A250" s="48" t="str">
        <f>IF(B250="","SUPPR",SAISIE!$B$3)</f>
        <v>SUPPR</v>
      </c>
      <c r="B250" s="12" t="str">
        <f>IF(SAISIE!M25="","",IF(LEN(SAISIE!B25)=1,CONCATENATE("0",SAISIE!B25,"/",SAISIE!$B$4,"/",SAISIE!$B$5),CONCATENATE(SAISIE!B25,"/",SAISIE!$B$4,"/",SAISIE!$B$5)))</f>
        <v/>
      </c>
      <c r="C250" s="12" t="str">
        <f>IF(SAISIE!M25="","",SAISIE!$M$8)</f>
        <v/>
      </c>
      <c r="D250" s="12" t="str">
        <f>IF(SAISIE!M25="","",SAISIE!E25)</f>
        <v/>
      </c>
      <c r="E250" s="12" t="str">
        <f>IF(SAISIE!M25="","",SAISIE!F25)</f>
        <v/>
      </c>
      <c r="F250" s="12" t="str">
        <f>IF(SAISIE!$M25="","",IF(SAISIE!$U25="","",SAISIE!$U25))</f>
        <v/>
      </c>
      <c r="G250" s="12" t="str">
        <f>IF(SAISIE!M25="","",SAISIE!M25)</f>
        <v/>
      </c>
      <c r="H250" s="12"/>
      <c r="I250" s="12" t="str">
        <f>IF(SAISIE!$M25="","",SAISIE!$X25)</f>
        <v/>
      </c>
      <c r="J250" s="61" t="str">
        <f>IF(COUNTBLANK(SAISIE!$Q$6:$T$6)=4,"",IF(SAISIE!M25="","",IF(SAISIE!Q25&gt;0,SAISIE!$Q$6,IF(SAISIE!R25&gt;0,SAISIE!$R$6,IF(SAISIE!S25&gt;0,SAISIE!$S$6,IF(SAISIE!T25&gt;0,SAISIE!$T$6,""))))))</f>
        <v/>
      </c>
      <c r="O250" s="11" t="s">
        <v>56</v>
      </c>
    </row>
    <row r="251" spans="1:15" x14ac:dyDescent="0.2">
      <c r="A251" s="48" t="str">
        <f>IF(B251="","SUPPR",SAISIE!$B$3)</f>
        <v>SUPPR</v>
      </c>
      <c r="B251" s="12" t="str">
        <f>IF(SAISIE!N25="","",IF(LEN(SAISIE!B25)=1,CONCATENATE("0",SAISIE!B25,"/",SAISIE!$B$4,"/",SAISIE!$B$5),CONCATENATE(SAISIE!B25,"/",SAISIE!$B$4,"/",SAISIE!$B$5)))</f>
        <v/>
      </c>
      <c r="C251" s="12" t="str">
        <f>IF(SAISIE!N25="","",SAISIE!$N$8)</f>
        <v/>
      </c>
      <c r="D251" s="12" t="str">
        <f>IF(SAISIE!N25="","",SAISIE!E25)</f>
        <v/>
      </c>
      <c r="E251" s="12" t="str">
        <f>IF(SAISIE!N25="","",SAISIE!F25)</f>
        <v/>
      </c>
      <c r="F251" s="12" t="str">
        <f>IF(SAISIE!$N25="","",IF(SAISIE!$U25="","",SAISIE!$U25))</f>
        <v/>
      </c>
      <c r="G251" s="12" t="str">
        <f>IF(SAISIE!N25="","",SAISIE!N25)</f>
        <v/>
      </c>
      <c r="H251" s="12"/>
      <c r="I251" s="12" t="str">
        <f>IF(SAISIE!$N25="","",SAISIE!$X25)</f>
        <v/>
      </c>
      <c r="J251" s="61" t="str">
        <f>IF(COUNTBLANK(SAISIE!$Q$6:$T$6)=4,"",IF(SAISIE!N25="","",IF(SAISIE!Q25&gt;0,SAISIE!$Q$6,IF(SAISIE!R25&gt;0,SAISIE!$R$6,IF(SAISIE!S25&gt;0,SAISIE!$S$6,IF(SAISIE!T25&gt;0,SAISIE!$T$6,""))))))</f>
        <v/>
      </c>
      <c r="O251" s="11" t="s">
        <v>57</v>
      </c>
    </row>
    <row r="252" spans="1:15" x14ac:dyDescent="0.2">
      <c r="A252" s="48" t="str">
        <f>IF(B252="","SUPPR",SAISIE!$B$3)</f>
        <v>SUPPR</v>
      </c>
      <c r="B252" s="12" t="str">
        <f>IF(SAISIE!O25="","",IF(LEN(SAISIE!B25)=1,CONCATENATE("0",SAISIE!B25,"/",SAISIE!$B$4,"/",SAISIE!$B$5),CONCATENATE(SAISIE!B25,"/",SAISIE!$B$4,"/",SAISIE!$B$5)))</f>
        <v/>
      </c>
      <c r="C252" s="12" t="str">
        <f>IF(SAISIE!O25="","",SAISIE!$O$8)</f>
        <v/>
      </c>
      <c r="D252" s="12" t="str">
        <f>IF(SAISIE!O25="","",SAISIE!E25)</f>
        <v/>
      </c>
      <c r="E252" s="12" t="str">
        <f>IF(SAISIE!O25="","",SAISIE!F25)</f>
        <v/>
      </c>
      <c r="F252" s="12" t="str">
        <f>IF(SAISIE!$O25="","",IF(SAISIE!$U25="","",SAISIE!$U25))</f>
        <v/>
      </c>
      <c r="G252" s="12" t="str">
        <f>IF(SAISIE!O25="","",SAISIE!O25)</f>
        <v/>
      </c>
      <c r="H252" s="12"/>
      <c r="I252" s="12" t="str">
        <f>IF(SAISIE!$O25="","",SAISIE!$X25)</f>
        <v/>
      </c>
      <c r="J252" s="61" t="str">
        <f>IF(COUNTBLANK(SAISIE!$Q$6:$T$6)=4,"",IF(SAISIE!O25="","",IF(SAISIE!Q25&gt;0,SAISIE!$Q$6,IF(SAISIE!R25&gt;0,SAISIE!$R$6,IF(SAISIE!S25&gt;0,SAISIE!$S$6,IF(SAISIE!T25&gt;0,SAISIE!$T$6,""))))))</f>
        <v/>
      </c>
      <c r="O252" s="11" t="s">
        <v>58</v>
      </c>
    </row>
    <row r="253" spans="1:15" x14ac:dyDescent="0.2">
      <c r="A253" s="48" t="str">
        <f>IF(B253="","SUPPR",SAISIE!$B$3)</f>
        <v>SUPPR</v>
      </c>
      <c r="B253" s="12" t="str">
        <f>IF(SAISIE!P25="","",IF(LEN(SAISIE!B25)=1,CONCATENATE("0",SAISIE!B25,"/",SAISIE!$B$4,"/",SAISIE!$B$5),CONCATENATE(SAISIE!B25,"/",SAISIE!$B$4,"/",SAISIE!$B$5)))</f>
        <v/>
      </c>
      <c r="C253" s="12" t="str">
        <f>IF(SAISIE!P25="","",SAISIE!$P$8)</f>
        <v/>
      </c>
      <c r="D253" s="12" t="str">
        <f>IF(SAISIE!P25="","",SAISIE!E25)</f>
        <v/>
      </c>
      <c r="E253" s="12" t="str">
        <f>IF(SAISIE!P25="","",SAISIE!F25)</f>
        <v/>
      </c>
      <c r="F253" s="12" t="str">
        <f>IF(SAISIE!$P25="","",IF(SAISIE!$U25="","",SAISIE!$U25))</f>
        <v/>
      </c>
      <c r="G253" s="12" t="str">
        <f>IF(SAISIE!P25="","",SAISIE!P25)</f>
        <v/>
      </c>
      <c r="H253" s="12"/>
      <c r="I253" s="12" t="str">
        <f>IF(SAISIE!$P25="","",SAISIE!$X25)</f>
        <v/>
      </c>
      <c r="J253" s="61" t="str">
        <f>IF(COUNTBLANK(SAISIE!$Q$6:$T$6)=4,"",IF(SAISIE!P25="","",IF(SAISIE!Q25&gt;0,SAISIE!$Q$6,IF(SAISIE!R25&gt;0,SAISIE!$R$6,IF(SAISIE!S25&gt;0,SAISIE!$S$6,IF(SAISIE!T25&gt;0,SAISIE!$T$6,""))))))</f>
        <v/>
      </c>
      <c r="O253" s="11" t="s">
        <v>52</v>
      </c>
    </row>
    <row r="254" spans="1:15" x14ac:dyDescent="0.2">
      <c r="A254" s="48" t="str">
        <f>IF(B254="","SUPPR",SAISIE!$B$3)</f>
        <v>PR</v>
      </c>
      <c r="B254" s="12" t="str">
        <f>IF(SAISIE!Q25="","",IF(LEN(SAISIE!B25)=1,CONCATENATE("0",SAISIE!B25,"/",SAISIE!$B$4,"/",SAISIE!$B$5),CONCATENATE(SAISIE!B25,"/",SAISIE!$B$4,"/",SAISIE!$B$5)))</f>
        <v>22/01/2018</v>
      </c>
      <c r="C254" s="12">
        <f>IF(SAISIE!Q25="","",SAISIE!$Q$8)</f>
        <v>4457112</v>
      </c>
      <c r="D254" s="12">
        <f>IF(SAISIE!Q25="","",SAISIE!E25)</f>
        <v>154405</v>
      </c>
      <c r="E254" s="12" t="str">
        <f>IF(SAISIE!Q25="","",SAISIE!F25)</f>
        <v>VTP PV 18147426 - CC-790-YH - ANGOT MARIANNE - RENAULT TWINGO</v>
      </c>
      <c r="F254" s="12" t="str">
        <f>IF(SAISIE!$Q25="","",IF(SAISIE!$U25="","",SAISIE!$U25))</f>
        <v/>
      </c>
      <c r="G254" s="12">
        <f>IF(SAISIE!Q25="","",SAISIE!Q25)</f>
        <v>10.84</v>
      </c>
      <c r="H254" s="12"/>
      <c r="I254" s="37"/>
      <c r="J254" s="61"/>
      <c r="O254" s="39"/>
    </row>
    <row r="255" spans="1:15" x14ac:dyDescent="0.2">
      <c r="A255" s="48" t="str">
        <f>IF(B255="","SUPPR",SAISIE!$B$3)</f>
        <v>SUPPR</v>
      </c>
      <c r="B255" s="12" t="str">
        <f>IF(SAISIE!R25="","",IF(LEN(SAISIE!B25)=1,CONCATENATE("0",SAISIE!B25,"/",SAISIE!$B$4,"/",SAISIE!$B$5),CONCATENATE(SAISIE!B25,"/",SAISIE!$B$4,"/",SAISIE!$B$5)))</f>
        <v/>
      </c>
      <c r="C255" s="12" t="str">
        <f>IF(SAISIE!R25="","",SAISIE!$R$8)</f>
        <v/>
      </c>
      <c r="D255" s="12" t="str">
        <f>IF(SAISIE!R25="","",SAISIE!E25)</f>
        <v/>
      </c>
      <c r="E255" s="12" t="str">
        <f>IF(SAISIE!R25="","",SAISIE!F25)</f>
        <v/>
      </c>
      <c r="F255" s="12" t="str">
        <f>IF(SAISIE!$R25="","",IF(SAISIE!$U25="","",SAISIE!$U25))</f>
        <v/>
      </c>
      <c r="G255" s="12" t="str">
        <f>IF(SAISIE!R25="","",SAISIE!R25)</f>
        <v/>
      </c>
      <c r="H255" s="12"/>
      <c r="I255" s="37"/>
      <c r="J255" s="61"/>
    </row>
    <row r="256" spans="1:15" x14ac:dyDescent="0.2">
      <c r="A256" s="48" t="str">
        <f>IF(B256="","SUPPR",SAISIE!$B$3)</f>
        <v>SUPPR</v>
      </c>
      <c r="B256" s="12" t="str">
        <f>IF(SAISIE!S25="","",IF(LEN(SAISIE!B25)=1,CONCATENATE("0",SAISIE!B25,"/",SAISIE!$B$4,"/",SAISIE!$B$5),CONCATENATE(SAISIE!B25,"/",SAISIE!$B$4,"/",SAISIE!$B$5)))</f>
        <v/>
      </c>
      <c r="C256" s="12" t="str">
        <f>IF(SAISIE!S25="","",SAISIE!$S$8)</f>
        <v/>
      </c>
      <c r="D256" s="12" t="str">
        <f>IF(SAISIE!S25="","",SAISIE!E25)</f>
        <v/>
      </c>
      <c r="E256" s="12" t="str">
        <f>IF(SAISIE!S25="","",SAISIE!F25)</f>
        <v/>
      </c>
      <c r="F256" s="12" t="str">
        <f>IF(SAISIE!$S25="","",IF(SAISIE!$U25="","",SAISIE!$U25))</f>
        <v/>
      </c>
      <c r="G256" s="12" t="str">
        <f>IF(SAISIE!S25="","",SAISIE!S25)</f>
        <v/>
      </c>
      <c r="H256" s="12"/>
      <c r="I256" s="37"/>
      <c r="J256" s="61"/>
    </row>
    <row r="257" spans="1:15" ht="13.5" thickBot="1" x14ac:dyDescent="0.25">
      <c r="A257" s="48" t="str">
        <f>IF(B257="","SUPPR",SAISIE!$B$3)</f>
        <v>SUPPR</v>
      </c>
      <c r="B257" s="12" t="str">
        <f>IF(SAISIE!T25="","",IF(LEN(SAISIE!B25)=1,CONCATENATE("0",SAISIE!B25,"/",SAISIE!$B$4,"/",SAISIE!$B$5),CONCATENATE(SAISIE!B25,"/",SAISIE!$B$4,"/",SAISIE!$B$5)))</f>
        <v/>
      </c>
      <c r="C257" s="60" t="str">
        <f>IF(SAISIE!T25="","",SAISIE!$T$8)</f>
        <v/>
      </c>
      <c r="D257" s="60" t="str">
        <f>IF(SAISIE!T25="","",SAISIE!E25)</f>
        <v/>
      </c>
      <c r="E257" s="60" t="str">
        <f>IF(SAISIE!T25="","",SAISIE!F25)</f>
        <v/>
      </c>
      <c r="F257" s="60" t="str">
        <f>IF(SAISIE!$T25="","",IF(SAISIE!$U25="","",SAISIE!$U25))</f>
        <v/>
      </c>
      <c r="G257" s="60" t="str">
        <f>IF(SAISIE!T25="","",SAISIE!T25)</f>
        <v/>
      </c>
      <c r="H257" s="58"/>
      <c r="I257" s="59"/>
      <c r="J257" s="62"/>
    </row>
    <row r="258" spans="1:15" x14ac:dyDescent="0.2">
      <c r="A258" s="48" t="str">
        <f>IF(B258="","SUPPR",SAISIE!$B$3)</f>
        <v>PR</v>
      </c>
      <c r="B258" s="53" t="str">
        <f>IF(SAISIE!B26="","",IF(LEN(SAISIE!B26)=1,CONCATENATE("0",SAISIE!B26,"/",SAISIE!$B$4,"/",SAISIE!$B$5),CONCATENATE(SAISIE!B26,"/",SAISIE!$B$4,"/",SAISIE!$B$5)))</f>
        <v>15/01/2018</v>
      </c>
      <c r="C258" s="53" t="str">
        <f>IF(SAISIE!B26="","",CONCATENATE($M$2,SAISIE!C26))</f>
        <v>411ANNE</v>
      </c>
      <c r="D258" s="53">
        <f>IF(SAISIE!B26="","",SAISIE!E26)</f>
        <v>154222</v>
      </c>
      <c r="E258" s="53" t="str">
        <f>IF(SAISIE!B26="","",SAISIE!F26)</f>
        <v>VTP PV 18147253 - AE-706-MV - ANNE PASCAL - MINI MINI</v>
      </c>
      <c r="F258" s="66" t="str">
        <f>IF(A258="SUPPR","",IF(SAISIE!$U26="","",SAISIE!$U26))</f>
        <v/>
      </c>
      <c r="G258" s="53"/>
      <c r="H258" s="53">
        <f>IF(SAISIE!B26="","",SAISIE!D26)</f>
        <v>65</v>
      </c>
      <c r="I258" s="54"/>
      <c r="J258" s="55" t="str">
        <f>IF(AZ26="","","")</f>
        <v/>
      </c>
      <c r="O258" s="38">
        <f>O242+1</f>
        <v>26</v>
      </c>
    </row>
    <row r="259" spans="1:15" x14ac:dyDescent="0.2">
      <c r="A259" s="48" t="str">
        <f>IF(B259="","SUPPR",SAISIE!$B$3)</f>
        <v>SUPPR</v>
      </c>
      <c r="B259" s="12" t="str">
        <f>IF(SAISIE!W26="","",IF(LEN(SAISIE!B26)=1,CONCATENATE("0",SAISIE!B26,"/",SAISIE!$B$4,"/",SAISIE!$B$5),CONCATENATE(SAISIE!B26,"/",SAISIE!$B$4,"/",SAISIE!$B$5)))</f>
        <v/>
      </c>
      <c r="C259" s="12" t="str">
        <f>IF(SAISIE!W26="","",SAISIE!V26)</f>
        <v/>
      </c>
      <c r="D259" s="12" t="str">
        <f>IF(SAISIE!W26="","",SAISIE!E26)</f>
        <v/>
      </c>
      <c r="E259" s="12" t="str">
        <f>IF(SAISIE!W26="","",SAISIE!F26)</f>
        <v/>
      </c>
      <c r="F259" s="12" t="str">
        <f>IF(SAISIE!$W26="","",IF(SAISIE!$U26="","",SAISIE!$U26))</f>
        <v/>
      </c>
      <c r="G259" s="12" t="str">
        <f>IF(SAISIE!W26="","",SAISIE!W26)</f>
        <v/>
      </c>
      <c r="H259" s="12"/>
      <c r="I259" s="12" t="str">
        <f>IF(SAISIE!$W26="","",SAISIE!$X26)</f>
        <v/>
      </c>
      <c r="J259" s="61" t="str">
        <f>IF(COUNTBLANK(SAISIE!$Q$6:$T$6)=4,"",IF(SAISIE!W26="","",IF(SAISIE!Q26&gt;0,SAISIE!$Q$6,IF(SAISIE!R26&gt;0,SAISIE!$R$6,IF(SAISIE!S26&gt;0,SAISIE!$S$6,IF(SAISIE!T26&gt;0,SAISIE!$T$6,""))))))</f>
        <v/>
      </c>
      <c r="O259" s="11" t="s">
        <v>51</v>
      </c>
    </row>
    <row r="260" spans="1:15" x14ac:dyDescent="0.2">
      <c r="A260" s="48" t="str">
        <f>IF(B260="","SUPPR",SAISIE!$B$3)</f>
        <v>PR</v>
      </c>
      <c r="B260" s="12" t="str">
        <f>IF(SAISIE!G26="","",IF(LEN(SAISIE!B26)=1,CONCATENATE("0",SAISIE!B26,"/",SAISIE!$B$4,"/",SAISIE!$B$5),CONCATENATE(SAISIE!B26,"/",SAISIE!$B$4,"/",SAISIE!$B$5)))</f>
        <v>15/01/2018</v>
      </c>
      <c r="C260" s="12">
        <f>IF(SAISIE!G26="","",SAISIE!$G$8)</f>
        <v>706100</v>
      </c>
      <c r="D260" s="12">
        <f>IF(SAISIE!G26="","",SAISIE!E26)</f>
        <v>154222</v>
      </c>
      <c r="E260" s="12" t="str">
        <f>IF(SAISIE!G26="","",SAISIE!F26)</f>
        <v>VTP PV 18147253 - AE-706-MV - ANNE PASCAL - MINI MINI</v>
      </c>
      <c r="F260" s="12" t="str">
        <f>IF(SAISIE!$G26="","",IF(SAISIE!$U26="","",SAISIE!$U26))</f>
        <v/>
      </c>
      <c r="G260" s="12">
        <f>IF(SAISIE!G26="","",SAISIE!G26)</f>
        <v>53.88</v>
      </c>
      <c r="H260" s="12"/>
      <c r="I260" s="12">
        <f>IF(SAISIE!$G26="","",SAISIE!$X26)</f>
        <v>0</v>
      </c>
      <c r="J260" s="61" t="str">
        <f>IF(COUNTBLANK(SAISIE!$Q$6:$T$6)=4,"",IF(SAISIE!G26="","",IF(SAISIE!Q26&gt;0,SAISIE!$Q$6,IF(SAISIE!R26&gt;0,SAISIE!$R$6,IF(SAISIE!S26&gt;0,SAISIE!$S$6,IF(SAISIE!T26&gt;0,SAISIE!$T$6,""))))))</f>
        <v/>
      </c>
      <c r="O260" s="11" t="s">
        <v>48</v>
      </c>
    </row>
    <row r="261" spans="1:15" x14ac:dyDescent="0.2">
      <c r="A261" s="48" t="str">
        <f>IF(B261="","SUPPR",SAISIE!$B$3)</f>
        <v>SUPPR</v>
      </c>
      <c r="B261" s="12" t="str">
        <f>IF(SAISIE!H26="","",IF(LEN(SAISIE!B26)=1,CONCATENATE("0",SAISIE!B26,"/",SAISIE!$B$4,"/",SAISIE!$B$5),CONCATENATE(SAISIE!B26,"/",SAISIE!$B$4,"/",SAISIE!$B$5)))</f>
        <v/>
      </c>
      <c r="C261" s="12" t="str">
        <f>IF(SAISIE!H26="","",SAISIE!$H$8)</f>
        <v/>
      </c>
      <c r="D261" s="12" t="str">
        <f>IF(SAISIE!H26="","",SAISIE!E26)</f>
        <v/>
      </c>
      <c r="E261" s="12" t="str">
        <f>IF(SAISIE!H26="","",SAISIE!F26)</f>
        <v/>
      </c>
      <c r="F261" s="12" t="str">
        <f>IF(SAISIE!$H26="","",IF(SAISIE!$U26="","",SAISIE!$U26))</f>
        <v/>
      </c>
      <c r="G261" s="12" t="str">
        <f>IF(SAISIE!H26="","",SAISIE!H26)</f>
        <v/>
      </c>
      <c r="H261" s="12"/>
      <c r="I261" s="12" t="str">
        <f>IF(SAISIE!$H26="","",SAISIE!$X26)</f>
        <v/>
      </c>
      <c r="J261" s="61" t="str">
        <f>IF(COUNTBLANK(SAISIE!$Q$6:$T$6)=4,"",IF(SAISIE!H26="","",IF(SAISIE!Q26&gt;0,SAISIE!$Q$6,IF(SAISIE!R26&gt;0,SAISIE!$R$6,IF(SAISIE!S26&gt;0,SAISIE!$S$6,IF(SAISIE!T26&gt;0,SAISIE!$T$6,""))))))</f>
        <v/>
      </c>
      <c r="O261" s="11" t="s">
        <v>49</v>
      </c>
    </row>
    <row r="262" spans="1:15" x14ac:dyDescent="0.2">
      <c r="A262" s="48" t="str">
        <f>IF(B262="","SUPPR",SAISIE!$B$3)</f>
        <v>SUPPR</v>
      </c>
      <c r="B262" s="12" t="str">
        <f>IF(SAISIE!I26="","",IF(LEN(SAISIE!B26)=1,CONCATENATE("0",SAISIE!B26,"/",SAISIE!$B$4,"/",SAISIE!$B$5),CONCATENATE(SAISIE!B26,"/",SAISIE!$B$4,"/",SAISIE!$B$5)))</f>
        <v/>
      </c>
      <c r="C262" s="12" t="str">
        <f>IF(SAISIE!I26="","",SAISIE!$I$8)</f>
        <v/>
      </c>
      <c r="D262" s="12" t="str">
        <f>IF(SAISIE!I26="","",SAISIE!E26)</f>
        <v/>
      </c>
      <c r="E262" s="12" t="str">
        <f>IF(SAISIE!I26="","",SAISIE!F26)</f>
        <v/>
      </c>
      <c r="F262" s="12" t="str">
        <f>IF(SAISIE!$I26="","",IF(SAISIE!$U26="","",SAISIE!$U26))</f>
        <v/>
      </c>
      <c r="G262" s="12" t="str">
        <f>IF(SAISIE!I26="","",SAISIE!I26)</f>
        <v/>
      </c>
      <c r="H262" s="12"/>
      <c r="I262" s="12" t="str">
        <f>IF(SAISIE!$I26="","",SAISIE!$X26)</f>
        <v/>
      </c>
      <c r="J262" s="61" t="str">
        <f>IF(COUNTBLANK(SAISIE!$Q$6:$T$6)=4,"",IF(SAISIE!I26="","",IF(SAISIE!Q26&gt;0,SAISIE!$Q$6,IF(SAISIE!R26&gt;0,SAISIE!$R$6,IF(SAISIE!S26&gt;0,SAISIE!$S$6,IF(SAISIE!T26&gt;0,SAISIE!$T$6,""))))))</f>
        <v/>
      </c>
      <c r="O262" s="11" t="s">
        <v>50</v>
      </c>
    </row>
    <row r="263" spans="1:15" x14ac:dyDescent="0.2">
      <c r="A263" s="48" t="str">
        <f>IF(B263="","SUPPR",SAISIE!$B$3)</f>
        <v>SUPPR</v>
      </c>
      <c r="B263" s="12" t="str">
        <f>IF(SAISIE!J26="","",IF(LEN(SAISIE!B26)=1,CONCATENATE("0",SAISIE!B26,"/",SAISIE!$B$4,"/",SAISIE!$B$5),CONCATENATE(SAISIE!B26,"/",SAISIE!$B$4,"/",SAISIE!$B$5)))</f>
        <v/>
      </c>
      <c r="C263" s="12" t="str">
        <f>IF(SAISIE!J26="","",SAISIE!$J$8)</f>
        <v/>
      </c>
      <c r="D263" s="12" t="str">
        <f>IF(SAISIE!J26="","",SAISIE!E26)</f>
        <v/>
      </c>
      <c r="E263" s="12" t="str">
        <f>IF(SAISIE!J26="","",SAISIE!F26)</f>
        <v/>
      </c>
      <c r="F263" s="12" t="str">
        <f>IF(SAISIE!$J26="","",IF(SAISIE!$U26="","",SAISIE!$U26))</f>
        <v/>
      </c>
      <c r="G263" s="12" t="str">
        <f>IF(SAISIE!J26="","",SAISIE!J26)</f>
        <v/>
      </c>
      <c r="H263" s="12"/>
      <c r="I263" s="12" t="str">
        <f>IF(SAISIE!$J26="","",SAISIE!$X26)</f>
        <v/>
      </c>
      <c r="J263" s="61" t="str">
        <f>IF(COUNTBLANK(SAISIE!$Q$6:$T$6)=4,"",IF(SAISIE!J26="","",IF(SAISIE!Q26&gt;0,SAISIE!$Q$6,IF(SAISIE!R26&gt;0,SAISIE!$R$6,IF(SAISIE!S26&gt;0,SAISIE!$S$6,IF(SAISIE!T26&gt;0,SAISIE!$T$6,""))))))</f>
        <v/>
      </c>
      <c r="O263" s="11" t="s">
        <v>53</v>
      </c>
    </row>
    <row r="264" spans="1:15" x14ac:dyDescent="0.2">
      <c r="A264" s="48" t="str">
        <f>IF(B264="","SUPPR",SAISIE!$B$3)</f>
        <v>SUPPR</v>
      </c>
      <c r="B264" s="12" t="str">
        <f>IF(SAISIE!K26="","",IF(LEN(SAISIE!B26)=1,CONCATENATE("0",SAISIE!B26,"/",SAISIE!$B$4,"/",SAISIE!$B$5),CONCATENATE(SAISIE!B26,"/",SAISIE!$B$4,"/",SAISIE!$B$5)))</f>
        <v/>
      </c>
      <c r="C264" s="12" t="str">
        <f>IF(SAISIE!K26="","",SAISIE!$K$8)</f>
        <v/>
      </c>
      <c r="D264" s="12" t="str">
        <f>IF(SAISIE!K26="","",SAISIE!E26)</f>
        <v/>
      </c>
      <c r="E264" s="12" t="str">
        <f>IF(SAISIE!K26="","",SAISIE!F26)</f>
        <v/>
      </c>
      <c r="F264" s="12" t="str">
        <f>IF(SAISIE!$K26="","",IF(SAISIE!$U26="","",SAISIE!$U26))</f>
        <v/>
      </c>
      <c r="G264" s="12" t="str">
        <f>IF(SAISIE!K26="","",SAISIE!K26)</f>
        <v/>
      </c>
      <c r="H264" s="12"/>
      <c r="I264" s="12" t="str">
        <f>IF(SAISIE!$K26="","",SAISIE!$X26)</f>
        <v/>
      </c>
      <c r="J264" s="61" t="str">
        <f>IF(COUNTBLANK(SAISIE!$Q$6:$T$6)=4,"",IF(SAISIE!K26="","",IF(SAISIE!Q26&gt;0,SAISIE!$Q$6,IF(SAISIE!R26&gt;0,SAISIE!$R$6,IF(SAISIE!S26&gt;0,SAISIE!$S$6,IF(SAISIE!T26&gt;0,SAISIE!$T$6,""))))))</f>
        <v/>
      </c>
      <c r="O264" s="11" t="s">
        <v>54</v>
      </c>
    </row>
    <row r="265" spans="1:15" x14ac:dyDescent="0.2">
      <c r="A265" s="48" t="str">
        <f>IF(B265="","SUPPR",SAISIE!$B$3)</f>
        <v>SUPPR</v>
      </c>
      <c r="B265" s="12" t="str">
        <f>IF(SAISIE!L26="","",IF(LEN(SAISIE!B26)=1,CONCATENATE("0",SAISIE!B26,"/",SAISIE!$B$4,"/",SAISIE!$B$5),CONCATENATE(SAISIE!B26,"/",SAISIE!$B$4,"/",SAISIE!$B$5)))</f>
        <v/>
      </c>
      <c r="C265" s="12" t="str">
        <f>IF(SAISIE!L26="","",SAISIE!$L$8)</f>
        <v/>
      </c>
      <c r="D265" s="12" t="str">
        <f>IF(SAISIE!L26="","",SAISIE!E26)</f>
        <v/>
      </c>
      <c r="E265" s="12" t="str">
        <f>IF(SAISIE!L26="","",SAISIE!F26)</f>
        <v/>
      </c>
      <c r="F265" s="12" t="str">
        <f>IF(SAISIE!$L26="","",IF(SAISIE!$U26="","",SAISIE!$U26))</f>
        <v/>
      </c>
      <c r="G265" s="12" t="str">
        <f>IF(SAISIE!L26="","",SAISIE!L26)</f>
        <v/>
      </c>
      <c r="H265" s="12"/>
      <c r="I265" s="12" t="str">
        <f>IF(SAISIE!$L26="","",SAISIE!$X26)</f>
        <v/>
      </c>
      <c r="J265" s="61" t="str">
        <f>IF(COUNTBLANK(SAISIE!$Q$6:$T$6)=4,"",IF(SAISIE!L26="","",IF(SAISIE!Q26&gt;0,SAISIE!$Q$6,IF(SAISIE!R26&gt;0,SAISIE!$R$6,IF(SAISIE!S26&gt;0,SAISIE!$S$6,IF(SAISIE!T26&gt;0,SAISIE!$T$6,""))))))</f>
        <v/>
      </c>
      <c r="O265" s="11" t="s">
        <v>55</v>
      </c>
    </row>
    <row r="266" spans="1:15" x14ac:dyDescent="0.2">
      <c r="A266" s="48" t="str">
        <f>IF(B266="","SUPPR",SAISIE!$B$3)</f>
        <v>SUPPR</v>
      </c>
      <c r="B266" s="12" t="str">
        <f>IF(SAISIE!M26="","",IF(LEN(SAISIE!B26)=1,CONCATENATE("0",SAISIE!B26,"/",SAISIE!$B$4,"/",SAISIE!$B$5),CONCATENATE(SAISIE!B26,"/",SAISIE!$B$4,"/",SAISIE!$B$5)))</f>
        <v/>
      </c>
      <c r="C266" s="12" t="str">
        <f>IF(SAISIE!M26="","",SAISIE!$M$8)</f>
        <v/>
      </c>
      <c r="D266" s="12" t="str">
        <f>IF(SAISIE!M26="","",SAISIE!E26)</f>
        <v/>
      </c>
      <c r="E266" s="12" t="str">
        <f>IF(SAISIE!M26="","",SAISIE!F26)</f>
        <v/>
      </c>
      <c r="F266" s="12" t="str">
        <f>IF(SAISIE!$M26="","",IF(SAISIE!$U26="","",SAISIE!$U26))</f>
        <v/>
      </c>
      <c r="G266" s="12" t="str">
        <f>IF(SAISIE!M26="","",SAISIE!M26)</f>
        <v/>
      </c>
      <c r="H266" s="12"/>
      <c r="I266" s="12" t="str">
        <f>IF(SAISIE!$M26="","",SAISIE!$X26)</f>
        <v/>
      </c>
      <c r="J266" s="61" t="str">
        <f>IF(COUNTBLANK(SAISIE!$Q$6:$T$6)=4,"",IF(SAISIE!M26="","",IF(SAISIE!Q26&gt;0,SAISIE!$Q$6,IF(SAISIE!R26&gt;0,SAISIE!$R$6,IF(SAISIE!S26&gt;0,SAISIE!$S$6,IF(SAISIE!T26&gt;0,SAISIE!$T$6,""))))))</f>
        <v/>
      </c>
      <c r="O266" s="11" t="s">
        <v>56</v>
      </c>
    </row>
    <row r="267" spans="1:15" x14ac:dyDescent="0.2">
      <c r="A267" s="48" t="str">
        <f>IF(B267="","SUPPR",SAISIE!$B$3)</f>
        <v>SUPPR</v>
      </c>
      <c r="B267" s="12" t="str">
        <f>IF(SAISIE!N26="","",IF(LEN(SAISIE!B26)=1,CONCATENATE("0",SAISIE!B26,"/",SAISIE!$B$4,"/",SAISIE!$B$5),CONCATENATE(SAISIE!B26,"/",SAISIE!$B$4,"/",SAISIE!$B$5)))</f>
        <v/>
      </c>
      <c r="C267" s="12" t="str">
        <f>IF(SAISIE!N26="","",SAISIE!$N$8)</f>
        <v/>
      </c>
      <c r="D267" s="12" t="str">
        <f>IF(SAISIE!N26="","",SAISIE!E26)</f>
        <v/>
      </c>
      <c r="E267" s="12" t="str">
        <f>IF(SAISIE!N26="","",SAISIE!F26)</f>
        <v/>
      </c>
      <c r="F267" s="12" t="str">
        <f>IF(SAISIE!$N26="","",IF(SAISIE!$U26="","",SAISIE!$U26))</f>
        <v/>
      </c>
      <c r="G267" s="12" t="str">
        <f>IF(SAISIE!N26="","",SAISIE!N26)</f>
        <v/>
      </c>
      <c r="H267" s="12"/>
      <c r="I267" s="12" t="str">
        <f>IF(SAISIE!$N26="","",SAISIE!$X26)</f>
        <v/>
      </c>
      <c r="J267" s="61" t="str">
        <f>IF(COUNTBLANK(SAISIE!$Q$6:$T$6)=4,"",IF(SAISIE!N26="","",IF(SAISIE!Q26&gt;0,SAISIE!$Q$6,IF(SAISIE!R26&gt;0,SAISIE!$R$6,IF(SAISIE!S26&gt;0,SAISIE!$S$6,IF(SAISIE!T26&gt;0,SAISIE!$T$6,""))))))</f>
        <v/>
      </c>
      <c r="O267" s="11" t="s">
        <v>57</v>
      </c>
    </row>
    <row r="268" spans="1:15" x14ac:dyDescent="0.2">
      <c r="A268" s="48" t="str">
        <f>IF(B268="","SUPPR",SAISIE!$B$3)</f>
        <v>SUPPR</v>
      </c>
      <c r="B268" s="12" t="str">
        <f>IF(SAISIE!O26="","",IF(LEN(SAISIE!B26)=1,CONCATENATE("0",SAISIE!B26,"/",SAISIE!$B$4,"/",SAISIE!$B$5),CONCATENATE(SAISIE!B26,"/",SAISIE!$B$4,"/",SAISIE!$B$5)))</f>
        <v/>
      </c>
      <c r="C268" s="12" t="str">
        <f>IF(SAISIE!O26="","",SAISIE!$O$8)</f>
        <v/>
      </c>
      <c r="D268" s="12" t="str">
        <f>IF(SAISIE!O26="","",SAISIE!E26)</f>
        <v/>
      </c>
      <c r="E268" s="12" t="str">
        <f>IF(SAISIE!O26="","",SAISIE!F26)</f>
        <v/>
      </c>
      <c r="F268" s="12" t="str">
        <f>IF(SAISIE!$O26="","",IF(SAISIE!$U26="","",SAISIE!$U26))</f>
        <v/>
      </c>
      <c r="G268" s="12" t="str">
        <f>IF(SAISIE!O26="","",SAISIE!O26)</f>
        <v/>
      </c>
      <c r="H268" s="12"/>
      <c r="I268" s="12" t="str">
        <f>IF(SAISIE!$O26="","",SAISIE!$X26)</f>
        <v/>
      </c>
      <c r="J268" s="61" t="str">
        <f>IF(COUNTBLANK(SAISIE!$Q$6:$T$6)=4,"",IF(SAISIE!O26="","",IF(SAISIE!Q26&gt;0,SAISIE!$Q$6,IF(SAISIE!R26&gt;0,SAISIE!$R$6,IF(SAISIE!S26&gt;0,SAISIE!$S$6,IF(SAISIE!T26&gt;0,SAISIE!$T$6,""))))))</f>
        <v/>
      </c>
      <c r="O268" s="11" t="s">
        <v>58</v>
      </c>
    </row>
    <row r="269" spans="1:15" x14ac:dyDescent="0.2">
      <c r="A269" s="48" t="str">
        <f>IF(B269="","SUPPR",SAISIE!$B$3)</f>
        <v>SUPPR</v>
      </c>
      <c r="B269" s="12" t="str">
        <f>IF(SAISIE!P26="","",IF(LEN(SAISIE!B26)=1,CONCATENATE("0",SAISIE!B26,"/",SAISIE!$B$4,"/",SAISIE!$B$5),CONCATENATE(SAISIE!B26,"/",SAISIE!$B$4,"/",SAISIE!$B$5)))</f>
        <v/>
      </c>
      <c r="C269" s="12" t="str">
        <f>IF(SAISIE!P26="","",SAISIE!$P$8)</f>
        <v/>
      </c>
      <c r="D269" s="12" t="str">
        <f>IF(SAISIE!P26="","",SAISIE!E26)</f>
        <v/>
      </c>
      <c r="E269" s="12" t="str">
        <f>IF(SAISIE!P26="","",SAISIE!F26)</f>
        <v/>
      </c>
      <c r="F269" s="12" t="str">
        <f>IF(SAISIE!$P26="","",IF(SAISIE!$U26="","",SAISIE!$U26))</f>
        <v/>
      </c>
      <c r="G269" s="12" t="str">
        <f>IF(SAISIE!P26="","",SAISIE!P26)</f>
        <v/>
      </c>
      <c r="H269" s="12"/>
      <c r="I269" s="12" t="str">
        <f>IF(SAISIE!$P26="","",SAISIE!$X26)</f>
        <v/>
      </c>
      <c r="J269" s="61" t="str">
        <f>IF(COUNTBLANK(SAISIE!$Q$6:$T$6)=4,"",IF(SAISIE!P26="","",IF(SAISIE!Q26&gt;0,SAISIE!$Q$6,IF(SAISIE!R26&gt;0,SAISIE!$R$6,IF(SAISIE!S26&gt;0,SAISIE!$S$6,IF(SAISIE!T26&gt;0,SAISIE!$T$6,""))))))</f>
        <v/>
      </c>
      <c r="O269" s="11" t="s">
        <v>52</v>
      </c>
    </row>
    <row r="270" spans="1:15" x14ac:dyDescent="0.2">
      <c r="A270" s="48" t="str">
        <f>IF(B270="","SUPPR",SAISIE!$B$3)</f>
        <v>PR</v>
      </c>
      <c r="B270" s="12" t="str">
        <f>IF(SAISIE!Q26="","",IF(LEN(SAISIE!B26)=1,CONCATENATE("0",SAISIE!B26,"/",SAISIE!$B$4,"/",SAISIE!$B$5),CONCATENATE(SAISIE!B26,"/",SAISIE!$B$4,"/",SAISIE!$B$5)))</f>
        <v>15/01/2018</v>
      </c>
      <c r="C270" s="12">
        <f>IF(SAISIE!Q26="","",SAISIE!$Q$8)</f>
        <v>4457112</v>
      </c>
      <c r="D270" s="12">
        <f>IF(SAISIE!Q26="","",SAISIE!E26)</f>
        <v>154222</v>
      </c>
      <c r="E270" s="12" t="str">
        <f>IF(SAISIE!Q26="","",SAISIE!F26)</f>
        <v>VTP PV 18147253 - AE-706-MV - ANNE PASCAL - MINI MINI</v>
      </c>
      <c r="F270" s="12" t="str">
        <f>IF(SAISIE!$Q26="","",IF(SAISIE!$U26="","",SAISIE!$U26))</f>
        <v/>
      </c>
      <c r="G270" s="12">
        <f>IF(SAISIE!Q26="","",SAISIE!Q26)</f>
        <v>10.84</v>
      </c>
      <c r="H270" s="12"/>
      <c r="I270" s="37"/>
      <c r="J270" s="61"/>
      <c r="O270" s="39"/>
    </row>
    <row r="271" spans="1:15" x14ac:dyDescent="0.2">
      <c r="A271" s="48" t="str">
        <f>IF(B271="","SUPPR",SAISIE!$B$3)</f>
        <v>SUPPR</v>
      </c>
      <c r="B271" s="12" t="str">
        <f>IF(SAISIE!R26="","",IF(LEN(SAISIE!B26)=1,CONCATENATE("0",SAISIE!B26,"/",SAISIE!$B$4,"/",SAISIE!$B$5),CONCATENATE(SAISIE!B26,"/",SAISIE!$B$4,"/",SAISIE!$B$5)))</f>
        <v/>
      </c>
      <c r="C271" s="12" t="str">
        <f>IF(SAISIE!R26="","",SAISIE!$R$8)</f>
        <v/>
      </c>
      <c r="D271" s="12" t="str">
        <f>IF(SAISIE!R26="","",SAISIE!E26)</f>
        <v/>
      </c>
      <c r="E271" s="12" t="str">
        <f>IF(SAISIE!R26="","",SAISIE!F26)</f>
        <v/>
      </c>
      <c r="F271" s="12" t="str">
        <f>IF(SAISIE!$R26="","",IF(SAISIE!$U26="","",SAISIE!$U26))</f>
        <v/>
      </c>
      <c r="G271" s="12" t="str">
        <f>IF(SAISIE!R26="","",SAISIE!R26)</f>
        <v/>
      </c>
      <c r="H271" s="12"/>
      <c r="I271" s="37"/>
      <c r="J271" s="61"/>
    </row>
    <row r="272" spans="1:15" x14ac:dyDescent="0.2">
      <c r="A272" s="48" t="str">
        <f>IF(B272="","SUPPR",SAISIE!$B$3)</f>
        <v>SUPPR</v>
      </c>
      <c r="B272" s="12" t="str">
        <f>IF(SAISIE!S26="","",IF(LEN(SAISIE!B26)=1,CONCATENATE("0",SAISIE!B26,"/",SAISIE!$B$4,"/",SAISIE!$B$5),CONCATENATE(SAISIE!B26,"/",SAISIE!$B$4,"/",SAISIE!$B$5)))</f>
        <v/>
      </c>
      <c r="C272" s="12" t="str">
        <f>IF(SAISIE!S26="","",SAISIE!$S$8)</f>
        <v/>
      </c>
      <c r="D272" s="12" t="str">
        <f>IF(SAISIE!S26="","",SAISIE!E26)</f>
        <v/>
      </c>
      <c r="E272" s="12" t="str">
        <f>IF(SAISIE!S26="","",SAISIE!F26)</f>
        <v/>
      </c>
      <c r="F272" s="12" t="str">
        <f>IF(SAISIE!$S26="","",IF(SAISIE!$U26="","",SAISIE!$U26))</f>
        <v/>
      </c>
      <c r="G272" s="12" t="str">
        <f>IF(SAISIE!S26="","",SAISIE!S26)</f>
        <v/>
      </c>
      <c r="H272" s="12"/>
      <c r="I272" s="37"/>
      <c r="J272" s="61"/>
    </row>
    <row r="273" spans="1:15" ht="13.5" thickBot="1" x14ac:dyDescent="0.25">
      <c r="A273" s="48" t="str">
        <f>IF(B273="","SUPPR",SAISIE!$B$3)</f>
        <v>SUPPR</v>
      </c>
      <c r="B273" s="12" t="str">
        <f>IF(SAISIE!T26="","",IF(LEN(SAISIE!B26)=1,CONCATENATE("0",SAISIE!B26,"/",SAISIE!$B$4,"/",SAISIE!$B$5),CONCATENATE(SAISIE!B26,"/",SAISIE!$B$4,"/",SAISIE!$B$5)))</f>
        <v/>
      </c>
      <c r="C273" s="60" t="str">
        <f>IF(SAISIE!T26="","",SAISIE!$T$8)</f>
        <v/>
      </c>
      <c r="D273" s="60" t="str">
        <f>IF(SAISIE!T26="","",SAISIE!E26)</f>
        <v/>
      </c>
      <c r="E273" s="60" t="str">
        <f>IF(SAISIE!T26="","",SAISIE!F26)</f>
        <v/>
      </c>
      <c r="F273" s="60" t="str">
        <f>IF(SAISIE!$T26="","",IF(SAISIE!$U26="","",SAISIE!$U26))</f>
        <v/>
      </c>
      <c r="G273" s="60" t="str">
        <f>IF(SAISIE!T26="","",SAISIE!T26)</f>
        <v/>
      </c>
      <c r="H273" s="58"/>
      <c r="I273" s="59"/>
      <c r="J273" s="62"/>
    </row>
    <row r="274" spans="1:15" x14ac:dyDescent="0.2">
      <c r="A274" s="48" t="str">
        <f>IF(B274="","SUPPR",SAISIE!$B$3)</f>
        <v>PR</v>
      </c>
      <c r="B274" s="53" t="str">
        <f>IF(SAISIE!B27="","",IF(LEN(SAISIE!B27)=1,CONCATENATE("0",SAISIE!B27,"/",SAISIE!$B$4,"/",SAISIE!$B$5),CONCATENATE(SAISIE!B27,"/",SAISIE!$B$4,"/",SAISIE!$B$5)))</f>
        <v>15/01/2018</v>
      </c>
      <c r="C274" s="53" t="str">
        <f>IF(SAISIE!B27="","",CONCATENATE($M$2,SAISIE!C27))</f>
        <v>411APAJ</v>
      </c>
      <c r="D274" s="53">
        <f>IF(SAISIE!B27="","",SAISIE!E27)</f>
        <v>154213</v>
      </c>
      <c r="E274" s="53" t="str">
        <f>IF(SAISIE!B27="","",SAISIE!F27)</f>
        <v>VTP PV 18147247 - CG-855-MN - APAJH - PEUGEOT 208</v>
      </c>
      <c r="F274" s="66" t="str">
        <f>IF(A274="SUPPR","",IF(SAISIE!U27="","",SAISIE!U27))</f>
        <v/>
      </c>
      <c r="G274" s="53"/>
      <c r="H274" s="53">
        <f>IF(SAISIE!B27="","",SAISIE!D27)</f>
        <v>65</v>
      </c>
      <c r="I274" s="54"/>
      <c r="J274" s="55" t="str">
        <f>IF(AZ27="","","")</f>
        <v/>
      </c>
      <c r="O274" s="38">
        <f>O258+1</f>
        <v>27</v>
      </c>
    </row>
    <row r="275" spans="1:15" x14ac:dyDescent="0.2">
      <c r="A275" s="48" t="str">
        <f>IF(B275="","SUPPR",SAISIE!$B$3)</f>
        <v>SUPPR</v>
      </c>
      <c r="B275" s="12" t="str">
        <f>IF(SAISIE!W27="","",IF(LEN(SAISIE!B27)=1,CONCATENATE("0",SAISIE!B27,"/",SAISIE!$B$4,"/",SAISIE!$B$5),CONCATENATE(SAISIE!B27,"/",SAISIE!$B$4,"/",SAISIE!$B$5)))</f>
        <v/>
      </c>
      <c r="C275" s="12" t="str">
        <f>IF(SAISIE!W27="","",SAISIE!V27)</f>
        <v/>
      </c>
      <c r="D275" s="12" t="str">
        <f>IF(SAISIE!W27="","",SAISIE!E27)</f>
        <v/>
      </c>
      <c r="E275" s="12" t="str">
        <f>IF(SAISIE!W27="","",SAISIE!F27)</f>
        <v/>
      </c>
      <c r="F275" s="12" t="str">
        <f>IF(SAISIE!$W27="","",IF(SAISIE!$U27="","",SAISIE!$U27))</f>
        <v/>
      </c>
      <c r="G275" s="12" t="str">
        <f>IF(SAISIE!W27="","",SAISIE!W27)</f>
        <v/>
      </c>
      <c r="H275" s="12"/>
      <c r="I275" s="12" t="str">
        <f>IF(SAISIE!$W27="","",SAISIE!$X27)</f>
        <v/>
      </c>
      <c r="J275" s="61" t="str">
        <f>IF(COUNTBLANK(SAISIE!$Q$6:$T$6)=4,"",IF(SAISIE!W27="","",IF(SAISIE!Q27&gt;0,SAISIE!$Q$6,IF(SAISIE!R27&gt;0,SAISIE!$R$6,IF(SAISIE!S27&gt;0,SAISIE!$S$6,IF(SAISIE!T27&gt;0,SAISIE!$T$6,""))))))</f>
        <v/>
      </c>
      <c r="O275" s="11" t="s">
        <v>51</v>
      </c>
    </row>
    <row r="276" spans="1:15" x14ac:dyDescent="0.2">
      <c r="A276" s="48" t="str">
        <f>IF(B276="","SUPPR",SAISIE!$B$3)</f>
        <v>PR</v>
      </c>
      <c r="B276" s="12" t="str">
        <f>IF(SAISIE!G27="","",IF(LEN(SAISIE!B27)=1,CONCATENATE("0",SAISIE!B27,"/",SAISIE!$B$4,"/",SAISIE!$B$5),CONCATENATE(SAISIE!B27,"/",SAISIE!$B$4,"/",SAISIE!$B$5)))</f>
        <v>15/01/2018</v>
      </c>
      <c r="C276" s="12">
        <f>IF(SAISIE!G27="","",SAISIE!$G$8)</f>
        <v>706100</v>
      </c>
      <c r="D276" s="12">
        <f>IF(SAISIE!G27="","",SAISIE!E27)</f>
        <v>154213</v>
      </c>
      <c r="E276" s="12" t="str">
        <f>IF(SAISIE!G27="","",SAISIE!F27)</f>
        <v>VTP PV 18147247 - CG-855-MN - APAJH - PEUGEOT 208</v>
      </c>
      <c r="F276" s="12" t="str">
        <f>IF(SAISIE!$G27="","",IF(SAISIE!$U27="","",SAISIE!$U27))</f>
        <v/>
      </c>
      <c r="G276" s="12">
        <f>IF(SAISIE!G27="","",SAISIE!G27)</f>
        <v>53.88</v>
      </c>
      <c r="H276" s="12"/>
      <c r="I276" s="12">
        <f>IF(SAISIE!$G27="","",SAISIE!$X27)</f>
        <v>0</v>
      </c>
      <c r="J276" s="61" t="str">
        <f>IF(COUNTBLANK(SAISIE!$Q$6:$T$6)=4,"",IF(SAISIE!G27="","",IF(SAISIE!Q27&gt;0,SAISIE!$Q$6,IF(SAISIE!R27&gt;0,SAISIE!$R$6,IF(SAISIE!S27&gt;0,SAISIE!$S$6,IF(SAISIE!T27&gt;0,SAISIE!$T$6,""))))))</f>
        <v/>
      </c>
      <c r="O276" s="11" t="s">
        <v>48</v>
      </c>
    </row>
    <row r="277" spans="1:15" x14ac:dyDescent="0.2">
      <c r="A277" s="48" t="str">
        <f>IF(B277="","SUPPR",SAISIE!$B$3)</f>
        <v>SUPPR</v>
      </c>
      <c r="B277" s="12" t="str">
        <f>IF(SAISIE!H27="","",IF(LEN(SAISIE!B27)=1,CONCATENATE("0",SAISIE!B27,"/",SAISIE!$B$4,"/",SAISIE!$B$5),CONCATENATE(SAISIE!B27,"/",SAISIE!$B$4,"/",SAISIE!$B$5)))</f>
        <v/>
      </c>
      <c r="C277" s="12" t="str">
        <f>IF(SAISIE!H27="","",SAISIE!$H$8)</f>
        <v/>
      </c>
      <c r="D277" s="12" t="str">
        <f>IF(SAISIE!H27="","",SAISIE!E27)</f>
        <v/>
      </c>
      <c r="E277" s="12" t="str">
        <f>IF(SAISIE!H27="","",SAISIE!F27)</f>
        <v/>
      </c>
      <c r="F277" s="12" t="str">
        <f>IF(SAISIE!$H27="","",IF(SAISIE!$U27="","",SAISIE!$U27))</f>
        <v/>
      </c>
      <c r="G277" s="12" t="str">
        <f>IF(SAISIE!H27="","",SAISIE!H27)</f>
        <v/>
      </c>
      <c r="H277" s="12"/>
      <c r="I277" s="12" t="str">
        <f>IF(SAISIE!$H27="","",SAISIE!$X27)</f>
        <v/>
      </c>
      <c r="J277" s="61" t="str">
        <f>IF(COUNTBLANK(SAISIE!$Q$6:$T$6)=4,"",IF(SAISIE!H27="","",IF(SAISIE!Q27&gt;0,SAISIE!$Q$6,IF(SAISIE!R27&gt;0,SAISIE!$R$6,IF(SAISIE!S27&gt;0,SAISIE!$S$6,IF(SAISIE!T27&gt;0,SAISIE!$T$6,""))))))</f>
        <v/>
      </c>
      <c r="O277" s="11" t="s">
        <v>49</v>
      </c>
    </row>
    <row r="278" spans="1:15" x14ac:dyDescent="0.2">
      <c r="A278" s="48" t="str">
        <f>IF(B278="","SUPPR",SAISIE!$B$3)</f>
        <v>SUPPR</v>
      </c>
      <c r="B278" s="12" t="str">
        <f>IF(SAISIE!I27="","",IF(LEN(SAISIE!B27)=1,CONCATENATE("0",SAISIE!B27,"/",SAISIE!$B$4,"/",SAISIE!$B$5),CONCATENATE(SAISIE!B27,"/",SAISIE!$B$4,"/",SAISIE!$B$5)))</f>
        <v/>
      </c>
      <c r="C278" s="12" t="str">
        <f>IF(SAISIE!I27="","",SAISIE!$I$8)</f>
        <v/>
      </c>
      <c r="D278" s="12" t="str">
        <f>IF(SAISIE!I27="","",SAISIE!E27)</f>
        <v/>
      </c>
      <c r="E278" s="12" t="str">
        <f>IF(SAISIE!I27="","",SAISIE!F27)</f>
        <v/>
      </c>
      <c r="F278" s="12" t="str">
        <f>IF(SAISIE!$I27="","",IF(SAISIE!$U27="","",SAISIE!$U27))</f>
        <v/>
      </c>
      <c r="G278" s="12" t="str">
        <f>IF(SAISIE!I27="","",SAISIE!I27)</f>
        <v/>
      </c>
      <c r="H278" s="12"/>
      <c r="I278" s="12" t="str">
        <f>IF(SAISIE!$I27="","",SAISIE!$X27)</f>
        <v/>
      </c>
      <c r="J278" s="61" t="str">
        <f>IF(COUNTBLANK(SAISIE!$Q$6:$T$6)=4,"",IF(SAISIE!I27="","",IF(SAISIE!Q27&gt;0,SAISIE!$Q$6,IF(SAISIE!R27&gt;0,SAISIE!$R$6,IF(SAISIE!S27&gt;0,SAISIE!$S$6,IF(SAISIE!T27&gt;0,SAISIE!$T$6,""))))))</f>
        <v/>
      </c>
      <c r="O278" s="11" t="s">
        <v>50</v>
      </c>
    </row>
    <row r="279" spans="1:15" x14ac:dyDescent="0.2">
      <c r="A279" s="48" t="str">
        <f>IF(B279="","SUPPR",SAISIE!$B$3)</f>
        <v>SUPPR</v>
      </c>
      <c r="B279" s="12" t="str">
        <f>IF(SAISIE!J27="","",IF(LEN(SAISIE!B27)=1,CONCATENATE("0",SAISIE!B27,"/",SAISIE!$B$4,"/",SAISIE!$B$5),CONCATENATE(SAISIE!B27,"/",SAISIE!$B$4,"/",SAISIE!$B$5)))</f>
        <v/>
      </c>
      <c r="C279" s="12" t="str">
        <f>IF(SAISIE!J27="","",SAISIE!$J$8)</f>
        <v/>
      </c>
      <c r="D279" s="12" t="str">
        <f>IF(SAISIE!J27="","",SAISIE!E27)</f>
        <v/>
      </c>
      <c r="E279" s="12" t="str">
        <f>IF(SAISIE!J27="","",SAISIE!F27)</f>
        <v/>
      </c>
      <c r="F279" s="12" t="str">
        <f>IF(SAISIE!$J27="","",IF(SAISIE!$U27="","",SAISIE!$U27))</f>
        <v/>
      </c>
      <c r="G279" s="12" t="str">
        <f>IF(SAISIE!J27="","",SAISIE!J27)</f>
        <v/>
      </c>
      <c r="H279" s="12"/>
      <c r="I279" s="12" t="str">
        <f>IF(SAISIE!$J27="","",SAISIE!$X27)</f>
        <v/>
      </c>
      <c r="J279" s="61" t="str">
        <f>IF(COUNTBLANK(SAISIE!$Q$6:$T$6)=4,"",IF(SAISIE!J27="","",IF(SAISIE!Q27&gt;0,SAISIE!$Q$6,IF(SAISIE!R27&gt;0,SAISIE!$R$6,IF(SAISIE!S27&gt;0,SAISIE!$S$6,IF(SAISIE!T27&gt;0,SAISIE!$T$6,""))))))</f>
        <v/>
      </c>
      <c r="O279" s="11" t="s">
        <v>53</v>
      </c>
    </row>
    <row r="280" spans="1:15" x14ac:dyDescent="0.2">
      <c r="A280" s="48" t="str">
        <f>IF(B280="","SUPPR",SAISIE!$B$3)</f>
        <v>SUPPR</v>
      </c>
      <c r="B280" s="12" t="str">
        <f>IF(SAISIE!K27="","",IF(LEN(SAISIE!B27)=1,CONCATENATE("0",SAISIE!B27,"/",SAISIE!$B$4,"/",SAISIE!$B$5),CONCATENATE(SAISIE!B27,"/",SAISIE!$B$4,"/",SAISIE!$B$5)))</f>
        <v/>
      </c>
      <c r="C280" s="12" t="str">
        <f>IF(SAISIE!K27="","",SAISIE!$K$8)</f>
        <v/>
      </c>
      <c r="D280" s="12" t="str">
        <f>IF(SAISIE!K27="","",SAISIE!E27)</f>
        <v/>
      </c>
      <c r="E280" s="12" t="str">
        <f>IF(SAISIE!K27="","",SAISIE!F27)</f>
        <v/>
      </c>
      <c r="F280" s="12" t="str">
        <f>IF(SAISIE!$K27="","",IF(SAISIE!$U27="","",SAISIE!$U27))</f>
        <v/>
      </c>
      <c r="G280" s="12" t="str">
        <f>IF(SAISIE!K27="","",SAISIE!K27)</f>
        <v/>
      </c>
      <c r="H280" s="12"/>
      <c r="I280" s="12" t="str">
        <f>IF(SAISIE!$K27="","",SAISIE!$X27)</f>
        <v/>
      </c>
      <c r="J280" s="61" t="str">
        <f>IF(COUNTBLANK(SAISIE!$Q$6:$T$6)=4,"",IF(SAISIE!K27="","",IF(SAISIE!Q27&gt;0,SAISIE!$Q$6,IF(SAISIE!R27&gt;0,SAISIE!$R$6,IF(SAISIE!S27&gt;0,SAISIE!$S$6,IF(SAISIE!T27&gt;0,SAISIE!$T$6,""))))))</f>
        <v/>
      </c>
      <c r="O280" s="11" t="s">
        <v>54</v>
      </c>
    </row>
    <row r="281" spans="1:15" x14ac:dyDescent="0.2">
      <c r="A281" s="48" t="str">
        <f>IF(B281="","SUPPR",SAISIE!$B$3)</f>
        <v>SUPPR</v>
      </c>
      <c r="B281" s="12" t="str">
        <f>IF(SAISIE!L27="","",IF(LEN(SAISIE!B27)=1,CONCATENATE("0",SAISIE!B27,"/",SAISIE!$B$4,"/",SAISIE!$B$5),CONCATENATE(SAISIE!B27,"/",SAISIE!$B$4,"/",SAISIE!$B$5)))</f>
        <v/>
      </c>
      <c r="C281" s="12" t="str">
        <f>IF(SAISIE!L27="","",SAISIE!$L$8)</f>
        <v/>
      </c>
      <c r="D281" s="12" t="str">
        <f>IF(SAISIE!L27="","",SAISIE!E27)</f>
        <v/>
      </c>
      <c r="E281" s="12" t="str">
        <f>IF(SAISIE!L27="","",SAISIE!F27)</f>
        <v/>
      </c>
      <c r="F281" s="12" t="str">
        <f>IF(SAISIE!$L27="","",IF(SAISIE!$U27="","",SAISIE!$U27))</f>
        <v/>
      </c>
      <c r="G281" s="12" t="str">
        <f>IF(SAISIE!L27="","",SAISIE!L27)</f>
        <v/>
      </c>
      <c r="H281" s="12"/>
      <c r="I281" s="12" t="str">
        <f>IF(SAISIE!$L27="","",SAISIE!$X27)</f>
        <v/>
      </c>
      <c r="J281" s="61" t="str">
        <f>IF(COUNTBLANK(SAISIE!$Q$6:$T$6)=4,"",IF(SAISIE!L27="","",IF(SAISIE!Q27&gt;0,SAISIE!$Q$6,IF(SAISIE!R27&gt;0,SAISIE!$R$6,IF(SAISIE!S27&gt;0,SAISIE!$S$6,IF(SAISIE!T27&gt;0,SAISIE!$T$6,""))))))</f>
        <v/>
      </c>
      <c r="O281" s="11" t="s">
        <v>55</v>
      </c>
    </row>
    <row r="282" spans="1:15" x14ac:dyDescent="0.2">
      <c r="A282" s="48" t="str">
        <f>IF(B282="","SUPPR",SAISIE!$B$3)</f>
        <v>SUPPR</v>
      </c>
      <c r="B282" s="12" t="str">
        <f>IF(SAISIE!M27="","",IF(LEN(SAISIE!B27)=1,CONCATENATE("0",SAISIE!B27,"/",SAISIE!$B$4,"/",SAISIE!$B$5),CONCATENATE(SAISIE!B27,"/",SAISIE!$B$4,"/",SAISIE!$B$5)))</f>
        <v/>
      </c>
      <c r="C282" s="12" t="str">
        <f>IF(SAISIE!M27="","",SAISIE!$M$8)</f>
        <v/>
      </c>
      <c r="D282" s="12" t="str">
        <f>IF(SAISIE!M27="","",SAISIE!E27)</f>
        <v/>
      </c>
      <c r="E282" s="12" t="str">
        <f>IF(SAISIE!M27="","",SAISIE!F27)</f>
        <v/>
      </c>
      <c r="F282" s="12" t="str">
        <f>IF(SAISIE!$M27="","",IF(SAISIE!$U27="","",SAISIE!$U27))</f>
        <v/>
      </c>
      <c r="G282" s="12" t="str">
        <f>IF(SAISIE!M27="","",SAISIE!M27)</f>
        <v/>
      </c>
      <c r="H282" s="12"/>
      <c r="I282" s="12" t="str">
        <f>IF(SAISIE!$M27="","",SAISIE!$X27)</f>
        <v/>
      </c>
      <c r="J282" s="61" t="str">
        <f>IF(COUNTBLANK(SAISIE!$Q$6:$T$6)=4,"",IF(SAISIE!M27="","",IF(SAISIE!Q27&gt;0,SAISIE!$Q$6,IF(SAISIE!R27&gt;0,SAISIE!$R$6,IF(SAISIE!S27&gt;0,SAISIE!$S$6,IF(SAISIE!T27&gt;0,SAISIE!$T$6,""))))))</f>
        <v/>
      </c>
      <c r="O282" s="11" t="s">
        <v>56</v>
      </c>
    </row>
    <row r="283" spans="1:15" x14ac:dyDescent="0.2">
      <c r="A283" s="48" t="str">
        <f>IF(B283="","SUPPR",SAISIE!$B$3)</f>
        <v>SUPPR</v>
      </c>
      <c r="B283" s="12" t="str">
        <f>IF(SAISIE!N27="","",IF(LEN(SAISIE!B27)=1,CONCATENATE("0",SAISIE!B27,"/",SAISIE!$B$4,"/",SAISIE!$B$5),CONCATENATE(SAISIE!B27,"/",SAISIE!$B$4,"/",SAISIE!$B$5)))</f>
        <v/>
      </c>
      <c r="C283" s="12" t="str">
        <f>IF(SAISIE!N27="","",SAISIE!$N$8)</f>
        <v/>
      </c>
      <c r="D283" s="12" t="str">
        <f>IF(SAISIE!N27="","",SAISIE!E27)</f>
        <v/>
      </c>
      <c r="E283" s="12" t="str">
        <f>IF(SAISIE!N27="","",SAISIE!F27)</f>
        <v/>
      </c>
      <c r="F283" s="12" t="str">
        <f>IF(SAISIE!$N27="","",IF(SAISIE!$U27="","",SAISIE!$U27))</f>
        <v/>
      </c>
      <c r="G283" s="12" t="str">
        <f>IF(SAISIE!N27="","",SAISIE!N27)</f>
        <v/>
      </c>
      <c r="H283" s="12"/>
      <c r="I283" s="12" t="str">
        <f>IF(SAISIE!$N27="","",SAISIE!$X27)</f>
        <v/>
      </c>
      <c r="J283" s="61" t="str">
        <f>IF(COUNTBLANK(SAISIE!$Q$6:$T$6)=4,"",IF(SAISIE!N27="","",IF(SAISIE!Q27&gt;0,SAISIE!$Q$6,IF(SAISIE!R27&gt;0,SAISIE!$R$6,IF(SAISIE!S27&gt;0,SAISIE!$S$6,IF(SAISIE!T27&gt;0,SAISIE!$T$6,""))))))</f>
        <v/>
      </c>
      <c r="O283" s="11" t="s">
        <v>57</v>
      </c>
    </row>
    <row r="284" spans="1:15" x14ac:dyDescent="0.2">
      <c r="A284" s="48" t="str">
        <f>IF(B284="","SUPPR",SAISIE!$B$3)</f>
        <v>SUPPR</v>
      </c>
      <c r="B284" s="12" t="str">
        <f>IF(SAISIE!O27="","",IF(LEN(SAISIE!B27)=1,CONCATENATE("0",SAISIE!B27,"/",SAISIE!$B$4,"/",SAISIE!$B$5),CONCATENATE(SAISIE!B27,"/",SAISIE!$B$4,"/",SAISIE!$B$5)))</f>
        <v/>
      </c>
      <c r="C284" s="12" t="str">
        <f>IF(SAISIE!O27="","",SAISIE!$O$8)</f>
        <v/>
      </c>
      <c r="D284" s="12" t="str">
        <f>IF(SAISIE!O27="","",SAISIE!E27)</f>
        <v/>
      </c>
      <c r="E284" s="12" t="str">
        <f>IF(SAISIE!O27="","",SAISIE!F27)</f>
        <v/>
      </c>
      <c r="F284" s="12" t="str">
        <f>IF(SAISIE!$O27="","",IF(SAISIE!$U27="","",SAISIE!$U27))</f>
        <v/>
      </c>
      <c r="G284" s="12" t="str">
        <f>IF(SAISIE!O27="","",SAISIE!O27)</f>
        <v/>
      </c>
      <c r="H284" s="12"/>
      <c r="I284" s="12" t="str">
        <f>IF(SAISIE!$O27="","",SAISIE!$X27)</f>
        <v/>
      </c>
      <c r="J284" s="61" t="str">
        <f>IF(COUNTBLANK(SAISIE!$Q$6:$T$6)=4,"",IF(SAISIE!O27="","",IF(SAISIE!Q27&gt;0,SAISIE!$Q$6,IF(SAISIE!R27&gt;0,SAISIE!$R$6,IF(SAISIE!S27&gt;0,SAISIE!$S$6,IF(SAISIE!T27&gt;0,SAISIE!$T$6,""))))))</f>
        <v/>
      </c>
      <c r="O284" s="11" t="s">
        <v>58</v>
      </c>
    </row>
    <row r="285" spans="1:15" x14ac:dyDescent="0.2">
      <c r="A285" s="48" t="str">
        <f>IF(B285="","SUPPR",SAISIE!$B$3)</f>
        <v>SUPPR</v>
      </c>
      <c r="B285" s="12" t="str">
        <f>IF(SAISIE!P27="","",IF(LEN(SAISIE!B27)=1,CONCATENATE("0",SAISIE!B27,"/",SAISIE!$B$4,"/",SAISIE!$B$5),CONCATENATE(SAISIE!B27,"/",SAISIE!$B$4,"/",SAISIE!$B$5)))</f>
        <v/>
      </c>
      <c r="C285" s="12" t="str">
        <f>IF(SAISIE!P27="","",SAISIE!$P$8)</f>
        <v/>
      </c>
      <c r="D285" s="12" t="str">
        <f>IF(SAISIE!P27="","",SAISIE!E27)</f>
        <v/>
      </c>
      <c r="E285" s="12" t="str">
        <f>IF(SAISIE!P27="","",SAISIE!F27)</f>
        <v/>
      </c>
      <c r="F285" s="12" t="str">
        <f>IF(SAISIE!$P27="","",IF(SAISIE!$U27="","",SAISIE!$U27))</f>
        <v/>
      </c>
      <c r="G285" s="12" t="str">
        <f>IF(SAISIE!P27="","",SAISIE!P27)</f>
        <v/>
      </c>
      <c r="H285" s="12"/>
      <c r="I285" s="12" t="str">
        <f>IF(SAISIE!$P27="","",SAISIE!$X27)</f>
        <v/>
      </c>
      <c r="J285" s="61" t="str">
        <f>IF(COUNTBLANK(SAISIE!$Q$6:$T$6)=4,"",IF(SAISIE!P27="","",IF(SAISIE!Q27&gt;0,SAISIE!$Q$6,IF(SAISIE!R27&gt;0,SAISIE!$R$6,IF(SAISIE!S27&gt;0,SAISIE!$S$6,IF(SAISIE!T27&gt;0,SAISIE!$T$6,""))))))</f>
        <v/>
      </c>
      <c r="O285" s="11" t="s">
        <v>52</v>
      </c>
    </row>
    <row r="286" spans="1:15" x14ac:dyDescent="0.2">
      <c r="A286" s="48" t="str">
        <f>IF(B286="","SUPPR",SAISIE!$B$3)</f>
        <v>PR</v>
      </c>
      <c r="B286" s="12" t="str">
        <f>IF(SAISIE!Q27="","",IF(LEN(SAISIE!B27)=1,CONCATENATE("0",SAISIE!B27,"/",SAISIE!$B$4,"/",SAISIE!$B$5),CONCATENATE(SAISIE!B27,"/",SAISIE!$B$4,"/",SAISIE!$B$5)))</f>
        <v>15/01/2018</v>
      </c>
      <c r="C286" s="12">
        <f>IF(SAISIE!Q27="","",SAISIE!$Q$8)</f>
        <v>4457112</v>
      </c>
      <c r="D286" s="12">
        <f>IF(SAISIE!Q27="","",SAISIE!E27)</f>
        <v>154213</v>
      </c>
      <c r="E286" s="12" t="str">
        <f>IF(SAISIE!Q27="","",SAISIE!F27)</f>
        <v>VTP PV 18147247 - CG-855-MN - APAJH - PEUGEOT 208</v>
      </c>
      <c r="F286" s="12" t="str">
        <f>IF(SAISIE!$Q27="","",IF(SAISIE!$U27="","",SAISIE!$U27))</f>
        <v/>
      </c>
      <c r="G286" s="12">
        <f>IF(SAISIE!Q27="","",SAISIE!Q27)</f>
        <v>10.84</v>
      </c>
      <c r="H286" s="12"/>
      <c r="I286" s="37"/>
      <c r="J286" s="61"/>
      <c r="O286" s="39"/>
    </row>
    <row r="287" spans="1:15" x14ac:dyDescent="0.2">
      <c r="A287" s="48" t="str">
        <f>IF(B287="","SUPPR",SAISIE!$B$3)</f>
        <v>SUPPR</v>
      </c>
      <c r="B287" s="12" t="str">
        <f>IF(SAISIE!R27="","",IF(LEN(SAISIE!B27)=1,CONCATENATE("0",SAISIE!B27,"/",SAISIE!$B$4,"/",SAISIE!$B$5),CONCATENATE(SAISIE!B27,"/",SAISIE!$B$4,"/",SAISIE!$B$5)))</f>
        <v/>
      </c>
      <c r="C287" s="12" t="str">
        <f>IF(SAISIE!R27="","",SAISIE!$R$8)</f>
        <v/>
      </c>
      <c r="D287" s="12" t="str">
        <f>IF(SAISIE!R27="","",SAISIE!E27)</f>
        <v/>
      </c>
      <c r="E287" s="12" t="str">
        <f>IF(SAISIE!R27="","",SAISIE!F27)</f>
        <v/>
      </c>
      <c r="F287" s="12" t="str">
        <f>IF(SAISIE!$R27="","",IF(SAISIE!$U27="","",SAISIE!$U27))</f>
        <v/>
      </c>
      <c r="G287" s="12" t="str">
        <f>IF(SAISIE!R27="","",SAISIE!R27)</f>
        <v/>
      </c>
      <c r="H287" s="12"/>
      <c r="I287" s="37"/>
      <c r="J287" s="61"/>
    </row>
    <row r="288" spans="1:15" x14ac:dyDescent="0.2">
      <c r="A288" s="48" t="str">
        <f>IF(B288="","SUPPR",SAISIE!$B$3)</f>
        <v>SUPPR</v>
      </c>
      <c r="B288" s="12" t="str">
        <f>IF(SAISIE!S27="","",IF(LEN(SAISIE!B27)=1,CONCATENATE("0",SAISIE!B27,"/",SAISIE!$B$4,"/",SAISIE!$B$5),CONCATENATE(SAISIE!B27,"/",SAISIE!$B$4,"/",SAISIE!$B$5)))</f>
        <v/>
      </c>
      <c r="C288" s="12" t="str">
        <f>IF(SAISIE!S27="","",SAISIE!$S$8)</f>
        <v/>
      </c>
      <c r="D288" s="12" t="str">
        <f>IF(SAISIE!S27="","",SAISIE!E27)</f>
        <v/>
      </c>
      <c r="E288" s="12" t="str">
        <f>IF(SAISIE!S27="","",SAISIE!F27)</f>
        <v/>
      </c>
      <c r="F288" s="12" t="str">
        <f>IF(SAISIE!$S27="","",IF(SAISIE!$U27="","",SAISIE!$U27))</f>
        <v/>
      </c>
      <c r="G288" s="12" t="str">
        <f>IF(SAISIE!S27="","",SAISIE!S27)</f>
        <v/>
      </c>
      <c r="H288" s="12"/>
      <c r="I288" s="37"/>
      <c r="J288" s="61"/>
    </row>
    <row r="289" spans="1:15" ht="13.5" thickBot="1" x14ac:dyDescent="0.25">
      <c r="A289" s="48" t="str">
        <f>IF(B289="","SUPPR",SAISIE!$B$3)</f>
        <v>SUPPR</v>
      </c>
      <c r="B289" s="12" t="str">
        <f>IF(SAISIE!T27="","",IF(LEN(SAISIE!B27)=1,CONCATENATE("0",SAISIE!B27,"/",SAISIE!$B$4,"/",SAISIE!$B$5),CONCATENATE(SAISIE!B27,"/",SAISIE!$B$4,"/",SAISIE!$B$5)))</f>
        <v/>
      </c>
      <c r="C289" s="60" t="str">
        <f>IF(SAISIE!T27="","",SAISIE!$T$8)</f>
        <v/>
      </c>
      <c r="D289" s="60" t="str">
        <f>IF(SAISIE!T27="","",SAISIE!E27)</f>
        <v/>
      </c>
      <c r="E289" s="60" t="str">
        <f>IF(SAISIE!T27="","",SAISIE!F27)</f>
        <v/>
      </c>
      <c r="F289" s="60" t="str">
        <f>IF(SAISIE!$T27="","",IF(SAISIE!$U27="","",SAISIE!$U27))</f>
        <v/>
      </c>
      <c r="G289" s="60" t="str">
        <f>IF(SAISIE!T27="","",SAISIE!T27)</f>
        <v/>
      </c>
      <c r="H289" s="58"/>
      <c r="I289" s="59"/>
      <c r="J289" s="62"/>
    </row>
    <row r="290" spans="1:15" x14ac:dyDescent="0.2">
      <c r="A290" s="48" t="str">
        <f>IF(B290="","SUPPR",SAISIE!$B$3)</f>
        <v>PR</v>
      </c>
      <c r="B290" s="53" t="str">
        <f>IF(SAISIE!B28="","",IF(LEN(SAISIE!B28)=1,CONCATENATE("0",SAISIE!B28,"/",SAISIE!$B$4,"/",SAISIE!$B$5),CONCATENATE(SAISIE!B28,"/",SAISIE!$B$4,"/",SAISIE!$B$5)))</f>
        <v>15/01/2018</v>
      </c>
      <c r="C290" s="53" t="str">
        <f>IF(SAISIE!B28="","",CONCATENATE($M$2,SAISIE!C28))</f>
        <v>411APAJ</v>
      </c>
      <c r="D290" s="53">
        <f>IF(SAISIE!B28="","",SAISIE!E28)</f>
        <v>154215</v>
      </c>
      <c r="E290" s="53" t="str">
        <f>IF(SAISIE!B28="","",SAISIE!F28)</f>
        <v>Avoir facture NÂ° 154213 du 15/02/2018</v>
      </c>
      <c r="F290" s="66" t="str">
        <f>IF(A290="SUPPR","",IF(SAISIE!U28="","",SAISIE!U28))</f>
        <v/>
      </c>
      <c r="G290" s="53"/>
      <c r="H290" s="53">
        <f>IF(SAISIE!B28="","",SAISIE!D28)</f>
        <v>-65</v>
      </c>
      <c r="I290" s="54"/>
      <c r="J290" s="55" t="str">
        <f>IF(AZ28="","","")</f>
        <v/>
      </c>
      <c r="O290" s="38">
        <f>O274+1</f>
        <v>28</v>
      </c>
    </row>
    <row r="291" spans="1:15" x14ac:dyDescent="0.2">
      <c r="A291" s="48" t="str">
        <f>IF(B291="","SUPPR",SAISIE!$B$3)</f>
        <v>SUPPR</v>
      </c>
      <c r="B291" s="12" t="str">
        <f>IF(SAISIE!W28="","",IF(LEN(SAISIE!B28)=1,CONCATENATE("0",SAISIE!B28,"/",SAISIE!$B$4,"/",SAISIE!$B$5),CONCATENATE(SAISIE!B28,"/",SAISIE!$B$4,"/",SAISIE!$B$5)))</f>
        <v/>
      </c>
      <c r="C291" s="12" t="str">
        <f>IF(SAISIE!W28="","",SAISIE!V28)</f>
        <v/>
      </c>
      <c r="D291" s="12" t="str">
        <f>IF(SAISIE!W28="","",SAISIE!E28)</f>
        <v/>
      </c>
      <c r="E291" s="12" t="str">
        <f>IF(SAISIE!W28="","",SAISIE!F28)</f>
        <v/>
      </c>
      <c r="F291" s="12" t="str">
        <f>IF(SAISIE!$W28="","",IF(SAISIE!$U28="","",SAISIE!$U28))</f>
        <v/>
      </c>
      <c r="G291" s="12" t="str">
        <f>IF(SAISIE!W28="","",SAISIE!W28)</f>
        <v/>
      </c>
      <c r="H291" s="12"/>
      <c r="I291" s="12" t="str">
        <f>IF(SAISIE!$W28="","",SAISIE!$X28)</f>
        <v/>
      </c>
      <c r="J291" s="61" t="str">
        <f>IF(COUNTBLANK(SAISIE!$Q$6:$T$6)=4,"",IF(SAISIE!W28="","",IF(SAISIE!Q28&gt;0,SAISIE!$Q$6,IF(SAISIE!R28&gt;0,SAISIE!$R$6,IF(SAISIE!S28&gt;0,SAISIE!$S$6,IF(SAISIE!T28&gt;0,SAISIE!$T$6,""))))))</f>
        <v/>
      </c>
      <c r="O291" s="11" t="s">
        <v>51</v>
      </c>
    </row>
    <row r="292" spans="1:15" x14ac:dyDescent="0.2">
      <c r="A292" s="48" t="str">
        <f>IF(B292="","SUPPR",SAISIE!$B$3)</f>
        <v>PR</v>
      </c>
      <c r="B292" s="12" t="str">
        <f>IF(SAISIE!G28="","",IF(LEN(SAISIE!B28)=1,CONCATENATE("0",SAISIE!B28,"/",SAISIE!$B$4,"/",SAISIE!$B$5),CONCATENATE(SAISIE!B28,"/",SAISIE!$B$4,"/",SAISIE!$B$5)))</f>
        <v>15/01/2018</v>
      </c>
      <c r="C292" s="12">
        <f>IF(SAISIE!G28="","",SAISIE!$G$8)</f>
        <v>706100</v>
      </c>
      <c r="D292" s="12">
        <f>IF(SAISIE!G28="","",SAISIE!E28)</f>
        <v>154215</v>
      </c>
      <c r="E292" s="12" t="str">
        <f>IF(SAISIE!G28="","",SAISIE!F28)</f>
        <v>Avoir facture NÂ° 154213 du 15/02/2018</v>
      </c>
      <c r="F292" s="12" t="str">
        <f>IF(SAISIE!$G28="","",IF(SAISIE!$U28="","",SAISIE!$U28))</f>
        <v/>
      </c>
      <c r="G292" s="12">
        <f>IF(SAISIE!G28="","",SAISIE!G28)</f>
        <v>-53.88</v>
      </c>
      <c r="H292" s="12"/>
      <c r="I292" s="12">
        <f>IF(SAISIE!$G28="","",SAISIE!$X28)</f>
        <v>0</v>
      </c>
      <c r="J292" s="61" t="str">
        <f>IF(COUNTBLANK(SAISIE!$Q$6:$T$6)=4,"",IF(SAISIE!G28="","",IF(SAISIE!Q28&gt;0,SAISIE!$Q$6,IF(SAISIE!R28&gt;0,SAISIE!$R$6,IF(SAISIE!S28&gt;0,SAISIE!$S$6,IF(SAISIE!T28&gt;0,SAISIE!$T$6,""))))))</f>
        <v/>
      </c>
      <c r="O292" s="11" t="s">
        <v>48</v>
      </c>
    </row>
    <row r="293" spans="1:15" x14ac:dyDescent="0.2">
      <c r="A293" s="48" t="str">
        <f>IF(B293="","SUPPR",SAISIE!$B$3)</f>
        <v>SUPPR</v>
      </c>
      <c r="B293" s="12" t="str">
        <f>IF(SAISIE!H28="","",IF(LEN(SAISIE!B28)=1,CONCATENATE("0",SAISIE!B28,"/",SAISIE!$B$4,"/",SAISIE!$B$5),CONCATENATE(SAISIE!B28,"/",SAISIE!$B$4,"/",SAISIE!$B$5)))</f>
        <v/>
      </c>
      <c r="C293" s="12" t="str">
        <f>IF(SAISIE!H28="","",SAISIE!$H$8)</f>
        <v/>
      </c>
      <c r="D293" s="12" t="str">
        <f>IF(SAISIE!H28="","",SAISIE!E28)</f>
        <v/>
      </c>
      <c r="E293" s="12" t="str">
        <f>IF(SAISIE!H28="","",SAISIE!F28)</f>
        <v/>
      </c>
      <c r="F293" s="12" t="str">
        <f>IF(SAISIE!$H28="","",IF(SAISIE!$U28="","",SAISIE!$U28))</f>
        <v/>
      </c>
      <c r="G293" s="12" t="str">
        <f>IF(SAISIE!H28="","",SAISIE!H28)</f>
        <v/>
      </c>
      <c r="H293" s="12"/>
      <c r="I293" s="12" t="str">
        <f>IF(SAISIE!$H28="","",SAISIE!$X28)</f>
        <v/>
      </c>
      <c r="J293" s="61" t="str">
        <f>IF(COUNTBLANK(SAISIE!$Q$6:$T$6)=4,"",IF(SAISIE!H28="","",IF(SAISIE!Q28&gt;0,SAISIE!$Q$6,IF(SAISIE!R28&gt;0,SAISIE!$R$6,IF(SAISIE!S28&gt;0,SAISIE!$S$6,IF(SAISIE!T28&gt;0,SAISIE!$T$6,""))))))</f>
        <v/>
      </c>
      <c r="O293" s="11" t="s">
        <v>49</v>
      </c>
    </row>
    <row r="294" spans="1:15" x14ac:dyDescent="0.2">
      <c r="A294" s="48" t="str">
        <f>IF(B294="","SUPPR",SAISIE!$B$3)</f>
        <v>SUPPR</v>
      </c>
      <c r="B294" s="12" t="str">
        <f>IF(SAISIE!I28="","",IF(LEN(SAISIE!B28)=1,CONCATENATE("0",SAISIE!B28,"/",SAISIE!$B$4,"/",SAISIE!$B$5),CONCATENATE(SAISIE!B28,"/",SAISIE!$B$4,"/",SAISIE!$B$5)))</f>
        <v/>
      </c>
      <c r="C294" s="12" t="str">
        <f>IF(SAISIE!I28="","",SAISIE!$I$8)</f>
        <v/>
      </c>
      <c r="D294" s="12" t="str">
        <f>IF(SAISIE!I28="","",SAISIE!E28)</f>
        <v/>
      </c>
      <c r="E294" s="12" t="str">
        <f>IF(SAISIE!I28="","",SAISIE!F28)</f>
        <v/>
      </c>
      <c r="F294" s="12" t="str">
        <f>IF(SAISIE!$I28="","",IF(SAISIE!$U28="","",SAISIE!$U28))</f>
        <v/>
      </c>
      <c r="G294" s="12" t="str">
        <f>IF(SAISIE!I28="","",SAISIE!I28)</f>
        <v/>
      </c>
      <c r="H294" s="12"/>
      <c r="I294" s="12" t="str">
        <f>IF(SAISIE!$I28="","",SAISIE!$X28)</f>
        <v/>
      </c>
      <c r="J294" s="61" t="str">
        <f>IF(COUNTBLANK(SAISIE!$Q$6:$T$6)=4,"",IF(SAISIE!I28="","",IF(SAISIE!Q28&gt;0,SAISIE!$Q$6,IF(SAISIE!R28&gt;0,SAISIE!$R$6,IF(SAISIE!S28&gt;0,SAISIE!$S$6,IF(SAISIE!T28&gt;0,SAISIE!$T$6,""))))))</f>
        <v/>
      </c>
      <c r="O294" s="11" t="s">
        <v>50</v>
      </c>
    </row>
    <row r="295" spans="1:15" x14ac:dyDescent="0.2">
      <c r="A295" s="48" t="str">
        <f>IF(B295="","SUPPR",SAISIE!$B$3)</f>
        <v>SUPPR</v>
      </c>
      <c r="B295" s="12" t="str">
        <f>IF(SAISIE!J28="","",IF(LEN(SAISIE!B28)=1,CONCATENATE("0",SAISIE!B28,"/",SAISIE!$B$4,"/",SAISIE!$B$5),CONCATENATE(SAISIE!B28,"/",SAISIE!$B$4,"/",SAISIE!$B$5)))</f>
        <v/>
      </c>
      <c r="C295" s="12" t="str">
        <f>IF(SAISIE!J28="","",SAISIE!$J$8)</f>
        <v/>
      </c>
      <c r="D295" s="12" t="str">
        <f>IF(SAISIE!J28="","",SAISIE!E28)</f>
        <v/>
      </c>
      <c r="E295" s="12" t="str">
        <f>IF(SAISIE!J28="","",SAISIE!F28)</f>
        <v/>
      </c>
      <c r="F295" s="12" t="str">
        <f>IF(SAISIE!$J28="","",IF(SAISIE!$U28="","",SAISIE!$U28))</f>
        <v/>
      </c>
      <c r="G295" s="12" t="str">
        <f>IF(SAISIE!J28="","",SAISIE!J28)</f>
        <v/>
      </c>
      <c r="H295" s="12"/>
      <c r="I295" s="12" t="str">
        <f>IF(SAISIE!$J28="","",SAISIE!$X28)</f>
        <v/>
      </c>
      <c r="J295" s="61" t="str">
        <f>IF(COUNTBLANK(SAISIE!$Q$6:$T$6)=4,"",IF(SAISIE!J28="","",IF(SAISIE!Q28&gt;0,SAISIE!$Q$6,IF(SAISIE!R28&gt;0,SAISIE!$R$6,IF(SAISIE!S28&gt;0,SAISIE!$S$6,IF(SAISIE!T28&gt;0,SAISIE!$T$6,""))))))</f>
        <v/>
      </c>
      <c r="O295" s="11" t="s">
        <v>53</v>
      </c>
    </row>
    <row r="296" spans="1:15" x14ac:dyDescent="0.2">
      <c r="A296" s="48" t="str">
        <f>IF(B296="","SUPPR",SAISIE!$B$3)</f>
        <v>SUPPR</v>
      </c>
      <c r="B296" s="12" t="str">
        <f>IF(SAISIE!K28="","",IF(LEN(SAISIE!B28)=1,CONCATENATE("0",SAISIE!B28,"/",SAISIE!$B$4,"/",SAISIE!$B$5),CONCATENATE(SAISIE!B28,"/",SAISIE!$B$4,"/",SAISIE!$B$5)))</f>
        <v/>
      </c>
      <c r="C296" s="12" t="str">
        <f>IF(SAISIE!K28="","",SAISIE!$K$8)</f>
        <v/>
      </c>
      <c r="D296" s="12" t="str">
        <f>IF(SAISIE!K28="","",SAISIE!E28)</f>
        <v/>
      </c>
      <c r="E296" s="12" t="str">
        <f>IF(SAISIE!K28="","",SAISIE!F28)</f>
        <v/>
      </c>
      <c r="F296" s="12" t="str">
        <f>IF(SAISIE!$K28="","",IF(SAISIE!$U28="","",SAISIE!$U28))</f>
        <v/>
      </c>
      <c r="G296" s="12" t="str">
        <f>IF(SAISIE!K28="","",SAISIE!K28)</f>
        <v/>
      </c>
      <c r="H296" s="12"/>
      <c r="I296" s="12" t="str">
        <f>IF(SAISIE!$K28="","",SAISIE!$X28)</f>
        <v/>
      </c>
      <c r="J296" s="61" t="str">
        <f>IF(COUNTBLANK(SAISIE!$Q$6:$T$6)=4,"",IF(SAISIE!K28="","",IF(SAISIE!Q28&gt;0,SAISIE!$Q$6,IF(SAISIE!R28&gt;0,SAISIE!$R$6,IF(SAISIE!S28&gt;0,SAISIE!$S$6,IF(SAISIE!T28&gt;0,SAISIE!$T$6,""))))))</f>
        <v/>
      </c>
      <c r="O296" s="11" t="s">
        <v>54</v>
      </c>
    </row>
    <row r="297" spans="1:15" x14ac:dyDescent="0.2">
      <c r="A297" s="48" t="str">
        <f>IF(B297="","SUPPR",SAISIE!$B$3)</f>
        <v>SUPPR</v>
      </c>
      <c r="B297" s="12" t="str">
        <f>IF(SAISIE!L28="","",IF(LEN(SAISIE!B28)=1,CONCATENATE("0",SAISIE!B28,"/",SAISIE!$B$4,"/",SAISIE!$B$5),CONCATENATE(SAISIE!B28,"/",SAISIE!$B$4,"/",SAISIE!$B$5)))</f>
        <v/>
      </c>
      <c r="C297" s="12" t="str">
        <f>IF(SAISIE!L28="","",SAISIE!$L$8)</f>
        <v/>
      </c>
      <c r="D297" s="12" t="str">
        <f>IF(SAISIE!L28="","",SAISIE!E28)</f>
        <v/>
      </c>
      <c r="E297" s="12" t="str">
        <f>IF(SAISIE!L28="","",SAISIE!F28)</f>
        <v/>
      </c>
      <c r="F297" s="12" t="str">
        <f>IF(SAISIE!$L28="","",IF(SAISIE!$U28="","",SAISIE!$U28))</f>
        <v/>
      </c>
      <c r="G297" s="12" t="str">
        <f>IF(SAISIE!L28="","",SAISIE!L28)</f>
        <v/>
      </c>
      <c r="H297" s="12"/>
      <c r="I297" s="12" t="str">
        <f>IF(SAISIE!$L28="","",SAISIE!$X28)</f>
        <v/>
      </c>
      <c r="J297" s="61" t="str">
        <f>IF(COUNTBLANK(SAISIE!$Q$6:$T$6)=4,"",IF(SAISIE!L28="","",IF(SAISIE!Q28&gt;0,SAISIE!$Q$6,IF(SAISIE!R28&gt;0,SAISIE!$R$6,IF(SAISIE!S28&gt;0,SAISIE!$S$6,IF(SAISIE!T28&gt;0,SAISIE!$T$6,""))))))</f>
        <v/>
      </c>
      <c r="O297" s="11" t="s">
        <v>55</v>
      </c>
    </row>
    <row r="298" spans="1:15" x14ac:dyDescent="0.2">
      <c r="A298" s="48" t="str">
        <f>IF(B298="","SUPPR",SAISIE!$B$3)</f>
        <v>SUPPR</v>
      </c>
      <c r="B298" s="12" t="str">
        <f>IF(SAISIE!M28="","",IF(LEN(SAISIE!B28)=1,CONCATENATE("0",SAISIE!B28,"/",SAISIE!$B$4,"/",SAISIE!$B$5),CONCATENATE(SAISIE!B28,"/",SAISIE!$B$4,"/",SAISIE!$B$5)))</f>
        <v/>
      </c>
      <c r="C298" s="12" t="str">
        <f>IF(SAISIE!M28="","",SAISIE!$M$8)</f>
        <v/>
      </c>
      <c r="D298" s="12" t="str">
        <f>IF(SAISIE!M28="","",SAISIE!E28)</f>
        <v/>
      </c>
      <c r="E298" s="12" t="str">
        <f>IF(SAISIE!M28="","",SAISIE!F28)</f>
        <v/>
      </c>
      <c r="F298" s="12" t="str">
        <f>IF(SAISIE!$M28="","",IF(SAISIE!$U28="","",SAISIE!$U28))</f>
        <v/>
      </c>
      <c r="G298" s="12" t="str">
        <f>IF(SAISIE!M28="","",SAISIE!M28)</f>
        <v/>
      </c>
      <c r="H298" s="12"/>
      <c r="I298" s="12" t="str">
        <f>IF(SAISIE!$M28="","",SAISIE!$X28)</f>
        <v/>
      </c>
      <c r="J298" s="61" t="str">
        <f>IF(COUNTBLANK(SAISIE!$Q$6:$T$6)=4,"",IF(SAISIE!M28="","",IF(SAISIE!Q28&gt;0,SAISIE!$Q$6,IF(SAISIE!R28&gt;0,SAISIE!$R$6,IF(SAISIE!S28&gt;0,SAISIE!$S$6,IF(SAISIE!T28&gt;0,SAISIE!$T$6,""))))))</f>
        <v/>
      </c>
      <c r="O298" s="11" t="s">
        <v>56</v>
      </c>
    </row>
    <row r="299" spans="1:15" x14ac:dyDescent="0.2">
      <c r="A299" s="48" t="str">
        <f>IF(B299="","SUPPR",SAISIE!$B$3)</f>
        <v>SUPPR</v>
      </c>
      <c r="B299" s="12" t="str">
        <f>IF(SAISIE!N28="","",IF(LEN(SAISIE!B28)=1,CONCATENATE("0",SAISIE!B28,"/",SAISIE!$B$4,"/",SAISIE!$B$5),CONCATENATE(SAISIE!B28,"/",SAISIE!$B$4,"/",SAISIE!$B$5)))</f>
        <v/>
      </c>
      <c r="C299" s="12" t="str">
        <f>IF(SAISIE!N28="","",SAISIE!$N$8)</f>
        <v/>
      </c>
      <c r="D299" s="12" t="str">
        <f>IF(SAISIE!N28="","",SAISIE!E28)</f>
        <v/>
      </c>
      <c r="E299" s="12" t="str">
        <f>IF(SAISIE!N28="","",SAISIE!F28)</f>
        <v/>
      </c>
      <c r="F299" s="12" t="str">
        <f>IF(SAISIE!$N28="","",IF(SAISIE!$U28="","",SAISIE!$U28))</f>
        <v/>
      </c>
      <c r="G299" s="12" t="str">
        <f>IF(SAISIE!N28="","",SAISIE!N28)</f>
        <v/>
      </c>
      <c r="H299" s="12"/>
      <c r="I299" s="12" t="str">
        <f>IF(SAISIE!$N28="","",SAISIE!$X28)</f>
        <v/>
      </c>
      <c r="J299" s="61" t="str">
        <f>IF(COUNTBLANK(SAISIE!$Q$6:$T$6)=4,"",IF(SAISIE!N28="","",IF(SAISIE!Q28&gt;0,SAISIE!$Q$6,IF(SAISIE!R28&gt;0,SAISIE!$R$6,IF(SAISIE!S28&gt;0,SAISIE!$S$6,IF(SAISIE!T28&gt;0,SAISIE!$T$6,""))))))</f>
        <v/>
      </c>
      <c r="O299" s="11" t="s">
        <v>57</v>
      </c>
    </row>
    <row r="300" spans="1:15" x14ac:dyDescent="0.2">
      <c r="A300" s="48" t="str">
        <f>IF(B300="","SUPPR",SAISIE!$B$3)</f>
        <v>SUPPR</v>
      </c>
      <c r="B300" s="12" t="str">
        <f>IF(SAISIE!O28="","",IF(LEN(SAISIE!B28)=1,CONCATENATE("0",SAISIE!B28,"/",SAISIE!$B$4,"/",SAISIE!$B$5),CONCATENATE(SAISIE!B28,"/",SAISIE!$B$4,"/",SAISIE!$B$5)))</f>
        <v/>
      </c>
      <c r="C300" s="12" t="str">
        <f>IF(SAISIE!O28="","",SAISIE!$O$8)</f>
        <v/>
      </c>
      <c r="D300" s="12" t="str">
        <f>IF(SAISIE!O28="","",SAISIE!E28)</f>
        <v/>
      </c>
      <c r="E300" s="12" t="str">
        <f>IF(SAISIE!O28="","",SAISIE!F28)</f>
        <v/>
      </c>
      <c r="F300" s="12" t="str">
        <f>IF(SAISIE!$O28="","",IF(SAISIE!$U28="","",SAISIE!$U28))</f>
        <v/>
      </c>
      <c r="G300" s="12" t="str">
        <f>IF(SAISIE!O28="","",SAISIE!O28)</f>
        <v/>
      </c>
      <c r="H300" s="12"/>
      <c r="I300" s="12" t="str">
        <f>IF(SAISIE!$O28="","",SAISIE!$X28)</f>
        <v/>
      </c>
      <c r="J300" s="61" t="str">
        <f>IF(COUNTBLANK(SAISIE!$Q$6:$T$6)=4,"",IF(SAISIE!O28="","",IF(SAISIE!Q28&gt;0,SAISIE!$Q$6,IF(SAISIE!R28&gt;0,SAISIE!$R$6,IF(SAISIE!S28&gt;0,SAISIE!$S$6,IF(SAISIE!T28&gt;0,SAISIE!$T$6,""))))))</f>
        <v/>
      </c>
      <c r="O300" s="11" t="s">
        <v>58</v>
      </c>
    </row>
    <row r="301" spans="1:15" x14ac:dyDescent="0.2">
      <c r="A301" s="48" t="str">
        <f>IF(B301="","SUPPR",SAISIE!$B$3)</f>
        <v>SUPPR</v>
      </c>
      <c r="B301" s="12" t="str">
        <f>IF(SAISIE!P28="","",IF(LEN(SAISIE!B28)=1,CONCATENATE("0",SAISIE!B28,"/",SAISIE!$B$4,"/",SAISIE!$B$5),CONCATENATE(SAISIE!B28,"/",SAISIE!$B$4,"/",SAISIE!$B$5)))</f>
        <v/>
      </c>
      <c r="C301" s="12" t="str">
        <f>IF(SAISIE!P28="","",SAISIE!$P$8)</f>
        <v/>
      </c>
      <c r="D301" s="12" t="str">
        <f>IF(SAISIE!P28="","",SAISIE!E28)</f>
        <v/>
      </c>
      <c r="E301" s="12" t="str">
        <f>IF(SAISIE!P28="","",SAISIE!F28)</f>
        <v/>
      </c>
      <c r="F301" s="12" t="str">
        <f>IF(SAISIE!$P28="","",IF(SAISIE!$U28="","",SAISIE!$U28))</f>
        <v/>
      </c>
      <c r="G301" s="12" t="str">
        <f>IF(SAISIE!P28="","",SAISIE!P28)</f>
        <v/>
      </c>
      <c r="H301" s="12"/>
      <c r="I301" s="12" t="str">
        <f>IF(SAISIE!$P28="","",SAISIE!$X28)</f>
        <v/>
      </c>
      <c r="J301" s="61" t="str">
        <f>IF(COUNTBLANK(SAISIE!$Q$6:$T$6)=4,"",IF(SAISIE!P28="","",IF(SAISIE!Q28&gt;0,SAISIE!$Q$6,IF(SAISIE!R28&gt;0,SAISIE!$R$6,IF(SAISIE!S28&gt;0,SAISIE!$S$6,IF(SAISIE!T28&gt;0,SAISIE!$T$6,""))))))</f>
        <v/>
      </c>
      <c r="O301" s="11" t="s">
        <v>52</v>
      </c>
    </row>
    <row r="302" spans="1:15" x14ac:dyDescent="0.2">
      <c r="A302" s="48" t="str">
        <f>IF(B302="","SUPPR",SAISIE!$B$3)</f>
        <v>PR</v>
      </c>
      <c r="B302" s="12" t="str">
        <f>IF(SAISIE!Q28="","",IF(LEN(SAISIE!B28)=1,CONCATENATE("0",SAISIE!B28,"/",SAISIE!$B$4,"/",SAISIE!$B$5),CONCATENATE(SAISIE!B28,"/",SAISIE!$B$4,"/",SAISIE!$B$5)))</f>
        <v>15/01/2018</v>
      </c>
      <c r="C302" s="12">
        <f>IF(SAISIE!Q28="","",SAISIE!$Q$8)</f>
        <v>4457112</v>
      </c>
      <c r="D302" s="12">
        <f>IF(SAISIE!Q28="","",SAISIE!E28)</f>
        <v>154215</v>
      </c>
      <c r="E302" s="12" t="str">
        <f>IF(SAISIE!Q28="","",SAISIE!F28)</f>
        <v>Avoir facture NÂ° 154213 du 15/02/2018</v>
      </c>
      <c r="F302" s="12" t="str">
        <f>IF(SAISIE!$Q28="","",IF(SAISIE!$U28="","",SAISIE!$U28))</f>
        <v/>
      </c>
      <c r="G302" s="12">
        <f>IF(SAISIE!Q28="","",SAISIE!Q28)</f>
        <v>-10.84</v>
      </c>
      <c r="H302" s="12"/>
      <c r="I302" s="37"/>
      <c r="J302" s="61"/>
      <c r="O302" s="39"/>
    </row>
    <row r="303" spans="1:15" x14ac:dyDescent="0.2">
      <c r="A303" s="48" t="str">
        <f>IF(B303="","SUPPR",SAISIE!$B$3)</f>
        <v>SUPPR</v>
      </c>
      <c r="B303" s="12" t="str">
        <f>IF(SAISIE!R28="","",IF(LEN(SAISIE!B28)=1,CONCATENATE("0",SAISIE!B28,"/",SAISIE!$B$4,"/",SAISIE!$B$5),CONCATENATE(SAISIE!B28,"/",SAISIE!$B$4,"/",SAISIE!$B$5)))</f>
        <v/>
      </c>
      <c r="C303" s="12" t="str">
        <f>IF(SAISIE!R28="","",SAISIE!$R$8)</f>
        <v/>
      </c>
      <c r="D303" s="12" t="str">
        <f>IF(SAISIE!R28="","",SAISIE!E28)</f>
        <v/>
      </c>
      <c r="E303" s="12" t="str">
        <f>IF(SAISIE!R28="","",SAISIE!F28)</f>
        <v/>
      </c>
      <c r="F303" s="12" t="str">
        <f>IF(SAISIE!$R28="","",IF(SAISIE!$U28="","",SAISIE!$U28))</f>
        <v/>
      </c>
      <c r="G303" s="12" t="str">
        <f>IF(SAISIE!R28="","",SAISIE!R28)</f>
        <v/>
      </c>
      <c r="H303" s="12"/>
      <c r="I303" s="37"/>
      <c r="J303" s="61"/>
    </row>
    <row r="304" spans="1:15" x14ac:dyDescent="0.2">
      <c r="A304" s="48" t="str">
        <f>IF(B304="","SUPPR",SAISIE!$B$3)</f>
        <v>SUPPR</v>
      </c>
      <c r="B304" s="12" t="str">
        <f>IF(SAISIE!S28="","",IF(LEN(SAISIE!B28)=1,CONCATENATE("0",SAISIE!B28,"/",SAISIE!$B$4,"/",SAISIE!$B$5),CONCATENATE(SAISIE!B28,"/",SAISIE!$B$4,"/",SAISIE!$B$5)))</f>
        <v/>
      </c>
      <c r="C304" s="12" t="str">
        <f>IF(SAISIE!S28="","",SAISIE!$S$8)</f>
        <v/>
      </c>
      <c r="D304" s="12" t="str">
        <f>IF(SAISIE!S28="","",SAISIE!E28)</f>
        <v/>
      </c>
      <c r="E304" s="12" t="str">
        <f>IF(SAISIE!S28="","",SAISIE!F28)</f>
        <v/>
      </c>
      <c r="F304" s="12" t="str">
        <f>IF(SAISIE!$S28="","",IF(SAISIE!$U28="","",SAISIE!$U28))</f>
        <v/>
      </c>
      <c r="G304" s="12" t="str">
        <f>IF(SAISIE!S28="","",SAISIE!S28)</f>
        <v/>
      </c>
      <c r="H304" s="12"/>
      <c r="I304" s="37"/>
      <c r="J304" s="61"/>
    </row>
    <row r="305" spans="1:15" ht="13.5" thickBot="1" x14ac:dyDescent="0.25">
      <c r="A305" s="48" t="str">
        <f>IF(B305="","SUPPR",SAISIE!$B$3)</f>
        <v>SUPPR</v>
      </c>
      <c r="B305" s="12" t="str">
        <f>IF(SAISIE!T28="","",IF(LEN(SAISIE!B28)=1,CONCATENATE("0",SAISIE!B28,"/",SAISIE!$B$4,"/",SAISIE!$B$5),CONCATENATE(SAISIE!B28,"/",SAISIE!$B$4,"/",SAISIE!$B$5)))</f>
        <v/>
      </c>
      <c r="C305" s="60" t="str">
        <f>IF(SAISIE!T28="","",SAISIE!$T$8)</f>
        <v/>
      </c>
      <c r="D305" s="60" t="str">
        <f>IF(SAISIE!T28="","",SAISIE!E28)</f>
        <v/>
      </c>
      <c r="E305" s="60" t="str">
        <f>IF(SAISIE!T28="","",SAISIE!F28)</f>
        <v/>
      </c>
      <c r="F305" s="60" t="str">
        <f>IF(SAISIE!$T28="","",IF(SAISIE!$U28="","",SAISIE!$U28))</f>
        <v/>
      </c>
      <c r="G305" s="60" t="str">
        <f>IF(SAISIE!T28="","",SAISIE!T28)</f>
        <v/>
      </c>
      <c r="H305" s="58"/>
      <c r="I305" s="59"/>
      <c r="J305" s="62"/>
    </row>
    <row r="306" spans="1:15" x14ac:dyDescent="0.2">
      <c r="A306" s="48" t="str">
        <f>IF(B306="","SUPPR",SAISIE!$B$3)</f>
        <v>PR</v>
      </c>
      <c r="B306" s="53" t="str">
        <f>IF(SAISIE!B29="","",IF(LEN(SAISIE!B29)=1,CONCATENATE("0",SAISIE!B29,"/",SAISIE!$B$4,"/",SAISIE!$B$5),CONCATENATE(SAISIE!B29,"/",SAISIE!$B$4,"/",SAISIE!$B$5)))</f>
        <v>19/01/2018</v>
      </c>
      <c r="C306" s="53" t="str">
        <f>IF(SAISIE!B29="","",CONCATENATE($M$2,SAISIE!C29))</f>
        <v>411ARSL</v>
      </c>
      <c r="D306" s="53">
        <f>IF(SAISIE!B29="","",SAISIE!E29)</f>
        <v>154300</v>
      </c>
      <c r="E306" s="53" t="str">
        <f>IF(SAISIE!B29="","",SAISIE!F29)</f>
        <v>CV PV 18147329 - AW-851-BZ - ARSLAN SEREF - FORD FOCUS</v>
      </c>
      <c r="F306" s="66" t="str">
        <f>IF(A306="SUPPR","",IF(SAISIE!U29="","",SAISIE!U29))</f>
        <v/>
      </c>
      <c r="G306" s="53"/>
      <c r="H306" s="53">
        <f>IF(SAISIE!B29="","",SAISIE!D29)</f>
        <v>15</v>
      </c>
      <c r="I306" s="54"/>
      <c r="J306" s="55" t="str">
        <f>IF(AZ29="","","")</f>
        <v/>
      </c>
      <c r="O306" s="38">
        <f>O290+1</f>
        <v>29</v>
      </c>
    </row>
    <row r="307" spans="1:15" x14ac:dyDescent="0.2">
      <c r="A307" s="48" t="str">
        <f>IF(B307="","SUPPR",SAISIE!$B$3)</f>
        <v>SUPPR</v>
      </c>
      <c r="B307" s="12" t="str">
        <f>IF(SAISIE!W29="","",IF(LEN(SAISIE!B29)=1,CONCATENATE("0",SAISIE!B29,"/",SAISIE!$B$4,"/",SAISIE!$B$5),CONCATENATE(SAISIE!B29,"/",SAISIE!$B$4,"/",SAISIE!$B$5)))</f>
        <v/>
      </c>
      <c r="C307" s="12" t="str">
        <f>IF(SAISIE!W29="","",SAISIE!V29)</f>
        <v/>
      </c>
      <c r="D307" s="12" t="str">
        <f>IF(SAISIE!W29="","",SAISIE!E29)</f>
        <v/>
      </c>
      <c r="E307" s="12" t="str">
        <f>IF(SAISIE!W29="","",SAISIE!F29)</f>
        <v/>
      </c>
      <c r="F307" s="12" t="str">
        <f>IF(SAISIE!$W29="","",IF(SAISIE!$U29="","",SAISIE!$U29))</f>
        <v/>
      </c>
      <c r="G307" s="12" t="str">
        <f>IF(SAISIE!W29="","",SAISIE!W29)</f>
        <v/>
      </c>
      <c r="H307" s="12"/>
      <c r="I307" s="12" t="str">
        <f>IF(SAISIE!$W29="","",SAISIE!$X29)</f>
        <v/>
      </c>
      <c r="J307" s="61" t="str">
        <f>IF(COUNTBLANK(SAISIE!$Q$6:$T$6)=4,"",IF(SAISIE!W29="","",IF(SAISIE!Q29&gt;0,SAISIE!$Q$6,IF(SAISIE!R29&gt;0,SAISIE!$R$6,IF(SAISIE!S29&gt;0,SAISIE!$S$6,IF(SAISIE!T29&gt;0,SAISIE!$T$6,""))))))</f>
        <v/>
      </c>
      <c r="O307" s="11" t="s">
        <v>51</v>
      </c>
    </row>
    <row r="308" spans="1:15" x14ac:dyDescent="0.2">
      <c r="A308" s="48" t="str">
        <f>IF(B308="","SUPPR",SAISIE!$B$3)</f>
        <v>PR</v>
      </c>
      <c r="B308" s="12" t="str">
        <f>IF(SAISIE!G29="","",IF(LEN(SAISIE!B29)=1,CONCATENATE("0",SAISIE!B29,"/",SAISIE!$B$4,"/",SAISIE!$B$5),CONCATENATE(SAISIE!B29,"/",SAISIE!$B$4,"/",SAISIE!$B$5)))</f>
        <v>19/01/2018</v>
      </c>
      <c r="C308" s="12">
        <f>IF(SAISIE!G29="","",SAISIE!$G$8)</f>
        <v>706100</v>
      </c>
      <c r="D308" s="12">
        <f>IF(SAISIE!G29="","",SAISIE!E29)</f>
        <v>154300</v>
      </c>
      <c r="E308" s="12" t="str">
        <f>IF(SAISIE!G29="","",SAISIE!F29)</f>
        <v>CV PV 18147329 - AW-851-BZ - ARSLAN SEREF - FORD FOCUS</v>
      </c>
      <c r="F308" s="12" t="str">
        <f>IF(SAISIE!$G29="","",IF(SAISIE!$U29="","",SAISIE!$U29))</f>
        <v/>
      </c>
      <c r="G308" s="12">
        <f>IF(SAISIE!G29="","",SAISIE!G29)</f>
        <v>12.5</v>
      </c>
      <c r="H308" s="12"/>
      <c r="I308" s="12">
        <f>IF(SAISIE!$G29="","",SAISIE!$X29)</f>
        <v>0</v>
      </c>
      <c r="J308" s="61" t="str">
        <f>IF(COUNTBLANK(SAISIE!$Q$6:$T$6)=4,"",IF(SAISIE!G29="","",IF(SAISIE!Q29&gt;0,SAISIE!$Q$6,IF(SAISIE!R29&gt;0,SAISIE!$R$6,IF(SAISIE!S29&gt;0,SAISIE!$S$6,IF(SAISIE!T29&gt;0,SAISIE!$T$6,""))))))</f>
        <v/>
      </c>
      <c r="O308" s="11" t="s">
        <v>48</v>
      </c>
    </row>
    <row r="309" spans="1:15" x14ac:dyDescent="0.2">
      <c r="A309" s="48" t="str">
        <f>IF(B309="","SUPPR",SAISIE!$B$3)</f>
        <v>SUPPR</v>
      </c>
      <c r="B309" s="12" t="str">
        <f>IF(SAISIE!H29="","",IF(LEN(SAISIE!B29)=1,CONCATENATE("0",SAISIE!B29,"/",SAISIE!$B$4,"/",SAISIE!$B$5),CONCATENATE(SAISIE!B29,"/",SAISIE!$B$4,"/",SAISIE!$B$5)))</f>
        <v/>
      </c>
      <c r="C309" s="12" t="str">
        <f>IF(SAISIE!H29="","",SAISIE!$H$8)</f>
        <v/>
      </c>
      <c r="D309" s="12" t="str">
        <f>IF(SAISIE!H29="","",SAISIE!E29)</f>
        <v/>
      </c>
      <c r="E309" s="12" t="str">
        <f>IF(SAISIE!H29="","",SAISIE!F29)</f>
        <v/>
      </c>
      <c r="F309" s="12" t="str">
        <f>IF(SAISIE!$H29="","",IF(SAISIE!$U29="","",SAISIE!$U29))</f>
        <v/>
      </c>
      <c r="G309" s="12" t="str">
        <f>IF(SAISIE!H29="","",SAISIE!H29)</f>
        <v/>
      </c>
      <c r="H309" s="12"/>
      <c r="I309" s="12" t="str">
        <f>IF(SAISIE!$H29="","",SAISIE!$X29)</f>
        <v/>
      </c>
      <c r="J309" s="61" t="str">
        <f>IF(COUNTBLANK(SAISIE!$Q$6:$T$6)=4,"",IF(SAISIE!H29="","",IF(SAISIE!Q29&gt;0,SAISIE!$Q$6,IF(SAISIE!R29&gt;0,SAISIE!$R$6,IF(SAISIE!S29&gt;0,SAISIE!$S$6,IF(SAISIE!T29&gt;0,SAISIE!$T$6,""))))))</f>
        <v/>
      </c>
      <c r="O309" s="11" t="s">
        <v>49</v>
      </c>
    </row>
    <row r="310" spans="1:15" x14ac:dyDescent="0.2">
      <c r="A310" s="48" t="str">
        <f>IF(B310="","SUPPR",SAISIE!$B$3)</f>
        <v>SUPPR</v>
      </c>
      <c r="B310" s="12" t="str">
        <f>IF(SAISIE!I29="","",IF(LEN(SAISIE!B29)=1,CONCATENATE("0",SAISIE!B29,"/",SAISIE!$B$4,"/",SAISIE!$B$5),CONCATENATE(SAISIE!B29,"/",SAISIE!$B$4,"/",SAISIE!$B$5)))</f>
        <v/>
      </c>
      <c r="C310" s="12" t="str">
        <f>IF(SAISIE!I29="","",SAISIE!$I$8)</f>
        <v/>
      </c>
      <c r="D310" s="12" t="str">
        <f>IF(SAISIE!I29="","",SAISIE!E29)</f>
        <v/>
      </c>
      <c r="E310" s="12" t="str">
        <f>IF(SAISIE!I29="","",SAISIE!F29)</f>
        <v/>
      </c>
      <c r="F310" s="12" t="str">
        <f>IF(SAISIE!$I29="","",IF(SAISIE!$U29="","",SAISIE!$U29))</f>
        <v/>
      </c>
      <c r="G310" s="12" t="str">
        <f>IF(SAISIE!I29="","",SAISIE!I29)</f>
        <v/>
      </c>
      <c r="H310" s="12"/>
      <c r="I310" s="12" t="str">
        <f>IF(SAISIE!$I29="","",SAISIE!$X29)</f>
        <v/>
      </c>
      <c r="J310" s="61" t="str">
        <f>IF(COUNTBLANK(SAISIE!$Q$6:$T$6)=4,"",IF(SAISIE!I29="","",IF(SAISIE!Q29&gt;0,SAISIE!$Q$6,IF(SAISIE!R29&gt;0,SAISIE!$R$6,IF(SAISIE!S29&gt;0,SAISIE!$S$6,IF(SAISIE!T29&gt;0,SAISIE!$T$6,""))))))</f>
        <v/>
      </c>
      <c r="O310" s="11" t="s">
        <v>50</v>
      </c>
    </row>
    <row r="311" spans="1:15" x14ac:dyDescent="0.2">
      <c r="A311" s="48" t="str">
        <f>IF(B311="","SUPPR",SAISIE!$B$3)</f>
        <v>SUPPR</v>
      </c>
      <c r="B311" s="12" t="str">
        <f>IF(SAISIE!J29="","",IF(LEN(SAISIE!B29)=1,CONCATENATE("0",SAISIE!B29,"/",SAISIE!$B$4,"/",SAISIE!$B$5),CONCATENATE(SAISIE!B29,"/",SAISIE!$B$4,"/",SAISIE!$B$5)))</f>
        <v/>
      </c>
      <c r="C311" s="12" t="str">
        <f>IF(SAISIE!J29="","",SAISIE!$J$8)</f>
        <v/>
      </c>
      <c r="D311" s="12" t="str">
        <f>IF(SAISIE!J29="","",SAISIE!E29)</f>
        <v/>
      </c>
      <c r="E311" s="12" t="str">
        <f>IF(SAISIE!J29="","",SAISIE!F29)</f>
        <v/>
      </c>
      <c r="F311" s="12" t="str">
        <f>IF(SAISIE!$J29="","",IF(SAISIE!$U29="","",SAISIE!$U29))</f>
        <v/>
      </c>
      <c r="G311" s="12" t="str">
        <f>IF(SAISIE!J29="","",SAISIE!J29)</f>
        <v/>
      </c>
      <c r="H311" s="12"/>
      <c r="I311" s="12" t="str">
        <f>IF(SAISIE!$J29="","",SAISIE!$X29)</f>
        <v/>
      </c>
      <c r="J311" s="61" t="str">
        <f>IF(COUNTBLANK(SAISIE!$Q$6:$T$6)=4,"",IF(SAISIE!J29="","",IF(SAISIE!Q29&gt;0,SAISIE!$Q$6,IF(SAISIE!R29&gt;0,SAISIE!$R$6,IF(SAISIE!S29&gt;0,SAISIE!$S$6,IF(SAISIE!T29&gt;0,SAISIE!$T$6,""))))))</f>
        <v/>
      </c>
      <c r="O311" s="11" t="s">
        <v>53</v>
      </c>
    </row>
    <row r="312" spans="1:15" x14ac:dyDescent="0.2">
      <c r="A312" s="48" t="str">
        <f>IF(B312="","SUPPR",SAISIE!$B$3)</f>
        <v>SUPPR</v>
      </c>
      <c r="B312" s="12" t="str">
        <f>IF(SAISIE!K29="","",IF(LEN(SAISIE!B29)=1,CONCATENATE("0",SAISIE!B29,"/",SAISIE!$B$4,"/",SAISIE!$B$5),CONCATENATE(SAISIE!B29,"/",SAISIE!$B$4,"/",SAISIE!$B$5)))</f>
        <v/>
      </c>
      <c r="C312" s="12" t="str">
        <f>IF(SAISIE!K29="","",SAISIE!$K$8)</f>
        <v/>
      </c>
      <c r="D312" s="12" t="str">
        <f>IF(SAISIE!K29="","",SAISIE!E29)</f>
        <v/>
      </c>
      <c r="E312" s="12" t="str">
        <f>IF(SAISIE!K29="","",SAISIE!F29)</f>
        <v/>
      </c>
      <c r="F312" s="12" t="str">
        <f>IF(SAISIE!$K29="","",IF(SAISIE!$U29="","",SAISIE!$U29))</f>
        <v/>
      </c>
      <c r="G312" s="12" t="str">
        <f>IF(SAISIE!K29="","",SAISIE!K29)</f>
        <v/>
      </c>
      <c r="H312" s="12"/>
      <c r="I312" s="12" t="str">
        <f>IF(SAISIE!$K29="","",SAISIE!$X29)</f>
        <v/>
      </c>
      <c r="J312" s="61" t="str">
        <f>IF(COUNTBLANK(SAISIE!$Q$6:$T$6)=4,"",IF(SAISIE!K29="","",IF(SAISIE!Q29&gt;0,SAISIE!$Q$6,IF(SAISIE!R29&gt;0,SAISIE!$R$6,IF(SAISIE!S29&gt;0,SAISIE!$S$6,IF(SAISIE!T29&gt;0,SAISIE!$T$6,""))))))</f>
        <v/>
      </c>
      <c r="O312" s="11" t="s">
        <v>54</v>
      </c>
    </row>
    <row r="313" spans="1:15" x14ac:dyDescent="0.2">
      <c r="A313" s="48" t="str">
        <f>IF(B313="","SUPPR",SAISIE!$B$3)</f>
        <v>SUPPR</v>
      </c>
      <c r="B313" s="12" t="str">
        <f>IF(SAISIE!L29="","",IF(LEN(SAISIE!B29)=1,CONCATENATE("0",SAISIE!B29,"/",SAISIE!$B$4,"/",SAISIE!$B$5),CONCATENATE(SAISIE!B29,"/",SAISIE!$B$4,"/",SAISIE!$B$5)))</f>
        <v/>
      </c>
      <c r="C313" s="12" t="str">
        <f>IF(SAISIE!L29="","",SAISIE!$L$8)</f>
        <v/>
      </c>
      <c r="D313" s="12" t="str">
        <f>IF(SAISIE!L29="","",SAISIE!E29)</f>
        <v/>
      </c>
      <c r="E313" s="12" t="str">
        <f>IF(SAISIE!L29="","",SAISIE!F29)</f>
        <v/>
      </c>
      <c r="F313" s="12" t="str">
        <f>IF(SAISIE!$L29="","",IF(SAISIE!$U29="","",SAISIE!$U29))</f>
        <v/>
      </c>
      <c r="G313" s="12" t="str">
        <f>IF(SAISIE!L29="","",SAISIE!L29)</f>
        <v/>
      </c>
      <c r="H313" s="12"/>
      <c r="I313" s="12" t="str">
        <f>IF(SAISIE!$L29="","",SAISIE!$X29)</f>
        <v/>
      </c>
      <c r="J313" s="61" t="str">
        <f>IF(COUNTBLANK(SAISIE!$Q$6:$T$6)=4,"",IF(SAISIE!L29="","",IF(SAISIE!Q29&gt;0,SAISIE!$Q$6,IF(SAISIE!R29&gt;0,SAISIE!$R$6,IF(SAISIE!S29&gt;0,SAISIE!$S$6,IF(SAISIE!T29&gt;0,SAISIE!$T$6,""))))))</f>
        <v/>
      </c>
      <c r="O313" s="11" t="s">
        <v>55</v>
      </c>
    </row>
    <row r="314" spans="1:15" x14ac:dyDescent="0.2">
      <c r="A314" s="48" t="str">
        <f>IF(B314="","SUPPR",SAISIE!$B$3)</f>
        <v>SUPPR</v>
      </c>
      <c r="B314" s="12" t="str">
        <f>IF(SAISIE!M29="","",IF(LEN(SAISIE!B29)=1,CONCATENATE("0",SAISIE!B29,"/",SAISIE!$B$4,"/",SAISIE!$B$5),CONCATENATE(SAISIE!B29,"/",SAISIE!$B$4,"/",SAISIE!$B$5)))</f>
        <v/>
      </c>
      <c r="C314" s="12" t="str">
        <f>IF(SAISIE!M29="","",SAISIE!$M$8)</f>
        <v/>
      </c>
      <c r="D314" s="12" t="str">
        <f>IF(SAISIE!M29="","",SAISIE!E29)</f>
        <v/>
      </c>
      <c r="E314" s="12" t="str">
        <f>IF(SAISIE!M29="","",SAISIE!F29)</f>
        <v/>
      </c>
      <c r="F314" s="12" t="str">
        <f>IF(SAISIE!$M29="","",IF(SAISIE!$U29="","",SAISIE!$U29))</f>
        <v/>
      </c>
      <c r="G314" s="12" t="str">
        <f>IF(SAISIE!M29="","",SAISIE!M29)</f>
        <v/>
      </c>
      <c r="H314" s="12"/>
      <c r="I314" s="12" t="str">
        <f>IF(SAISIE!$M29="","",SAISIE!$X29)</f>
        <v/>
      </c>
      <c r="J314" s="61" t="str">
        <f>IF(COUNTBLANK(SAISIE!$Q$6:$T$6)=4,"",IF(SAISIE!M29="","",IF(SAISIE!Q29&gt;0,SAISIE!$Q$6,IF(SAISIE!R29&gt;0,SAISIE!$R$6,IF(SAISIE!S29&gt;0,SAISIE!$S$6,IF(SAISIE!T29&gt;0,SAISIE!$T$6,""))))))</f>
        <v/>
      </c>
      <c r="O314" s="11" t="s">
        <v>56</v>
      </c>
    </row>
    <row r="315" spans="1:15" x14ac:dyDescent="0.2">
      <c r="A315" s="48" t="str">
        <f>IF(B315="","SUPPR",SAISIE!$B$3)</f>
        <v>SUPPR</v>
      </c>
      <c r="B315" s="12" t="str">
        <f>IF(SAISIE!N29="","",IF(LEN(SAISIE!B29)=1,CONCATENATE("0",SAISIE!B29,"/",SAISIE!$B$4,"/",SAISIE!$B$5),CONCATENATE(SAISIE!B29,"/",SAISIE!$B$4,"/",SAISIE!$B$5)))</f>
        <v/>
      </c>
      <c r="C315" s="12" t="str">
        <f>IF(SAISIE!N29="","",SAISIE!$N$8)</f>
        <v/>
      </c>
      <c r="D315" s="12" t="str">
        <f>IF(SAISIE!N29="","",SAISIE!E29)</f>
        <v/>
      </c>
      <c r="E315" s="12" t="str">
        <f>IF(SAISIE!N29="","",SAISIE!F29)</f>
        <v/>
      </c>
      <c r="F315" s="12" t="str">
        <f>IF(SAISIE!$N29="","",IF(SAISIE!$U29="","",SAISIE!$U29))</f>
        <v/>
      </c>
      <c r="G315" s="12" t="str">
        <f>IF(SAISIE!N29="","",SAISIE!N29)</f>
        <v/>
      </c>
      <c r="H315" s="12"/>
      <c r="I315" s="12" t="str">
        <f>IF(SAISIE!$N29="","",SAISIE!$X29)</f>
        <v/>
      </c>
      <c r="J315" s="61" t="str">
        <f>IF(COUNTBLANK(SAISIE!$Q$6:$T$6)=4,"",IF(SAISIE!N29="","",IF(SAISIE!Q29&gt;0,SAISIE!$Q$6,IF(SAISIE!R29&gt;0,SAISIE!$R$6,IF(SAISIE!S29&gt;0,SAISIE!$S$6,IF(SAISIE!T29&gt;0,SAISIE!$T$6,""))))))</f>
        <v/>
      </c>
      <c r="O315" s="11" t="s">
        <v>57</v>
      </c>
    </row>
    <row r="316" spans="1:15" x14ac:dyDescent="0.2">
      <c r="A316" s="48" t="str">
        <f>IF(B316="","SUPPR",SAISIE!$B$3)</f>
        <v>SUPPR</v>
      </c>
      <c r="B316" s="12" t="str">
        <f>IF(SAISIE!O29="","",IF(LEN(SAISIE!B29)=1,CONCATENATE("0",SAISIE!B29,"/",SAISIE!$B$4,"/",SAISIE!$B$5),CONCATENATE(SAISIE!B29,"/",SAISIE!$B$4,"/",SAISIE!$B$5)))</f>
        <v/>
      </c>
      <c r="C316" s="12" t="str">
        <f>IF(SAISIE!O29="","",SAISIE!$O$8)</f>
        <v/>
      </c>
      <c r="D316" s="12" t="str">
        <f>IF(SAISIE!O29="","",SAISIE!E29)</f>
        <v/>
      </c>
      <c r="E316" s="12" t="str">
        <f>IF(SAISIE!O29="","",SAISIE!F29)</f>
        <v/>
      </c>
      <c r="F316" s="12" t="str">
        <f>IF(SAISIE!$O29="","",IF(SAISIE!$U29="","",SAISIE!$U29))</f>
        <v/>
      </c>
      <c r="G316" s="12" t="str">
        <f>IF(SAISIE!O29="","",SAISIE!O29)</f>
        <v/>
      </c>
      <c r="H316" s="12"/>
      <c r="I316" s="12" t="str">
        <f>IF(SAISIE!$O29="","",SAISIE!$X29)</f>
        <v/>
      </c>
      <c r="J316" s="61" t="str">
        <f>IF(COUNTBLANK(SAISIE!$Q$6:$T$6)=4,"",IF(SAISIE!O29="","",IF(SAISIE!Q29&gt;0,SAISIE!$Q$6,IF(SAISIE!R29&gt;0,SAISIE!$R$6,IF(SAISIE!S29&gt;0,SAISIE!$S$6,IF(SAISIE!T29&gt;0,SAISIE!$T$6,""))))))</f>
        <v/>
      </c>
      <c r="O316" s="11" t="s">
        <v>58</v>
      </c>
    </row>
    <row r="317" spans="1:15" x14ac:dyDescent="0.2">
      <c r="A317" s="48" t="str">
        <f>IF(B317="","SUPPR",SAISIE!$B$3)</f>
        <v>SUPPR</v>
      </c>
      <c r="B317" s="12" t="str">
        <f>IF(SAISIE!P29="","",IF(LEN(SAISIE!B29)=1,CONCATENATE("0",SAISIE!B29,"/",SAISIE!$B$4,"/",SAISIE!$B$5),CONCATENATE(SAISIE!B29,"/",SAISIE!$B$4,"/",SAISIE!$B$5)))</f>
        <v/>
      </c>
      <c r="C317" s="12" t="str">
        <f>IF(SAISIE!P29="","",SAISIE!$P$8)</f>
        <v/>
      </c>
      <c r="D317" s="12" t="str">
        <f>IF(SAISIE!P29="","",SAISIE!E29)</f>
        <v/>
      </c>
      <c r="E317" s="12" t="str">
        <f>IF(SAISIE!P29="","",SAISIE!F29)</f>
        <v/>
      </c>
      <c r="F317" s="12" t="str">
        <f>IF(SAISIE!$P29="","",IF(SAISIE!$U29="","",SAISIE!$U29))</f>
        <v/>
      </c>
      <c r="G317" s="12" t="str">
        <f>IF(SAISIE!P29="","",SAISIE!P29)</f>
        <v/>
      </c>
      <c r="H317" s="12"/>
      <c r="I317" s="12" t="str">
        <f>IF(SAISIE!$P29="","",SAISIE!$X29)</f>
        <v/>
      </c>
      <c r="J317" s="61" t="str">
        <f>IF(COUNTBLANK(SAISIE!$Q$6:$T$6)=4,"",IF(SAISIE!P29="","",IF(SAISIE!Q29&gt;0,SAISIE!$Q$6,IF(SAISIE!R29&gt;0,SAISIE!$R$6,IF(SAISIE!S29&gt;0,SAISIE!$S$6,IF(SAISIE!T29&gt;0,SAISIE!$T$6,""))))))</f>
        <v/>
      </c>
      <c r="O317" s="11" t="s">
        <v>52</v>
      </c>
    </row>
    <row r="318" spans="1:15" x14ac:dyDescent="0.2">
      <c r="A318" s="48" t="str">
        <f>IF(B318="","SUPPR",SAISIE!$B$3)</f>
        <v>PR</v>
      </c>
      <c r="B318" s="12" t="str">
        <f>IF(SAISIE!Q29="","",IF(LEN(SAISIE!B29)=1,CONCATENATE("0",SAISIE!B29,"/",SAISIE!$B$4,"/",SAISIE!$B$5),CONCATENATE(SAISIE!B29,"/",SAISIE!$B$4,"/",SAISIE!$B$5)))</f>
        <v>19/01/2018</v>
      </c>
      <c r="C318" s="12">
        <f>IF(SAISIE!Q29="","",SAISIE!$Q$8)</f>
        <v>4457112</v>
      </c>
      <c r="D318" s="12">
        <f>IF(SAISIE!Q29="","",SAISIE!E29)</f>
        <v>154300</v>
      </c>
      <c r="E318" s="12" t="str">
        <f>IF(SAISIE!Q29="","",SAISIE!F29)</f>
        <v>CV PV 18147329 - AW-851-BZ - ARSLAN SEREF - FORD FOCUS</v>
      </c>
      <c r="F318" s="12" t="str">
        <f>IF(SAISIE!$Q29="","",IF(SAISIE!$U29="","",SAISIE!$U29))</f>
        <v/>
      </c>
      <c r="G318" s="12">
        <f>IF(SAISIE!Q29="","",SAISIE!Q29)</f>
        <v>2.5</v>
      </c>
      <c r="H318" s="12"/>
      <c r="I318" s="37"/>
      <c r="J318" s="61"/>
      <c r="O318" s="39"/>
    </row>
    <row r="319" spans="1:15" x14ac:dyDescent="0.2">
      <c r="A319" s="48" t="str">
        <f>IF(B319="","SUPPR",SAISIE!$B$3)</f>
        <v>SUPPR</v>
      </c>
      <c r="B319" s="12" t="str">
        <f>IF(SAISIE!R29="","",IF(LEN(SAISIE!B29)=1,CONCATENATE("0",SAISIE!B29,"/",SAISIE!$B$4,"/",SAISIE!$B$5),CONCATENATE(SAISIE!B29,"/",SAISIE!$B$4,"/",SAISIE!$B$5)))</f>
        <v/>
      </c>
      <c r="C319" s="12" t="str">
        <f>IF(SAISIE!R29="","",SAISIE!$R$8)</f>
        <v/>
      </c>
      <c r="D319" s="12" t="str">
        <f>IF(SAISIE!R29="","",SAISIE!E29)</f>
        <v/>
      </c>
      <c r="E319" s="12" t="str">
        <f>IF(SAISIE!R29="","",SAISIE!F29)</f>
        <v/>
      </c>
      <c r="F319" s="12" t="str">
        <f>IF(SAISIE!$R29="","",IF(SAISIE!$U29="","",SAISIE!$U29))</f>
        <v/>
      </c>
      <c r="G319" s="12" t="str">
        <f>IF(SAISIE!R29="","",SAISIE!R29)</f>
        <v/>
      </c>
      <c r="H319" s="12"/>
      <c r="I319" s="37"/>
      <c r="J319" s="61"/>
    </row>
    <row r="320" spans="1:15" x14ac:dyDescent="0.2">
      <c r="A320" s="48" t="str">
        <f>IF(B320="","SUPPR",SAISIE!$B$3)</f>
        <v>SUPPR</v>
      </c>
      <c r="B320" s="12" t="str">
        <f>IF(SAISIE!S29="","",IF(LEN(SAISIE!B29)=1,CONCATENATE("0",SAISIE!B29,"/",SAISIE!$B$4,"/",SAISIE!$B$5),CONCATENATE(SAISIE!B29,"/",SAISIE!$B$4,"/",SAISIE!$B$5)))</f>
        <v/>
      </c>
      <c r="C320" s="12" t="str">
        <f>IF(SAISIE!S29="","",SAISIE!$S$8)</f>
        <v/>
      </c>
      <c r="D320" s="12" t="str">
        <f>IF(SAISIE!S29="","",SAISIE!E29)</f>
        <v/>
      </c>
      <c r="E320" s="12" t="str">
        <f>IF(SAISIE!S29="","",SAISIE!F29)</f>
        <v/>
      </c>
      <c r="F320" s="12" t="str">
        <f>IF(SAISIE!$S29="","",IF(SAISIE!$U29="","",SAISIE!$U29))</f>
        <v/>
      </c>
      <c r="G320" s="12" t="str">
        <f>IF(SAISIE!S29="","",SAISIE!S29)</f>
        <v/>
      </c>
      <c r="H320" s="12"/>
      <c r="I320" s="37"/>
      <c r="J320" s="61"/>
    </row>
    <row r="321" spans="1:15" ht="13.5" thickBot="1" x14ac:dyDescent="0.25">
      <c r="A321" s="48" t="str">
        <f>IF(B321="","SUPPR",SAISIE!$B$3)</f>
        <v>SUPPR</v>
      </c>
      <c r="B321" s="12" t="str">
        <f>IF(SAISIE!T29="","",IF(LEN(SAISIE!B29)=1,CONCATENATE("0",SAISIE!B29,"/",SAISIE!$B$4,"/",SAISIE!$B$5),CONCATENATE(SAISIE!B29,"/",SAISIE!$B$4,"/",SAISIE!$B$5)))</f>
        <v/>
      </c>
      <c r="C321" s="60" t="str">
        <f>IF(SAISIE!T29="","",SAISIE!$T$8)</f>
        <v/>
      </c>
      <c r="D321" s="60" t="str">
        <f>IF(SAISIE!T29="","",SAISIE!E29)</f>
        <v/>
      </c>
      <c r="E321" s="60" t="str">
        <f>IF(SAISIE!T29="","",SAISIE!F29)</f>
        <v/>
      </c>
      <c r="F321" s="60" t="str">
        <f>IF(SAISIE!$T29="","",IF(SAISIE!$U29="","",SAISIE!$U29))</f>
        <v/>
      </c>
      <c r="G321" s="60" t="str">
        <f>IF(SAISIE!T29="","",SAISIE!T29)</f>
        <v/>
      </c>
      <c r="H321" s="58"/>
      <c r="I321" s="59"/>
      <c r="J321" s="62"/>
    </row>
    <row r="322" spans="1:15" x14ac:dyDescent="0.2">
      <c r="A322" s="48" t="str">
        <f>IF(B322="","SUPPR",SAISIE!$B$3)</f>
        <v>PR</v>
      </c>
      <c r="B322" s="53" t="str">
        <f>IF(SAISIE!B30="","",IF(LEN(SAISIE!B30)=1,CONCATENATE("0",SAISIE!B30,"/",SAISIE!$B$4,"/",SAISIE!$B$5),CONCATENATE(SAISIE!B30,"/",SAISIE!$B$4,"/",SAISIE!$B$5)))</f>
        <v>06/01/2018</v>
      </c>
      <c r="C322" s="53" t="str">
        <f>IF(SAISIE!B30="","",CONCATENATE($M$2,SAISIE!C30))</f>
        <v>411ASSA</v>
      </c>
      <c r="D322" s="53">
        <f>IF(SAISIE!B30="","",SAISIE!E30)</f>
        <v>153923</v>
      </c>
      <c r="E322" s="53" t="str">
        <f>IF(SAISIE!B30="","",SAISIE!F30)</f>
        <v>VTP PV 18146980 - CA-429-WF - ASSAILLY PATRICK - SKODA ROOMSTER</v>
      </c>
      <c r="F322" s="66" t="str">
        <f>IF(A322="SUPPR","",IF(SAISIE!$U30="","",SAISIE!$U30))</f>
        <v/>
      </c>
      <c r="G322" s="53"/>
      <c r="H322" s="53">
        <f>IF(SAISIE!B30="","",SAISIE!D30)</f>
        <v>65</v>
      </c>
      <c r="I322" s="54"/>
      <c r="J322" s="55" t="str">
        <f>IF(AZ30="","","")</f>
        <v/>
      </c>
      <c r="O322" s="38">
        <f>O306+1</f>
        <v>30</v>
      </c>
    </row>
    <row r="323" spans="1:15" x14ac:dyDescent="0.2">
      <c r="A323" s="48" t="str">
        <f>IF(B323="","SUPPR",SAISIE!$B$3)</f>
        <v>SUPPR</v>
      </c>
      <c r="B323" s="12" t="str">
        <f>IF(SAISIE!W30="","",IF(LEN(SAISIE!B30)=1,CONCATENATE("0",SAISIE!B30,"/",SAISIE!$B$4,"/",SAISIE!$B$5),CONCATENATE(SAISIE!B30,"/",SAISIE!$B$4,"/",SAISIE!$B$5)))</f>
        <v/>
      </c>
      <c r="C323" s="12" t="str">
        <f>IF(SAISIE!W30="","",SAISIE!V30)</f>
        <v/>
      </c>
      <c r="D323" s="12" t="str">
        <f>IF(SAISIE!W30="","",SAISIE!E30)</f>
        <v/>
      </c>
      <c r="E323" s="12" t="str">
        <f>IF(SAISIE!W30="","",SAISIE!F30)</f>
        <v/>
      </c>
      <c r="F323" s="12" t="str">
        <f>IF(SAISIE!$W30="","",IF(SAISIE!$U30="","",SAISIE!$U30))</f>
        <v/>
      </c>
      <c r="G323" s="12" t="str">
        <f>IF(SAISIE!W30="","",SAISIE!W30)</f>
        <v/>
      </c>
      <c r="H323" s="12"/>
      <c r="I323" s="12" t="str">
        <f>IF(SAISIE!$W30="","",SAISIE!$X30)</f>
        <v/>
      </c>
      <c r="J323" s="61" t="str">
        <f>IF(COUNTBLANK(SAISIE!$Q$6:$T$6)=4,"",IF(SAISIE!W30="","",IF(SAISIE!Q30&gt;0,SAISIE!$Q$6,IF(SAISIE!R30&gt;0,SAISIE!$R$6,IF(SAISIE!S30&gt;0,SAISIE!$S$6,IF(SAISIE!T30&gt;0,SAISIE!$T$6,""))))))</f>
        <v/>
      </c>
      <c r="O323" s="11" t="s">
        <v>51</v>
      </c>
    </row>
    <row r="324" spans="1:15" x14ac:dyDescent="0.2">
      <c r="A324" s="48" t="str">
        <f>IF(B324="","SUPPR",SAISIE!$B$3)</f>
        <v>PR</v>
      </c>
      <c r="B324" s="12" t="str">
        <f>IF(SAISIE!G30="","",IF(LEN(SAISIE!B30)=1,CONCATENATE("0",SAISIE!B30,"/",SAISIE!$B$4,"/",SAISIE!$B$5),CONCATENATE(SAISIE!B30,"/",SAISIE!$B$4,"/",SAISIE!$B$5)))</f>
        <v>06/01/2018</v>
      </c>
      <c r="C324" s="12">
        <f>IF(SAISIE!G30="","",SAISIE!$G$8)</f>
        <v>706100</v>
      </c>
      <c r="D324" s="12">
        <f>IF(SAISIE!G30="","",SAISIE!E30)</f>
        <v>153923</v>
      </c>
      <c r="E324" s="12" t="str">
        <f>IF(SAISIE!G30="","",SAISIE!F30)</f>
        <v>VTP PV 18146980 - CA-429-WF - ASSAILLY PATRICK - SKODA ROOMSTER</v>
      </c>
      <c r="F324" s="12" t="str">
        <f>IF(SAISIE!$G30="","",IF(SAISIE!$U30="","",SAISIE!$U30))</f>
        <v/>
      </c>
      <c r="G324" s="12">
        <f>IF(SAISIE!G30="","",SAISIE!G30)</f>
        <v>53.88</v>
      </c>
      <c r="H324" s="12"/>
      <c r="I324" s="12">
        <f>IF(SAISIE!$G30="","",SAISIE!$X30)</f>
        <v>0</v>
      </c>
      <c r="J324" s="61" t="str">
        <f>IF(COUNTBLANK(SAISIE!$Q$6:$T$6)=4,"",IF(SAISIE!G30="","",IF(SAISIE!Q30&gt;0,SAISIE!$Q$6,IF(SAISIE!R30&gt;0,SAISIE!$R$6,IF(SAISIE!S30&gt;0,SAISIE!$S$6,IF(SAISIE!T30&gt;0,SAISIE!$T$6,""))))))</f>
        <v/>
      </c>
      <c r="O324" s="11" t="s">
        <v>48</v>
      </c>
    </row>
    <row r="325" spans="1:15" x14ac:dyDescent="0.2">
      <c r="A325" s="48" t="str">
        <f>IF(B325="","SUPPR",SAISIE!$B$3)</f>
        <v>SUPPR</v>
      </c>
      <c r="B325" s="12" t="str">
        <f>IF(SAISIE!H30="","",IF(LEN(SAISIE!B30)=1,CONCATENATE("0",SAISIE!B30,"/",SAISIE!$B$4,"/",SAISIE!$B$5),CONCATENATE(SAISIE!B30,"/",SAISIE!$B$4,"/",SAISIE!$B$5)))</f>
        <v/>
      </c>
      <c r="C325" s="12" t="str">
        <f>IF(SAISIE!H30="","",SAISIE!$H$8)</f>
        <v/>
      </c>
      <c r="D325" s="12" t="str">
        <f>IF(SAISIE!H30="","",SAISIE!E30)</f>
        <v/>
      </c>
      <c r="E325" s="12" t="str">
        <f>IF(SAISIE!H30="","",SAISIE!F30)</f>
        <v/>
      </c>
      <c r="F325" s="12" t="str">
        <f>IF(SAISIE!$H30="","",IF(SAISIE!$U30="","",SAISIE!$U30))</f>
        <v/>
      </c>
      <c r="G325" s="12" t="str">
        <f>IF(SAISIE!H30="","",SAISIE!H30)</f>
        <v/>
      </c>
      <c r="H325" s="12"/>
      <c r="I325" s="12" t="str">
        <f>IF(SAISIE!$H30="","",SAISIE!$X30)</f>
        <v/>
      </c>
      <c r="J325" s="61" t="str">
        <f>IF(COUNTBLANK(SAISIE!$Q$6:$T$6)=4,"",IF(SAISIE!H30="","",IF(SAISIE!Q30&gt;0,SAISIE!$Q$6,IF(SAISIE!R30&gt;0,SAISIE!$R$6,IF(SAISIE!S30&gt;0,SAISIE!$S$6,IF(SAISIE!T30&gt;0,SAISIE!$T$6,""))))))</f>
        <v/>
      </c>
      <c r="O325" s="11" t="s">
        <v>49</v>
      </c>
    </row>
    <row r="326" spans="1:15" x14ac:dyDescent="0.2">
      <c r="A326" s="48" t="str">
        <f>IF(B326="","SUPPR",SAISIE!$B$3)</f>
        <v>SUPPR</v>
      </c>
      <c r="B326" s="12" t="str">
        <f>IF(SAISIE!I30="","",IF(LEN(SAISIE!B30)=1,CONCATENATE("0",SAISIE!B30,"/",SAISIE!$B$4,"/",SAISIE!$B$5),CONCATENATE(SAISIE!B30,"/",SAISIE!$B$4,"/",SAISIE!$B$5)))</f>
        <v/>
      </c>
      <c r="C326" s="12" t="str">
        <f>IF(SAISIE!I30="","",SAISIE!$I$8)</f>
        <v/>
      </c>
      <c r="D326" s="12" t="str">
        <f>IF(SAISIE!I30="","",SAISIE!E30)</f>
        <v/>
      </c>
      <c r="E326" s="12" t="str">
        <f>IF(SAISIE!I30="","",SAISIE!F30)</f>
        <v/>
      </c>
      <c r="F326" s="12" t="str">
        <f>IF(SAISIE!$I30="","",IF(SAISIE!$U30="","",SAISIE!$U30))</f>
        <v/>
      </c>
      <c r="G326" s="12" t="str">
        <f>IF(SAISIE!I30="","",SAISIE!I30)</f>
        <v/>
      </c>
      <c r="H326" s="12"/>
      <c r="I326" s="12" t="str">
        <f>IF(SAISIE!$I30="","",SAISIE!$X30)</f>
        <v/>
      </c>
      <c r="J326" s="61" t="str">
        <f>IF(COUNTBLANK(SAISIE!$Q$6:$T$6)=4,"",IF(SAISIE!I30="","",IF(SAISIE!Q30&gt;0,SAISIE!$Q$6,IF(SAISIE!R30&gt;0,SAISIE!$R$6,IF(SAISIE!S30&gt;0,SAISIE!$S$6,IF(SAISIE!T30&gt;0,SAISIE!$T$6,""))))))</f>
        <v/>
      </c>
      <c r="O326" s="11" t="s">
        <v>50</v>
      </c>
    </row>
    <row r="327" spans="1:15" x14ac:dyDescent="0.2">
      <c r="A327" s="48" t="str">
        <f>IF(B327="","SUPPR",SAISIE!$B$3)</f>
        <v>SUPPR</v>
      </c>
      <c r="B327" s="12" t="str">
        <f>IF(SAISIE!J30="","",IF(LEN(SAISIE!B30)=1,CONCATENATE("0",SAISIE!B30,"/",SAISIE!$B$4,"/",SAISIE!$B$5),CONCATENATE(SAISIE!B30,"/",SAISIE!$B$4,"/",SAISIE!$B$5)))</f>
        <v/>
      </c>
      <c r="C327" s="12" t="str">
        <f>IF(SAISIE!J30="","",SAISIE!$J$8)</f>
        <v/>
      </c>
      <c r="D327" s="12" t="str">
        <f>IF(SAISIE!J30="","",SAISIE!E30)</f>
        <v/>
      </c>
      <c r="E327" s="12" t="str">
        <f>IF(SAISIE!J30="","",SAISIE!F30)</f>
        <v/>
      </c>
      <c r="F327" s="12" t="str">
        <f>IF(SAISIE!$J30="","",IF(SAISIE!$U30="","",SAISIE!$U30))</f>
        <v/>
      </c>
      <c r="G327" s="12" t="str">
        <f>IF(SAISIE!J30="","",SAISIE!J30)</f>
        <v/>
      </c>
      <c r="H327" s="12"/>
      <c r="I327" s="12" t="str">
        <f>IF(SAISIE!$J30="","",SAISIE!$X30)</f>
        <v/>
      </c>
      <c r="J327" s="61" t="str">
        <f>IF(COUNTBLANK(SAISIE!$Q$6:$T$6)=4,"",IF(SAISIE!J30="","",IF(SAISIE!Q30&gt;0,SAISIE!$Q$6,IF(SAISIE!R30&gt;0,SAISIE!$R$6,IF(SAISIE!S30&gt;0,SAISIE!$S$6,IF(SAISIE!T30&gt;0,SAISIE!$T$6,""))))))</f>
        <v/>
      </c>
      <c r="O327" s="11" t="s">
        <v>53</v>
      </c>
    </row>
    <row r="328" spans="1:15" x14ac:dyDescent="0.2">
      <c r="A328" s="48" t="str">
        <f>IF(B328="","SUPPR",SAISIE!$B$3)</f>
        <v>SUPPR</v>
      </c>
      <c r="B328" s="12" t="str">
        <f>IF(SAISIE!K30="","",IF(LEN(SAISIE!B30)=1,CONCATENATE("0",SAISIE!B30,"/",SAISIE!$B$4,"/",SAISIE!$B$5),CONCATENATE(SAISIE!B30,"/",SAISIE!$B$4,"/",SAISIE!$B$5)))</f>
        <v/>
      </c>
      <c r="C328" s="12" t="str">
        <f>IF(SAISIE!K30="","",SAISIE!$K$8)</f>
        <v/>
      </c>
      <c r="D328" s="12" t="str">
        <f>IF(SAISIE!K30="","",SAISIE!E30)</f>
        <v/>
      </c>
      <c r="E328" s="12" t="str">
        <f>IF(SAISIE!K30="","",SAISIE!F30)</f>
        <v/>
      </c>
      <c r="F328" s="12" t="str">
        <f>IF(SAISIE!$K30="","",IF(SAISIE!$U30="","",SAISIE!$U30))</f>
        <v/>
      </c>
      <c r="G328" s="12" t="str">
        <f>IF(SAISIE!K30="","",SAISIE!K30)</f>
        <v/>
      </c>
      <c r="H328" s="12"/>
      <c r="I328" s="12" t="str">
        <f>IF(SAISIE!$K30="","",SAISIE!$X30)</f>
        <v/>
      </c>
      <c r="J328" s="61" t="str">
        <f>IF(COUNTBLANK(SAISIE!$Q$6:$T$6)=4,"",IF(SAISIE!K30="","",IF(SAISIE!Q30&gt;0,SAISIE!$Q$6,IF(SAISIE!R30&gt;0,SAISIE!$R$6,IF(SAISIE!S30&gt;0,SAISIE!$S$6,IF(SAISIE!T30&gt;0,SAISIE!$T$6,""))))))</f>
        <v/>
      </c>
      <c r="O328" s="11" t="s">
        <v>54</v>
      </c>
    </row>
    <row r="329" spans="1:15" x14ac:dyDescent="0.2">
      <c r="A329" s="48" t="str">
        <f>IF(B329="","SUPPR",SAISIE!$B$3)</f>
        <v>SUPPR</v>
      </c>
      <c r="B329" s="12" t="str">
        <f>IF(SAISIE!L30="","",IF(LEN(SAISIE!B30)=1,CONCATENATE("0",SAISIE!B30,"/",SAISIE!$B$4,"/",SAISIE!$B$5),CONCATENATE(SAISIE!B30,"/",SAISIE!$B$4,"/",SAISIE!$B$5)))</f>
        <v/>
      </c>
      <c r="C329" s="12" t="str">
        <f>IF(SAISIE!L30="","",SAISIE!$L$8)</f>
        <v/>
      </c>
      <c r="D329" s="12" t="str">
        <f>IF(SAISIE!L30="","",SAISIE!E30)</f>
        <v/>
      </c>
      <c r="E329" s="12" t="str">
        <f>IF(SAISIE!L30="","",SAISIE!F30)</f>
        <v/>
      </c>
      <c r="F329" s="12" t="str">
        <f>IF(SAISIE!$L30="","",IF(SAISIE!$U30="","",SAISIE!$U30))</f>
        <v/>
      </c>
      <c r="G329" s="12" t="str">
        <f>IF(SAISIE!L30="","",SAISIE!L30)</f>
        <v/>
      </c>
      <c r="H329" s="12"/>
      <c r="I329" s="12" t="str">
        <f>IF(SAISIE!$L30="","",SAISIE!$X30)</f>
        <v/>
      </c>
      <c r="J329" s="61" t="str">
        <f>IF(COUNTBLANK(SAISIE!$Q$6:$T$6)=4,"",IF(SAISIE!L30="","",IF(SAISIE!Q30&gt;0,SAISIE!$Q$6,IF(SAISIE!R30&gt;0,SAISIE!$R$6,IF(SAISIE!S30&gt;0,SAISIE!$S$6,IF(SAISIE!T30&gt;0,SAISIE!$T$6,""))))))</f>
        <v/>
      </c>
      <c r="O329" s="11" t="s">
        <v>55</v>
      </c>
    </row>
    <row r="330" spans="1:15" x14ac:dyDescent="0.2">
      <c r="A330" s="48" t="str">
        <f>IF(B330="","SUPPR",SAISIE!$B$3)</f>
        <v>SUPPR</v>
      </c>
      <c r="B330" s="12" t="str">
        <f>IF(SAISIE!M30="","",IF(LEN(SAISIE!B30)=1,CONCATENATE("0",SAISIE!B30,"/",SAISIE!$B$4,"/",SAISIE!$B$5),CONCATENATE(SAISIE!B30,"/",SAISIE!$B$4,"/",SAISIE!$B$5)))</f>
        <v/>
      </c>
      <c r="C330" s="12" t="str">
        <f>IF(SAISIE!M30="","",SAISIE!$M$8)</f>
        <v/>
      </c>
      <c r="D330" s="12" t="str">
        <f>IF(SAISIE!M30="","",SAISIE!E30)</f>
        <v/>
      </c>
      <c r="E330" s="12" t="str">
        <f>IF(SAISIE!M30="","",SAISIE!F30)</f>
        <v/>
      </c>
      <c r="F330" s="12" t="str">
        <f>IF(SAISIE!$M30="","",IF(SAISIE!$U30="","",SAISIE!$U30))</f>
        <v/>
      </c>
      <c r="G330" s="12" t="str">
        <f>IF(SAISIE!M30="","",SAISIE!M30)</f>
        <v/>
      </c>
      <c r="H330" s="12"/>
      <c r="I330" s="12" t="str">
        <f>IF(SAISIE!$M30="","",SAISIE!$X30)</f>
        <v/>
      </c>
      <c r="J330" s="61" t="str">
        <f>IF(COUNTBLANK(SAISIE!$Q$6:$T$6)=4,"",IF(SAISIE!M30="","",IF(SAISIE!Q30&gt;0,SAISIE!$Q$6,IF(SAISIE!R30&gt;0,SAISIE!$R$6,IF(SAISIE!S30&gt;0,SAISIE!$S$6,IF(SAISIE!T30&gt;0,SAISIE!$T$6,""))))))</f>
        <v/>
      </c>
      <c r="O330" s="11" t="s">
        <v>56</v>
      </c>
    </row>
    <row r="331" spans="1:15" x14ac:dyDescent="0.2">
      <c r="A331" s="48" t="str">
        <f>IF(B331="","SUPPR",SAISIE!$B$3)</f>
        <v>SUPPR</v>
      </c>
      <c r="B331" s="12" t="str">
        <f>IF(SAISIE!N30="","",IF(LEN(SAISIE!B30)=1,CONCATENATE("0",SAISIE!B30,"/",SAISIE!$B$4,"/",SAISIE!$B$5),CONCATENATE(SAISIE!B30,"/",SAISIE!$B$4,"/",SAISIE!$B$5)))</f>
        <v/>
      </c>
      <c r="C331" s="12" t="str">
        <f>IF(SAISIE!N30="","",SAISIE!$N$8)</f>
        <v/>
      </c>
      <c r="D331" s="12" t="str">
        <f>IF(SAISIE!N30="","",SAISIE!E30)</f>
        <v/>
      </c>
      <c r="E331" s="12" t="str">
        <f>IF(SAISIE!N30="","",SAISIE!F30)</f>
        <v/>
      </c>
      <c r="F331" s="12" t="str">
        <f>IF(SAISIE!$N30="","",IF(SAISIE!$U30="","",SAISIE!$U30))</f>
        <v/>
      </c>
      <c r="G331" s="12" t="str">
        <f>IF(SAISIE!N30="","",SAISIE!N30)</f>
        <v/>
      </c>
      <c r="H331" s="12"/>
      <c r="I331" s="12" t="str">
        <f>IF(SAISIE!$N30="","",SAISIE!$X30)</f>
        <v/>
      </c>
      <c r="J331" s="61" t="str">
        <f>IF(COUNTBLANK(SAISIE!$Q$6:$T$6)=4,"",IF(SAISIE!N30="","",IF(SAISIE!Q30&gt;0,SAISIE!$Q$6,IF(SAISIE!R30&gt;0,SAISIE!$R$6,IF(SAISIE!S30&gt;0,SAISIE!$S$6,IF(SAISIE!T30&gt;0,SAISIE!$T$6,""))))))</f>
        <v/>
      </c>
      <c r="O331" s="11" t="s">
        <v>57</v>
      </c>
    </row>
    <row r="332" spans="1:15" x14ac:dyDescent="0.2">
      <c r="A332" s="48" t="str">
        <f>IF(B332="","SUPPR",SAISIE!$B$3)</f>
        <v>SUPPR</v>
      </c>
      <c r="B332" s="12" t="str">
        <f>IF(SAISIE!O30="","",IF(LEN(SAISIE!B30)=1,CONCATENATE("0",SAISIE!B30,"/",SAISIE!$B$4,"/",SAISIE!$B$5),CONCATENATE(SAISIE!B30,"/",SAISIE!$B$4,"/",SAISIE!$B$5)))</f>
        <v/>
      </c>
      <c r="C332" s="12" t="str">
        <f>IF(SAISIE!O30="","",SAISIE!$O$8)</f>
        <v/>
      </c>
      <c r="D332" s="12" t="str">
        <f>IF(SAISIE!O30="","",SAISIE!E30)</f>
        <v/>
      </c>
      <c r="E332" s="12" t="str">
        <f>IF(SAISIE!O30="","",SAISIE!F30)</f>
        <v/>
      </c>
      <c r="F332" s="12" t="str">
        <f>IF(SAISIE!$O30="","",IF(SAISIE!$U30="","",SAISIE!$U30))</f>
        <v/>
      </c>
      <c r="G332" s="12" t="str">
        <f>IF(SAISIE!O30="","",SAISIE!O30)</f>
        <v/>
      </c>
      <c r="H332" s="12"/>
      <c r="I332" s="12" t="str">
        <f>IF(SAISIE!$O30="","",SAISIE!$X30)</f>
        <v/>
      </c>
      <c r="J332" s="61" t="str">
        <f>IF(COUNTBLANK(SAISIE!$Q$6:$T$6)=4,"",IF(SAISIE!O30="","",IF(SAISIE!Q30&gt;0,SAISIE!$Q$6,IF(SAISIE!R30&gt;0,SAISIE!$R$6,IF(SAISIE!S30&gt;0,SAISIE!$S$6,IF(SAISIE!T30&gt;0,SAISIE!$T$6,""))))))</f>
        <v/>
      </c>
      <c r="O332" s="11" t="s">
        <v>58</v>
      </c>
    </row>
    <row r="333" spans="1:15" x14ac:dyDescent="0.2">
      <c r="A333" s="48" t="str">
        <f>IF(B333="","SUPPR",SAISIE!$B$3)</f>
        <v>SUPPR</v>
      </c>
      <c r="B333" s="12" t="str">
        <f>IF(SAISIE!P30="","",IF(LEN(SAISIE!B30)=1,CONCATENATE("0",SAISIE!B30,"/",SAISIE!$B$4,"/",SAISIE!$B$5),CONCATENATE(SAISIE!B30,"/",SAISIE!$B$4,"/",SAISIE!$B$5)))</f>
        <v/>
      </c>
      <c r="C333" s="12" t="str">
        <f>IF(SAISIE!P30="","",SAISIE!$P$8)</f>
        <v/>
      </c>
      <c r="D333" s="12" t="str">
        <f>IF(SAISIE!P30="","",SAISIE!E30)</f>
        <v/>
      </c>
      <c r="E333" s="12" t="str">
        <f>IF(SAISIE!P30="","",SAISIE!F30)</f>
        <v/>
      </c>
      <c r="F333" s="12" t="str">
        <f>IF(SAISIE!$P30="","",IF(SAISIE!$U30="","",SAISIE!$U30))</f>
        <v/>
      </c>
      <c r="G333" s="12" t="str">
        <f>IF(SAISIE!P30="","",SAISIE!P30)</f>
        <v/>
      </c>
      <c r="H333" s="12"/>
      <c r="I333" s="12" t="str">
        <f>IF(SAISIE!$P30="","",SAISIE!$X30)</f>
        <v/>
      </c>
      <c r="J333" s="61" t="str">
        <f>IF(COUNTBLANK(SAISIE!$Q$6:$T$6)=4,"",IF(SAISIE!P30="","",IF(SAISIE!Q30&gt;0,SAISIE!$Q$6,IF(SAISIE!R30&gt;0,SAISIE!$R$6,IF(SAISIE!S30&gt;0,SAISIE!$S$6,IF(SAISIE!T30&gt;0,SAISIE!$T$6,""))))))</f>
        <v/>
      </c>
      <c r="O333" s="11" t="s">
        <v>52</v>
      </c>
    </row>
    <row r="334" spans="1:15" x14ac:dyDescent="0.2">
      <c r="A334" s="48" t="str">
        <f>IF(B334="","SUPPR",SAISIE!$B$3)</f>
        <v>PR</v>
      </c>
      <c r="B334" s="12" t="str">
        <f>IF(SAISIE!Q30="","",IF(LEN(SAISIE!B30)=1,CONCATENATE("0",SAISIE!B30,"/",SAISIE!$B$4,"/",SAISIE!$B$5),CONCATENATE(SAISIE!B30,"/",SAISIE!$B$4,"/",SAISIE!$B$5)))</f>
        <v>06/01/2018</v>
      </c>
      <c r="C334" s="12">
        <f>IF(SAISIE!Q30="","",SAISIE!$Q$8)</f>
        <v>4457112</v>
      </c>
      <c r="D334" s="12">
        <f>IF(SAISIE!Q30="","",SAISIE!E30)</f>
        <v>153923</v>
      </c>
      <c r="E334" s="12" t="str">
        <f>IF(SAISIE!Q30="","",SAISIE!F30)</f>
        <v>VTP PV 18146980 - CA-429-WF - ASSAILLY PATRICK - SKODA ROOMSTER</v>
      </c>
      <c r="F334" s="12" t="str">
        <f>IF(SAISIE!$Q30="","",IF(SAISIE!$U30="","",SAISIE!$U30))</f>
        <v/>
      </c>
      <c r="G334" s="12">
        <f>IF(SAISIE!Q30="","",SAISIE!Q30)</f>
        <v>10.84</v>
      </c>
      <c r="H334" s="12"/>
      <c r="I334" s="37"/>
      <c r="J334" s="61"/>
      <c r="O334" s="39"/>
    </row>
    <row r="335" spans="1:15" x14ac:dyDescent="0.2">
      <c r="A335" s="48" t="str">
        <f>IF(B335="","SUPPR",SAISIE!$B$3)</f>
        <v>SUPPR</v>
      </c>
      <c r="B335" s="12" t="str">
        <f>IF(SAISIE!R30="","",IF(LEN(SAISIE!B30)=1,CONCATENATE("0",SAISIE!B30,"/",SAISIE!$B$4,"/",SAISIE!$B$5),CONCATENATE(SAISIE!B30,"/",SAISIE!$B$4,"/",SAISIE!$B$5)))</f>
        <v/>
      </c>
      <c r="C335" s="12" t="str">
        <f>IF(SAISIE!R30="","",SAISIE!$R$8)</f>
        <v/>
      </c>
      <c r="D335" s="12" t="str">
        <f>IF(SAISIE!R30="","",SAISIE!E30)</f>
        <v/>
      </c>
      <c r="E335" s="12" t="str">
        <f>IF(SAISIE!R30="","",SAISIE!F30)</f>
        <v/>
      </c>
      <c r="F335" s="12" t="str">
        <f>IF(SAISIE!$R30="","",IF(SAISIE!$U30="","",SAISIE!$U30))</f>
        <v/>
      </c>
      <c r="G335" s="12" t="str">
        <f>IF(SAISIE!R30="","",SAISIE!R30)</f>
        <v/>
      </c>
      <c r="H335" s="12"/>
      <c r="I335" s="37"/>
      <c r="J335" s="61"/>
    </row>
    <row r="336" spans="1:15" x14ac:dyDescent="0.2">
      <c r="A336" s="48" t="str">
        <f>IF(B336="","SUPPR",SAISIE!$B$3)</f>
        <v>SUPPR</v>
      </c>
      <c r="B336" s="12" t="str">
        <f>IF(SAISIE!S30="","",IF(LEN(SAISIE!B30)=1,CONCATENATE("0",SAISIE!B30,"/",SAISIE!$B$4,"/",SAISIE!$B$5),CONCATENATE(SAISIE!B30,"/",SAISIE!$B$4,"/",SAISIE!$B$5)))</f>
        <v/>
      </c>
      <c r="C336" s="12" t="str">
        <f>IF(SAISIE!S30="","",SAISIE!$S$8)</f>
        <v/>
      </c>
      <c r="D336" s="12" t="str">
        <f>IF(SAISIE!S30="","",SAISIE!E30)</f>
        <v/>
      </c>
      <c r="E336" s="12" t="str">
        <f>IF(SAISIE!S30="","",SAISIE!F30)</f>
        <v/>
      </c>
      <c r="F336" s="12" t="str">
        <f>IF(SAISIE!$S30="","",IF(SAISIE!$U30="","",SAISIE!$U30))</f>
        <v/>
      </c>
      <c r="G336" s="12" t="str">
        <f>IF(SAISIE!S30="","",SAISIE!S30)</f>
        <v/>
      </c>
      <c r="H336" s="12"/>
      <c r="I336" s="37"/>
      <c r="J336" s="61"/>
    </row>
    <row r="337" spans="1:15" ht="13.5" thickBot="1" x14ac:dyDescent="0.25">
      <c r="A337" s="48" t="str">
        <f>IF(B337="","SUPPR",SAISIE!$B$3)</f>
        <v>SUPPR</v>
      </c>
      <c r="B337" s="12" t="str">
        <f>IF(SAISIE!T30="","",IF(LEN(SAISIE!B30)=1,CONCATENATE("0",SAISIE!B30,"/",SAISIE!$B$4,"/",SAISIE!$B$5),CONCATENATE(SAISIE!B30,"/",SAISIE!$B$4,"/",SAISIE!$B$5)))</f>
        <v/>
      </c>
      <c r="C337" s="60" t="str">
        <f>IF(SAISIE!T30="","",SAISIE!$T$8)</f>
        <v/>
      </c>
      <c r="D337" s="60" t="str">
        <f>IF(SAISIE!T30="","",SAISIE!E30)</f>
        <v/>
      </c>
      <c r="E337" s="60" t="str">
        <f>IF(SAISIE!T30="","",SAISIE!F30)</f>
        <v/>
      </c>
      <c r="F337" s="60" t="str">
        <f>IF(SAISIE!$T30="","",IF(SAISIE!$U30="","",SAISIE!$U30))</f>
        <v/>
      </c>
      <c r="G337" s="60" t="str">
        <f>IF(SAISIE!T30="","",SAISIE!T30)</f>
        <v/>
      </c>
      <c r="H337" s="58"/>
      <c r="I337" s="59"/>
      <c r="J337" s="62"/>
    </row>
    <row r="338" spans="1:15" x14ac:dyDescent="0.2">
      <c r="A338" s="48" t="str">
        <f>IF(B338="","SUPPR",SAISIE!$B$3)</f>
        <v>PR</v>
      </c>
      <c r="B338" s="53" t="str">
        <f>IF(SAISIE!B31="","",IF(LEN(SAISIE!B31)=1,CONCATENATE("0",SAISIE!B31,"/",SAISIE!$B$4,"/",SAISIE!$B$5),CONCATENATE(SAISIE!B31,"/",SAISIE!$B$4,"/",SAISIE!$B$5)))</f>
        <v>28/01/2018</v>
      </c>
      <c r="C338" s="53" t="str">
        <f>IF(SAISIE!B31="","",CONCATENATE($M$2,SAISIE!C31))</f>
        <v>411ASSA</v>
      </c>
      <c r="D338" s="53">
        <f>IF(SAISIE!B31="","",SAISIE!E31)</f>
        <v>154582</v>
      </c>
      <c r="E338" s="53" t="str">
        <f>IF(SAISIE!B31="","",SAISIE!F31)</f>
        <v>CV PV 18147596 - CA-429-WF - ASSAILLY PATRICK - SKODA ROOMSTER</v>
      </c>
      <c r="F338" s="66" t="str">
        <f>IF(A338="SUPPR","",IF(SAISIE!U31="","",SAISIE!U31))</f>
        <v/>
      </c>
      <c r="G338" s="53"/>
      <c r="H338" s="53">
        <f>IF(SAISIE!B31="","",SAISIE!D31)</f>
        <v>15</v>
      </c>
      <c r="I338" s="54"/>
      <c r="J338" s="55" t="str">
        <f>IF(AZ31="","","")</f>
        <v/>
      </c>
      <c r="O338" s="38">
        <f>O322+1</f>
        <v>31</v>
      </c>
    </row>
    <row r="339" spans="1:15" x14ac:dyDescent="0.2">
      <c r="A339" s="48" t="str">
        <f>IF(B339="","SUPPR",SAISIE!$B$3)</f>
        <v>SUPPR</v>
      </c>
      <c r="B339" s="12" t="str">
        <f>IF(SAISIE!W31="","",IF(LEN(SAISIE!B31)=1,CONCATENATE("0",SAISIE!B31,"/",SAISIE!$B$4,"/",SAISIE!$B$5),CONCATENATE(SAISIE!B31,"/",SAISIE!$B$4,"/",SAISIE!$B$5)))</f>
        <v/>
      </c>
      <c r="C339" s="12" t="str">
        <f>IF(SAISIE!W31="","",SAISIE!V31)</f>
        <v/>
      </c>
      <c r="D339" s="12" t="str">
        <f>IF(SAISIE!W31="","",SAISIE!E31)</f>
        <v/>
      </c>
      <c r="E339" s="12" t="str">
        <f>IF(SAISIE!W31="","",SAISIE!F31)</f>
        <v/>
      </c>
      <c r="F339" s="12" t="str">
        <f>IF(SAISIE!$W31="","",IF(SAISIE!$U31="","",SAISIE!$U31))</f>
        <v/>
      </c>
      <c r="G339" s="12" t="str">
        <f>IF(SAISIE!W31="","",SAISIE!W31)</f>
        <v/>
      </c>
      <c r="H339" s="12"/>
      <c r="I339" s="12" t="str">
        <f>IF(SAISIE!$W31="","",SAISIE!$X31)</f>
        <v/>
      </c>
      <c r="J339" s="61" t="str">
        <f>IF(COUNTBLANK(SAISIE!$Q$6:$T$6)=4,"",IF(SAISIE!W31="","",IF(SAISIE!Q31&gt;0,SAISIE!$Q$6,IF(SAISIE!R31&gt;0,SAISIE!$R$6,IF(SAISIE!S31&gt;0,SAISIE!$S$6,IF(SAISIE!T31&gt;0,SAISIE!$T$6,""))))))</f>
        <v/>
      </c>
      <c r="O339" s="11" t="s">
        <v>51</v>
      </c>
    </row>
    <row r="340" spans="1:15" x14ac:dyDescent="0.2">
      <c r="A340" s="48" t="str">
        <f>IF(B340="","SUPPR",SAISIE!$B$3)</f>
        <v>PR</v>
      </c>
      <c r="B340" s="12" t="str">
        <f>IF(SAISIE!G31="","",IF(LEN(SAISIE!B31)=1,CONCATENATE("0",SAISIE!B31,"/",SAISIE!$B$4,"/",SAISIE!$B$5),CONCATENATE(SAISIE!B31,"/",SAISIE!$B$4,"/",SAISIE!$B$5)))</f>
        <v>28/01/2018</v>
      </c>
      <c r="C340" s="12">
        <f>IF(SAISIE!G31="","",SAISIE!$G$8)</f>
        <v>706100</v>
      </c>
      <c r="D340" s="12">
        <f>IF(SAISIE!G31="","",SAISIE!E31)</f>
        <v>154582</v>
      </c>
      <c r="E340" s="12" t="str">
        <f>IF(SAISIE!G31="","",SAISIE!F31)</f>
        <v>CV PV 18147596 - CA-429-WF - ASSAILLY PATRICK - SKODA ROOMSTER</v>
      </c>
      <c r="F340" s="12" t="str">
        <f>IF(SAISIE!$G31="","",IF(SAISIE!$U31="","",SAISIE!$U31))</f>
        <v/>
      </c>
      <c r="G340" s="12">
        <f>IF(SAISIE!G31="","",SAISIE!G31)</f>
        <v>12.5</v>
      </c>
      <c r="H340" s="12"/>
      <c r="I340" s="12">
        <f>IF(SAISIE!$G31="","",SAISIE!$X31)</f>
        <v>0</v>
      </c>
      <c r="J340" s="61" t="str">
        <f>IF(COUNTBLANK(SAISIE!$Q$6:$T$6)=4,"",IF(SAISIE!G31="","",IF(SAISIE!Q31&gt;0,SAISIE!$Q$6,IF(SAISIE!R31&gt;0,SAISIE!$R$6,IF(SAISIE!S31&gt;0,SAISIE!$S$6,IF(SAISIE!T31&gt;0,SAISIE!$T$6,""))))))</f>
        <v/>
      </c>
      <c r="O340" s="11" t="s">
        <v>48</v>
      </c>
    </row>
    <row r="341" spans="1:15" x14ac:dyDescent="0.2">
      <c r="A341" s="48" t="str">
        <f>IF(B341="","SUPPR",SAISIE!$B$3)</f>
        <v>SUPPR</v>
      </c>
      <c r="B341" s="12" t="str">
        <f>IF(SAISIE!H31="","",IF(LEN(SAISIE!B31)=1,CONCATENATE("0",SAISIE!B31,"/",SAISIE!$B$4,"/",SAISIE!$B$5),CONCATENATE(SAISIE!B31,"/",SAISIE!$B$4,"/",SAISIE!$B$5)))</f>
        <v/>
      </c>
      <c r="C341" s="12" t="str">
        <f>IF(SAISIE!H31="","",SAISIE!$H$8)</f>
        <v/>
      </c>
      <c r="D341" s="12" t="str">
        <f>IF(SAISIE!H31="","",SAISIE!E31)</f>
        <v/>
      </c>
      <c r="E341" s="12" t="str">
        <f>IF(SAISIE!H31="","",SAISIE!F31)</f>
        <v/>
      </c>
      <c r="F341" s="12" t="str">
        <f>IF(SAISIE!$H31="","",IF(SAISIE!$U31="","",SAISIE!$U31))</f>
        <v/>
      </c>
      <c r="G341" s="12" t="str">
        <f>IF(SAISIE!H31="","",SAISIE!H31)</f>
        <v/>
      </c>
      <c r="H341" s="12"/>
      <c r="I341" s="12" t="str">
        <f>IF(SAISIE!$H31="","",SAISIE!$X31)</f>
        <v/>
      </c>
      <c r="J341" s="61" t="str">
        <f>IF(COUNTBLANK(SAISIE!$Q$6:$T$6)=4,"",IF(SAISIE!H31="","",IF(SAISIE!Q31&gt;0,SAISIE!$Q$6,IF(SAISIE!R31&gt;0,SAISIE!$R$6,IF(SAISIE!S31&gt;0,SAISIE!$S$6,IF(SAISIE!T31&gt;0,SAISIE!$T$6,""))))))</f>
        <v/>
      </c>
      <c r="O341" s="11" t="s">
        <v>49</v>
      </c>
    </row>
    <row r="342" spans="1:15" x14ac:dyDescent="0.2">
      <c r="A342" s="48" t="str">
        <f>IF(B342="","SUPPR",SAISIE!$B$3)</f>
        <v>SUPPR</v>
      </c>
      <c r="B342" s="12" t="str">
        <f>IF(SAISIE!I31="","",IF(LEN(SAISIE!B31)=1,CONCATENATE("0",SAISIE!B31,"/",SAISIE!$B$4,"/",SAISIE!$B$5),CONCATENATE(SAISIE!B31,"/",SAISIE!$B$4,"/",SAISIE!$B$5)))</f>
        <v/>
      </c>
      <c r="C342" s="12" t="str">
        <f>IF(SAISIE!I31="","",SAISIE!$I$8)</f>
        <v/>
      </c>
      <c r="D342" s="12" t="str">
        <f>IF(SAISIE!I31="","",SAISIE!E31)</f>
        <v/>
      </c>
      <c r="E342" s="12" t="str">
        <f>IF(SAISIE!I31="","",SAISIE!F31)</f>
        <v/>
      </c>
      <c r="F342" s="12" t="str">
        <f>IF(SAISIE!$I31="","",IF(SAISIE!$U31="","",SAISIE!$U31))</f>
        <v/>
      </c>
      <c r="G342" s="12" t="str">
        <f>IF(SAISIE!I31="","",SAISIE!I31)</f>
        <v/>
      </c>
      <c r="H342" s="12"/>
      <c r="I342" s="12" t="str">
        <f>IF(SAISIE!$I31="","",SAISIE!$X31)</f>
        <v/>
      </c>
      <c r="J342" s="61" t="str">
        <f>IF(COUNTBLANK(SAISIE!$Q$6:$T$6)=4,"",IF(SAISIE!I31="","",IF(SAISIE!Q31&gt;0,SAISIE!$Q$6,IF(SAISIE!R31&gt;0,SAISIE!$R$6,IF(SAISIE!S31&gt;0,SAISIE!$S$6,IF(SAISIE!T31&gt;0,SAISIE!$T$6,""))))))</f>
        <v/>
      </c>
      <c r="O342" s="11" t="s">
        <v>50</v>
      </c>
    </row>
    <row r="343" spans="1:15" x14ac:dyDescent="0.2">
      <c r="A343" s="48" t="str">
        <f>IF(B343="","SUPPR",SAISIE!$B$3)</f>
        <v>SUPPR</v>
      </c>
      <c r="B343" s="12" t="str">
        <f>IF(SAISIE!J31="","",IF(LEN(SAISIE!B31)=1,CONCATENATE("0",SAISIE!B31,"/",SAISIE!$B$4,"/",SAISIE!$B$5),CONCATENATE(SAISIE!B31,"/",SAISIE!$B$4,"/",SAISIE!$B$5)))</f>
        <v/>
      </c>
      <c r="C343" s="12" t="str">
        <f>IF(SAISIE!J31="","",SAISIE!$J$8)</f>
        <v/>
      </c>
      <c r="D343" s="12" t="str">
        <f>IF(SAISIE!J31="","",SAISIE!E31)</f>
        <v/>
      </c>
      <c r="E343" s="12" t="str">
        <f>IF(SAISIE!J31="","",SAISIE!F31)</f>
        <v/>
      </c>
      <c r="F343" s="12" t="str">
        <f>IF(SAISIE!$J31="","",IF(SAISIE!$U31="","",SAISIE!$U31))</f>
        <v/>
      </c>
      <c r="G343" s="12" t="str">
        <f>IF(SAISIE!J31="","",SAISIE!J31)</f>
        <v/>
      </c>
      <c r="H343" s="12"/>
      <c r="I343" s="12" t="str">
        <f>IF(SAISIE!$J31="","",SAISIE!$X31)</f>
        <v/>
      </c>
      <c r="J343" s="61" t="str">
        <f>IF(COUNTBLANK(SAISIE!$Q$6:$T$6)=4,"",IF(SAISIE!J31="","",IF(SAISIE!Q31&gt;0,SAISIE!$Q$6,IF(SAISIE!R31&gt;0,SAISIE!$R$6,IF(SAISIE!S31&gt;0,SAISIE!$S$6,IF(SAISIE!T31&gt;0,SAISIE!$T$6,""))))))</f>
        <v/>
      </c>
      <c r="O343" s="11" t="s">
        <v>53</v>
      </c>
    </row>
    <row r="344" spans="1:15" x14ac:dyDescent="0.2">
      <c r="A344" s="48" t="str">
        <f>IF(B344="","SUPPR",SAISIE!$B$3)</f>
        <v>SUPPR</v>
      </c>
      <c r="B344" s="12" t="str">
        <f>IF(SAISIE!K31="","",IF(LEN(SAISIE!B31)=1,CONCATENATE("0",SAISIE!B31,"/",SAISIE!$B$4,"/",SAISIE!$B$5),CONCATENATE(SAISIE!B31,"/",SAISIE!$B$4,"/",SAISIE!$B$5)))</f>
        <v/>
      </c>
      <c r="C344" s="12" t="str">
        <f>IF(SAISIE!K31="","",SAISIE!$K$8)</f>
        <v/>
      </c>
      <c r="D344" s="12" t="str">
        <f>IF(SAISIE!K31="","",SAISIE!E31)</f>
        <v/>
      </c>
      <c r="E344" s="12" t="str">
        <f>IF(SAISIE!K31="","",SAISIE!F31)</f>
        <v/>
      </c>
      <c r="F344" s="12" t="str">
        <f>IF(SAISIE!$K31="","",IF(SAISIE!$U31="","",SAISIE!$U31))</f>
        <v/>
      </c>
      <c r="G344" s="12" t="str">
        <f>IF(SAISIE!K31="","",SAISIE!K31)</f>
        <v/>
      </c>
      <c r="H344" s="12"/>
      <c r="I344" s="12" t="str">
        <f>IF(SAISIE!$K31="","",SAISIE!$X31)</f>
        <v/>
      </c>
      <c r="J344" s="61" t="str">
        <f>IF(COUNTBLANK(SAISIE!$Q$6:$T$6)=4,"",IF(SAISIE!K31="","",IF(SAISIE!Q31&gt;0,SAISIE!$Q$6,IF(SAISIE!R31&gt;0,SAISIE!$R$6,IF(SAISIE!S31&gt;0,SAISIE!$S$6,IF(SAISIE!T31&gt;0,SAISIE!$T$6,""))))))</f>
        <v/>
      </c>
      <c r="O344" s="11" t="s">
        <v>54</v>
      </c>
    </row>
    <row r="345" spans="1:15" x14ac:dyDescent="0.2">
      <c r="A345" s="48" t="str">
        <f>IF(B345="","SUPPR",SAISIE!$B$3)</f>
        <v>SUPPR</v>
      </c>
      <c r="B345" s="12" t="str">
        <f>IF(SAISIE!L31="","",IF(LEN(SAISIE!B31)=1,CONCATENATE("0",SAISIE!B31,"/",SAISIE!$B$4,"/",SAISIE!$B$5),CONCATENATE(SAISIE!B31,"/",SAISIE!$B$4,"/",SAISIE!$B$5)))</f>
        <v/>
      </c>
      <c r="C345" s="12" t="str">
        <f>IF(SAISIE!L31="","",SAISIE!$L$8)</f>
        <v/>
      </c>
      <c r="D345" s="12" t="str">
        <f>IF(SAISIE!L31="","",SAISIE!E31)</f>
        <v/>
      </c>
      <c r="E345" s="12" t="str">
        <f>IF(SAISIE!L31="","",SAISIE!F31)</f>
        <v/>
      </c>
      <c r="F345" s="12" t="str">
        <f>IF(SAISIE!$L31="","",IF(SAISIE!$U31="","",SAISIE!$U31))</f>
        <v/>
      </c>
      <c r="G345" s="12" t="str">
        <f>IF(SAISIE!L31="","",SAISIE!L31)</f>
        <v/>
      </c>
      <c r="H345" s="12"/>
      <c r="I345" s="12" t="str">
        <f>IF(SAISIE!$L31="","",SAISIE!$X31)</f>
        <v/>
      </c>
      <c r="J345" s="61" t="str">
        <f>IF(COUNTBLANK(SAISIE!$Q$6:$T$6)=4,"",IF(SAISIE!L31="","",IF(SAISIE!Q31&gt;0,SAISIE!$Q$6,IF(SAISIE!R31&gt;0,SAISIE!$R$6,IF(SAISIE!S31&gt;0,SAISIE!$S$6,IF(SAISIE!T31&gt;0,SAISIE!$T$6,""))))))</f>
        <v/>
      </c>
      <c r="O345" s="11" t="s">
        <v>55</v>
      </c>
    </row>
    <row r="346" spans="1:15" x14ac:dyDescent="0.2">
      <c r="A346" s="48" t="str">
        <f>IF(B346="","SUPPR",SAISIE!$B$3)</f>
        <v>SUPPR</v>
      </c>
      <c r="B346" s="12" t="str">
        <f>IF(SAISIE!M31="","",IF(LEN(SAISIE!B31)=1,CONCATENATE("0",SAISIE!B31,"/",SAISIE!$B$4,"/",SAISIE!$B$5),CONCATENATE(SAISIE!B31,"/",SAISIE!$B$4,"/",SAISIE!$B$5)))</f>
        <v/>
      </c>
      <c r="C346" s="12" t="str">
        <f>IF(SAISIE!M31="","",SAISIE!$M$8)</f>
        <v/>
      </c>
      <c r="D346" s="12" t="str">
        <f>IF(SAISIE!M31="","",SAISIE!E31)</f>
        <v/>
      </c>
      <c r="E346" s="12" t="str">
        <f>IF(SAISIE!M31="","",SAISIE!F31)</f>
        <v/>
      </c>
      <c r="F346" s="12" t="str">
        <f>IF(SAISIE!$M31="","",IF(SAISIE!$U31="","",SAISIE!$U31))</f>
        <v/>
      </c>
      <c r="G346" s="12" t="str">
        <f>IF(SAISIE!M31="","",SAISIE!M31)</f>
        <v/>
      </c>
      <c r="H346" s="12"/>
      <c r="I346" s="12" t="str">
        <f>IF(SAISIE!$M31="","",SAISIE!$X31)</f>
        <v/>
      </c>
      <c r="J346" s="61" t="str">
        <f>IF(COUNTBLANK(SAISIE!$Q$6:$T$6)=4,"",IF(SAISIE!M31="","",IF(SAISIE!Q31&gt;0,SAISIE!$Q$6,IF(SAISIE!R31&gt;0,SAISIE!$R$6,IF(SAISIE!S31&gt;0,SAISIE!$S$6,IF(SAISIE!T31&gt;0,SAISIE!$T$6,""))))))</f>
        <v/>
      </c>
      <c r="O346" s="11" t="s">
        <v>56</v>
      </c>
    </row>
    <row r="347" spans="1:15" x14ac:dyDescent="0.2">
      <c r="A347" s="48" t="str">
        <f>IF(B347="","SUPPR",SAISIE!$B$3)</f>
        <v>SUPPR</v>
      </c>
      <c r="B347" s="12" t="str">
        <f>IF(SAISIE!N31="","",IF(LEN(SAISIE!B31)=1,CONCATENATE("0",SAISIE!B31,"/",SAISIE!$B$4,"/",SAISIE!$B$5),CONCATENATE(SAISIE!B31,"/",SAISIE!$B$4,"/",SAISIE!$B$5)))</f>
        <v/>
      </c>
      <c r="C347" s="12" t="str">
        <f>IF(SAISIE!N31="","",SAISIE!$N$8)</f>
        <v/>
      </c>
      <c r="D347" s="12" t="str">
        <f>IF(SAISIE!N31="","",SAISIE!E31)</f>
        <v/>
      </c>
      <c r="E347" s="12" t="str">
        <f>IF(SAISIE!N31="","",SAISIE!F31)</f>
        <v/>
      </c>
      <c r="F347" s="12" t="str">
        <f>IF(SAISIE!$N31="","",IF(SAISIE!$U31="","",SAISIE!$U31))</f>
        <v/>
      </c>
      <c r="G347" s="12" t="str">
        <f>IF(SAISIE!N31="","",SAISIE!N31)</f>
        <v/>
      </c>
      <c r="H347" s="12"/>
      <c r="I347" s="12" t="str">
        <f>IF(SAISIE!$N31="","",SAISIE!$X31)</f>
        <v/>
      </c>
      <c r="J347" s="61" t="str">
        <f>IF(COUNTBLANK(SAISIE!$Q$6:$T$6)=4,"",IF(SAISIE!N31="","",IF(SAISIE!Q31&gt;0,SAISIE!$Q$6,IF(SAISIE!R31&gt;0,SAISIE!$R$6,IF(SAISIE!S31&gt;0,SAISIE!$S$6,IF(SAISIE!T31&gt;0,SAISIE!$T$6,""))))))</f>
        <v/>
      </c>
      <c r="O347" s="11" t="s">
        <v>57</v>
      </c>
    </row>
    <row r="348" spans="1:15" x14ac:dyDescent="0.2">
      <c r="A348" s="48" t="str">
        <f>IF(B348="","SUPPR",SAISIE!$B$3)</f>
        <v>SUPPR</v>
      </c>
      <c r="B348" s="12" t="str">
        <f>IF(SAISIE!O31="","",IF(LEN(SAISIE!B31)=1,CONCATENATE("0",SAISIE!B31,"/",SAISIE!$B$4,"/",SAISIE!$B$5),CONCATENATE(SAISIE!B31,"/",SAISIE!$B$4,"/",SAISIE!$B$5)))</f>
        <v/>
      </c>
      <c r="C348" s="12" t="str">
        <f>IF(SAISIE!O31="","",SAISIE!$O$8)</f>
        <v/>
      </c>
      <c r="D348" s="12" t="str">
        <f>IF(SAISIE!O31="","",SAISIE!E31)</f>
        <v/>
      </c>
      <c r="E348" s="12" t="str">
        <f>IF(SAISIE!O31="","",SAISIE!F31)</f>
        <v/>
      </c>
      <c r="F348" s="12" t="str">
        <f>IF(SAISIE!$O31="","",IF(SAISIE!$U31="","",SAISIE!$U31))</f>
        <v/>
      </c>
      <c r="G348" s="12" t="str">
        <f>IF(SAISIE!O31="","",SAISIE!O31)</f>
        <v/>
      </c>
      <c r="H348" s="12"/>
      <c r="I348" s="12" t="str">
        <f>IF(SAISIE!$O31="","",SAISIE!$X31)</f>
        <v/>
      </c>
      <c r="J348" s="61" t="str">
        <f>IF(COUNTBLANK(SAISIE!$Q$6:$T$6)=4,"",IF(SAISIE!O31="","",IF(SAISIE!Q31&gt;0,SAISIE!$Q$6,IF(SAISIE!R31&gt;0,SAISIE!$R$6,IF(SAISIE!S31&gt;0,SAISIE!$S$6,IF(SAISIE!T31&gt;0,SAISIE!$T$6,""))))))</f>
        <v/>
      </c>
      <c r="O348" s="11" t="s">
        <v>58</v>
      </c>
    </row>
    <row r="349" spans="1:15" x14ac:dyDescent="0.2">
      <c r="A349" s="48" t="str">
        <f>IF(B349="","SUPPR",SAISIE!$B$3)</f>
        <v>SUPPR</v>
      </c>
      <c r="B349" s="12" t="str">
        <f>IF(SAISIE!P31="","",IF(LEN(SAISIE!B31)=1,CONCATENATE("0",SAISIE!B31,"/",SAISIE!$B$4,"/",SAISIE!$B$5),CONCATENATE(SAISIE!B31,"/",SAISIE!$B$4,"/",SAISIE!$B$5)))</f>
        <v/>
      </c>
      <c r="C349" s="12" t="str">
        <f>IF(SAISIE!P31="","",SAISIE!$P$8)</f>
        <v/>
      </c>
      <c r="D349" s="12" t="str">
        <f>IF(SAISIE!P31="","",SAISIE!E31)</f>
        <v/>
      </c>
      <c r="E349" s="12" t="str">
        <f>IF(SAISIE!P31="","",SAISIE!F31)</f>
        <v/>
      </c>
      <c r="F349" s="12" t="str">
        <f>IF(SAISIE!$P31="","",IF(SAISIE!$U31="","",SAISIE!$U31))</f>
        <v/>
      </c>
      <c r="G349" s="12" t="str">
        <f>IF(SAISIE!P31="","",SAISIE!P31)</f>
        <v/>
      </c>
      <c r="H349" s="12"/>
      <c r="I349" s="12" t="str">
        <f>IF(SAISIE!$P31="","",SAISIE!$X31)</f>
        <v/>
      </c>
      <c r="J349" s="61" t="str">
        <f>IF(COUNTBLANK(SAISIE!$Q$6:$T$6)=4,"",IF(SAISIE!P31="","",IF(SAISIE!Q31&gt;0,SAISIE!$Q$6,IF(SAISIE!R31&gt;0,SAISIE!$R$6,IF(SAISIE!S31&gt;0,SAISIE!$S$6,IF(SAISIE!T31&gt;0,SAISIE!$T$6,""))))))</f>
        <v/>
      </c>
      <c r="O349" s="11" t="s">
        <v>52</v>
      </c>
    </row>
    <row r="350" spans="1:15" x14ac:dyDescent="0.2">
      <c r="A350" s="48" t="str">
        <f>IF(B350="","SUPPR",SAISIE!$B$3)</f>
        <v>PR</v>
      </c>
      <c r="B350" s="12" t="str">
        <f>IF(SAISIE!Q31="","",IF(LEN(SAISIE!B31)=1,CONCATENATE("0",SAISIE!B31,"/",SAISIE!$B$4,"/",SAISIE!$B$5),CONCATENATE(SAISIE!B31,"/",SAISIE!$B$4,"/",SAISIE!$B$5)))</f>
        <v>28/01/2018</v>
      </c>
      <c r="C350" s="12">
        <f>IF(SAISIE!Q31="","",SAISIE!$Q$8)</f>
        <v>4457112</v>
      </c>
      <c r="D350" s="12">
        <f>IF(SAISIE!Q31="","",SAISIE!E31)</f>
        <v>154582</v>
      </c>
      <c r="E350" s="12" t="str">
        <f>IF(SAISIE!Q31="","",SAISIE!F31)</f>
        <v>CV PV 18147596 - CA-429-WF - ASSAILLY PATRICK - SKODA ROOMSTER</v>
      </c>
      <c r="F350" s="12" t="str">
        <f>IF(SAISIE!$Q31="","",IF(SAISIE!$U31="","",SAISIE!$U31))</f>
        <v/>
      </c>
      <c r="G350" s="12">
        <f>IF(SAISIE!Q31="","",SAISIE!Q31)</f>
        <v>2.5</v>
      </c>
      <c r="H350" s="12"/>
      <c r="I350" s="37"/>
      <c r="J350" s="61"/>
      <c r="O350" s="39"/>
    </row>
    <row r="351" spans="1:15" x14ac:dyDescent="0.2">
      <c r="A351" s="48" t="str">
        <f>IF(B351="","SUPPR",SAISIE!$B$3)</f>
        <v>SUPPR</v>
      </c>
      <c r="B351" s="12" t="str">
        <f>IF(SAISIE!R31="","",IF(LEN(SAISIE!B31)=1,CONCATENATE("0",SAISIE!B31,"/",SAISIE!$B$4,"/",SAISIE!$B$5),CONCATENATE(SAISIE!B31,"/",SAISIE!$B$4,"/",SAISIE!$B$5)))</f>
        <v/>
      </c>
      <c r="C351" s="12" t="str">
        <f>IF(SAISIE!R31="","",SAISIE!$R$8)</f>
        <v/>
      </c>
      <c r="D351" s="12" t="str">
        <f>IF(SAISIE!R31="","",SAISIE!E31)</f>
        <v/>
      </c>
      <c r="E351" s="12" t="str">
        <f>IF(SAISIE!R31="","",SAISIE!F31)</f>
        <v/>
      </c>
      <c r="F351" s="12" t="str">
        <f>IF(SAISIE!$R31="","",IF(SAISIE!$U31="","",SAISIE!$U31))</f>
        <v/>
      </c>
      <c r="G351" s="12" t="str">
        <f>IF(SAISIE!R31="","",SAISIE!R31)</f>
        <v/>
      </c>
      <c r="H351" s="12"/>
      <c r="I351" s="37"/>
      <c r="J351" s="61"/>
    </row>
    <row r="352" spans="1:15" x14ac:dyDescent="0.2">
      <c r="A352" s="48" t="str">
        <f>IF(B352="","SUPPR",SAISIE!$B$3)</f>
        <v>SUPPR</v>
      </c>
      <c r="B352" s="12" t="str">
        <f>IF(SAISIE!S31="","",IF(LEN(SAISIE!B31)=1,CONCATENATE("0",SAISIE!B31,"/",SAISIE!$B$4,"/",SAISIE!$B$5),CONCATENATE(SAISIE!B31,"/",SAISIE!$B$4,"/",SAISIE!$B$5)))</f>
        <v/>
      </c>
      <c r="C352" s="12" t="str">
        <f>IF(SAISIE!S31="","",SAISIE!$S$8)</f>
        <v/>
      </c>
      <c r="D352" s="12" t="str">
        <f>IF(SAISIE!S31="","",SAISIE!E31)</f>
        <v/>
      </c>
      <c r="E352" s="12" t="str">
        <f>IF(SAISIE!S31="","",SAISIE!F31)</f>
        <v/>
      </c>
      <c r="F352" s="12" t="str">
        <f>IF(SAISIE!$S31="","",IF(SAISIE!$U31="","",SAISIE!$U31))</f>
        <v/>
      </c>
      <c r="G352" s="12" t="str">
        <f>IF(SAISIE!S31="","",SAISIE!S31)</f>
        <v/>
      </c>
      <c r="H352" s="12"/>
      <c r="I352" s="37"/>
      <c r="J352" s="61"/>
    </row>
    <row r="353" spans="1:15" ht="13.5" thickBot="1" x14ac:dyDescent="0.25">
      <c r="A353" s="48" t="str">
        <f>IF(B353="","SUPPR",SAISIE!$B$3)</f>
        <v>SUPPR</v>
      </c>
      <c r="B353" s="12" t="str">
        <f>IF(SAISIE!T31="","",IF(LEN(SAISIE!B31)=1,CONCATENATE("0",SAISIE!B31,"/",SAISIE!$B$4,"/",SAISIE!$B$5),CONCATENATE(SAISIE!B31,"/",SAISIE!$B$4,"/",SAISIE!$B$5)))</f>
        <v/>
      </c>
      <c r="C353" s="60" t="str">
        <f>IF(SAISIE!T31="","",SAISIE!$T$8)</f>
        <v/>
      </c>
      <c r="D353" s="60" t="str">
        <f>IF(SAISIE!T31="","",SAISIE!E31)</f>
        <v/>
      </c>
      <c r="E353" s="60" t="str">
        <f>IF(SAISIE!T31="","",SAISIE!F31)</f>
        <v/>
      </c>
      <c r="F353" s="60" t="str">
        <f>IF(SAISIE!$T31="","",IF(SAISIE!$U31="","",SAISIE!$U31))</f>
        <v/>
      </c>
      <c r="G353" s="60" t="str">
        <f>IF(SAISIE!T31="","",SAISIE!T31)</f>
        <v/>
      </c>
      <c r="H353" s="58"/>
      <c r="I353" s="59"/>
      <c r="J353" s="62"/>
    </row>
    <row r="354" spans="1:15" x14ac:dyDescent="0.2">
      <c r="A354" s="48" t="str">
        <f>IF(B354="","SUPPR",SAISIE!$B$3)</f>
        <v>PR</v>
      </c>
      <c r="B354" s="53" t="str">
        <f>IF(SAISIE!B32="","",IF(LEN(SAISIE!B32)=1,CONCATENATE("0",SAISIE!B32,"/",SAISIE!$B$4,"/",SAISIE!$B$5),CONCATENATE(SAISIE!B32,"/",SAISIE!$B$4,"/",SAISIE!$B$5)))</f>
        <v>16/01/2018</v>
      </c>
      <c r="C354" s="53" t="str">
        <f>IF(SAISIE!B32="","",CONCATENATE($M$2,SAISIE!C32))</f>
        <v>411AUBÃ</v>
      </c>
      <c r="D354" s="53">
        <f>IF(SAISIE!B32="","",SAISIE!E32)</f>
        <v>154238</v>
      </c>
      <c r="E354" s="53" t="str">
        <f>IF(SAISIE!B32="","",SAISIE!F32)</f>
        <v>VTP PV 18147268 - AA-460-WB - COURTAUT YOHANN - TOYOTA YARIS</v>
      </c>
      <c r="F354" s="66" t="str">
        <f>IF(A354="SUPPR","",IF(SAISIE!$U32="","",SAISIE!$U32))</f>
        <v/>
      </c>
      <c r="G354" s="53"/>
      <c r="H354" s="53">
        <f>IF(SAISIE!B32="","",SAISIE!D32)</f>
        <v>60</v>
      </c>
      <c r="I354" s="54"/>
      <c r="J354" s="55" t="str">
        <f>IF(AZ32="","","")</f>
        <v/>
      </c>
      <c r="O354" s="38">
        <f>O338+1</f>
        <v>32</v>
      </c>
    </row>
    <row r="355" spans="1:15" x14ac:dyDescent="0.2">
      <c r="A355" s="48" t="str">
        <f>IF(B355="","SUPPR",SAISIE!$B$3)</f>
        <v>SUPPR</v>
      </c>
      <c r="B355" s="12" t="str">
        <f>IF(SAISIE!W32="","",IF(LEN(SAISIE!B32)=1,CONCATENATE("0",SAISIE!B32,"/",SAISIE!$B$4,"/",SAISIE!$B$5),CONCATENATE(SAISIE!B32,"/",SAISIE!$B$4,"/",SAISIE!$B$5)))</f>
        <v/>
      </c>
      <c r="C355" s="12" t="str">
        <f>IF(SAISIE!W32="","",SAISIE!V32)</f>
        <v/>
      </c>
      <c r="D355" s="12" t="str">
        <f>IF(SAISIE!W32="","",SAISIE!E32)</f>
        <v/>
      </c>
      <c r="E355" s="12" t="str">
        <f>IF(SAISIE!W32="","",SAISIE!F32)</f>
        <v/>
      </c>
      <c r="F355" s="12" t="str">
        <f>IF(SAISIE!$W32="","",IF(SAISIE!$U32="","",SAISIE!$U32))</f>
        <v/>
      </c>
      <c r="G355" s="12" t="str">
        <f>IF(SAISIE!W32="","",SAISIE!W32)</f>
        <v/>
      </c>
      <c r="H355" s="12"/>
      <c r="I355" s="12" t="str">
        <f>IF(SAISIE!$W32="","",SAISIE!$X32)</f>
        <v/>
      </c>
      <c r="J355" s="61" t="str">
        <f>IF(COUNTBLANK(SAISIE!$Q$6:$T$6)=4,"",IF(SAISIE!W32="","",IF(SAISIE!Q32&gt;0,SAISIE!$Q$6,IF(SAISIE!R32&gt;0,SAISIE!$R$6,IF(SAISIE!S32&gt;0,SAISIE!$S$6,IF(SAISIE!T32&gt;0,SAISIE!$T$6,""))))))</f>
        <v/>
      </c>
      <c r="O355" s="11" t="s">
        <v>51</v>
      </c>
    </row>
    <row r="356" spans="1:15" x14ac:dyDescent="0.2">
      <c r="A356" s="48" t="str">
        <f>IF(B356="","SUPPR",SAISIE!$B$3)</f>
        <v>PR</v>
      </c>
      <c r="B356" s="12" t="str">
        <f>IF(SAISIE!G32="","",IF(LEN(SAISIE!B32)=1,CONCATENATE("0",SAISIE!B32,"/",SAISIE!$B$4,"/",SAISIE!$B$5),CONCATENATE(SAISIE!B32,"/",SAISIE!$B$4,"/",SAISIE!$B$5)))</f>
        <v>16/01/2018</v>
      </c>
      <c r="C356" s="12">
        <f>IF(SAISIE!G32="","",SAISIE!$G$8)</f>
        <v>706100</v>
      </c>
      <c r="D356" s="12">
        <f>IF(SAISIE!G32="","",SAISIE!E32)</f>
        <v>154238</v>
      </c>
      <c r="E356" s="12" t="str">
        <f>IF(SAISIE!G32="","",SAISIE!F32)</f>
        <v>VTP PV 18147268 - AA-460-WB - COURTAUT YOHANN - TOYOTA YARIS</v>
      </c>
      <c r="F356" s="12" t="str">
        <f>IF(SAISIE!$G32="","",IF(SAISIE!$U32="","",SAISIE!$U32))</f>
        <v/>
      </c>
      <c r="G356" s="12">
        <f>IF(SAISIE!G32="","",SAISIE!G32)</f>
        <v>49.72</v>
      </c>
      <c r="H356" s="12"/>
      <c r="I356" s="12">
        <f>IF(SAISIE!$G32="","",SAISIE!$X32)</f>
        <v>0</v>
      </c>
      <c r="J356" s="61" t="str">
        <f>IF(COUNTBLANK(SAISIE!$Q$6:$T$6)=4,"",IF(SAISIE!G32="","",IF(SAISIE!Q32&gt;0,SAISIE!$Q$6,IF(SAISIE!R32&gt;0,SAISIE!$R$6,IF(SAISIE!S32&gt;0,SAISIE!$S$6,IF(SAISIE!T32&gt;0,SAISIE!$T$6,""))))))</f>
        <v/>
      </c>
      <c r="O356" s="11" t="s">
        <v>48</v>
      </c>
    </row>
    <row r="357" spans="1:15" x14ac:dyDescent="0.2">
      <c r="A357" s="48" t="str">
        <f>IF(B357="","SUPPR",SAISIE!$B$3)</f>
        <v>SUPPR</v>
      </c>
      <c r="B357" s="12" t="str">
        <f>IF(SAISIE!H32="","",IF(LEN(SAISIE!B32)=1,CONCATENATE("0",SAISIE!B32,"/",SAISIE!$B$4,"/",SAISIE!$B$5),CONCATENATE(SAISIE!B32,"/",SAISIE!$B$4,"/",SAISIE!$B$5)))</f>
        <v/>
      </c>
      <c r="C357" s="12" t="str">
        <f>IF(SAISIE!H32="","",SAISIE!$H$8)</f>
        <v/>
      </c>
      <c r="D357" s="12" t="str">
        <f>IF(SAISIE!H32="","",SAISIE!E32)</f>
        <v/>
      </c>
      <c r="E357" s="12" t="str">
        <f>IF(SAISIE!H32="","",SAISIE!F32)</f>
        <v/>
      </c>
      <c r="F357" s="12" t="str">
        <f>IF(SAISIE!$H32="","",IF(SAISIE!$U32="","",SAISIE!$U32))</f>
        <v/>
      </c>
      <c r="G357" s="12" t="str">
        <f>IF(SAISIE!H32="","",SAISIE!H32)</f>
        <v/>
      </c>
      <c r="H357" s="12"/>
      <c r="I357" s="12" t="str">
        <f>IF(SAISIE!$H32="","",SAISIE!$X32)</f>
        <v/>
      </c>
      <c r="J357" s="61" t="str">
        <f>IF(COUNTBLANK(SAISIE!$Q$6:$T$6)=4,"",IF(SAISIE!H32="","",IF(SAISIE!Q32&gt;0,SAISIE!$Q$6,IF(SAISIE!R32&gt;0,SAISIE!$R$6,IF(SAISIE!S32&gt;0,SAISIE!$S$6,IF(SAISIE!T32&gt;0,SAISIE!$T$6,""))))))</f>
        <v/>
      </c>
      <c r="O357" s="11" t="s">
        <v>49</v>
      </c>
    </row>
    <row r="358" spans="1:15" x14ac:dyDescent="0.2">
      <c r="A358" s="48" t="str">
        <f>IF(B358="","SUPPR",SAISIE!$B$3)</f>
        <v>SUPPR</v>
      </c>
      <c r="B358" s="12" t="str">
        <f>IF(SAISIE!I32="","",IF(LEN(SAISIE!B32)=1,CONCATENATE("0",SAISIE!B32,"/",SAISIE!$B$4,"/",SAISIE!$B$5),CONCATENATE(SAISIE!B32,"/",SAISIE!$B$4,"/",SAISIE!$B$5)))</f>
        <v/>
      </c>
      <c r="C358" s="12" t="str">
        <f>IF(SAISIE!I32="","",SAISIE!$I$8)</f>
        <v/>
      </c>
      <c r="D358" s="12" t="str">
        <f>IF(SAISIE!I32="","",SAISIE!E32)</f>
        <v/>
      </c>
      <c r="E358" s="12" t="str">
        <f>IF(SAISIE!I32="","",SAISIE!F32)</f>
        <v/>
      </c>
      <c r="F358" s="12" t="str">
        <f>IF(SAISIE!$I32="","",IF(SAISIE!$U32="","",SAISIE!$U32))</f>
        <v/>
      </c>
      <c r="G358" s="12" t="str">
        <f>IF(SAISIE!I32="","",SAISIE!I32)</f>
        <v/>
      </c>
      <c r="H358" s="12"/>
      <c r="I358" s="12" t="str">
        <f>IF(SAISIE!$I32="","",SAISIE!$X32)</f>
        <v/>
      </c>
      <c r="J358" s="61" t="str">
        <f>IF(COUNTBLANK(SAISIE!$Q$6:$T$6)=4,"",IF(SAISIE!I32="","",IF(SAISIE!Q32&gt;0,SAISIE!$Q$6,IF(SAISIE!R32&gt;0,SAISIE!$R$6,IF(SAISIE!S32&gt;0,SAISIE!$S$6,IF(SAISIE!T32&gt;0,SAISIE!$T$6,""))))))</f>
        <v/>
      </c>
      <c r="O358" s="11" t="s">
        <v>50</v>
      </c>
    </row>
    <row r="359" spans="1:15" x14ac:dyDescent="0.2">
      <c r="A359" s="48" t="str">
        <f>IF(B359="","SUPPR",SAISIE!$B$3)</f>
        <v>SUPPR</v>
      </c>
      <c r="B359" s="12" t="str">
        <f>IF(SAISIE!J32="","",IF(LEN(SAISIE!B32)=1,CONCATENATE("0",SAISIE!B32,"/",SAISIE!$B$4,"/",SAISIE!$B$5),CONCATENATE(SAISIE!B32,"/",SAISIE!$B$4,"/",SAISIE!$B$5)))</f>
        <v/>
      </c>
      <c r="C359" s="12" t="str">
        <f>IF(SAISIE!J32="","",SAISIE!$J$8)</f>
        <v/>
      </c>
      <c r="D359" s="12" t="str">
        <f>IF(SAISIE!J32="","",SAISIE!E32)</f>
        <v/>
      </c>
      <c r="E359" s="12" t="str">
        <f>IF(SAISIE!J32="","",SAISIE!F32)</f>
        <v/>
      </c>
      <c r="F359" s="12" t="str">
        <f>IF(SAISIE!$J32="","",IF(SAISIE!$U32="","",SAISIE!$U32))</f>
        <v/>
      </c>
      <c r="G359" s="12" t="str">
        <f>IF(SAISIE!J32="","",SAISIE!J32)</f>
        <v/>
      </c>
      <c r="H359" s="12"/>
      <c r="I359" s="12" t="str">
        <f>IF(SAISIE!$J32="","",SAISIE!$X32)</f>
        <v/>
      </c>
      <c r="J359" s="61" t="str">
        <f>IF(COUNTBLANK(SAISIE!$Q$6:$T$6)=4,"",IF(SAISIE!J32="","",IF(SAISIE!Q32&gt;0,SAISIE!$Q$6,IF(SAISIE!R32&gt;0,SAISIE!$R$6,IF(SAISIE!S32&gt;0,SAISIE!$S$6,IF(SAISIE!T32&gt;0,SAISIE!$T$6,""))))))</f>
        <v/>
      </c>
      <c r="O359" s="11" t="s">
        <v>53</v>
      </c>
    </row>
    <row r="360" spans="1:15" x14ac:dyDescent="0.2">
      <c r="A360" s="48" t="str">
        <f>IF(B360="","SUPPR",SAISIE!$B$3)</f>
        <v>SUPPR</v>
      </c>
      <c r="B360" s="12" t="str">
        <f>IF(SAISIE!K32="","",IF(LEN(SAISIE!B32)=1,CONCATENATE("0",SAISIE!B32,"/",SAISIE!$B$4,"/",SAISIE!$B$5),CONCATENATE(SAISIE!B32,"/",SAISIE!$B$4,"/",SAISIE!$B$5)))</f>
        <v/>
      </c>
      <c r="C360" s="12" t="str">
        <f>IF(SAISIE!K32="","",SAISIE!$K$8)</f>
        <v/>
      </c>
      <c r="D360" s="12" t="str">
        <f>IF(SAISIE!K32="","",SAISIE!E32)</f>
        <v/>
      </c>
      <c r="E360" s="12" t="str">
        <f>IF(SAISIE!K32="","",SAISIE!F32)</f>
        <v/>
      </c>
      <c r="F360" s="12" t="str">
        <f>IF(SAISIE!$K32="","",IF(SAISIE!$U32="","",SAISIE!$U32))</f>
        <v/>
      </c>
      <c r="G360" s="12" t="str">
        <f>IF(SAISIE!K32="","",SAISIE!K32)</f>
        <v/>
      </c>
      <c r="H360" s="12"/>
      <c r="I360" s="12" t="str">
        <f>IF(SAISIE!$K32="","",SAISIE!$X32)</f>
        <v/>
      </c>
      <c r="J360" s="61" t="str">
        <f>IF(COUNTBLANK(SAISIE!$Q$6:$T$6)=4,"",IF(SAISIE!K32="","",IF(SAISIE!Q32&gt;0,SAISIE!$Q$6,IF(SAISIE!R32&gt;0,SAISIE!$R$6,IF(SAISIE!S32&gt;0,SAISIE!$S$6,IF(SAISIE!T32&gt;0,SAISIE!$T$6,""))))))</f>
        <v/>
      </c>
      <c r="O360" s="11" t="s">
        <v>54</v>
      </c>
    </row>
    <row r="361" spans="1:15" x14ac:dyDescent="0.2">
      <c r="A361" s="48" t="str">
        <f>IF(B361="","SUPPR",SAISIE!$B$3)</f>
        <v>SUPPR</v>
      </c>
      <c r="B361" s="12" t="str">
        <f>IF(SAISIE!L32="","",IF(LEN(SAISIE!B32)=1,CONCATENATE("0",SAISIE!B32,"/",SAISIE!$B$4,"/",SAISIE!$B$5),CONCATENATE(SAISIE!B32,"/",SAISIE!$B$4,"/",SAISIE!$B$5)))</f>
        <v/>
      </c>
      <c r="C361" s="12" t="str">
        <f>IF(SAISIE!L32="","",SAISIE!$L$8)</f>
        <v/>
      </c>
      <c r="D361" s="12" t="str">
        <f>IF(SAISIE!L32="","",SAISIE!E32)</f>
        <v/>
      </c>
      <c r="E361" s="12" t="str">
        <f>IF(SAISIE!L32="","",SAISIE!F32)</f>
        <v/>
      </c>
      <c r="F361" s="12" t="str">
        <f>IF(SAISIE!$L32="","",IF(SAISIE!$U32="","",SAISIE!$U32))</f>
        <v/>
      </c>
      <c r="G361" s="12" t="str">
        <f>IF(SAISIE!L32="","",SAISIE!L32)</f>
        <v/>
      </c>
      <c r="H361" s="12"/>
      <c r="I361" s="12" t="str">
        <f>IF(SAISIE!$L32="","",SAISIE!$X32)</f>
        <v/>
      </c>
      <c r="J361" s="61" t="str">
        <f>IF(COUNTBLANK(SAISIE!$Q$6:$T$6)=4,"",IF(SAISIE!L32="","",IF(SAISIE!Q32&gt;0,SAISIE!$Q$6,IF(SAISIE!R32&gt;0,SAISIE!$R$6,IF(SAISIE!S32&gt;0,SAISIE!$S$6,IF(SAISIE!T32&gt;0,SAISIE!$T$6,""))))))</f>
        <v/>
      </c>
      <c r="O361" s="11" t="s">
        <v>55</v>
      </c>
    </row>
    <row r="362" spans="1:15" x14ac:dyDescent="0.2">
      <c r="A362" s="48" t="str">
        <f>IF(B362="","SUPPR",SAISIE!$B$3)</f>
        <v>SUPPR</v>
      </c>
      <c r="B362" s="12" t="str">
        <f>IF(SAISIE!M32="","",IF(LEN(SAISIE!B32)=1,CONCATENATE("0",SAISIE!B32,"/",SAISIE!$B$4,"/",SAISIE!$B$5),CONCATENATE(SAISIE!B32,"/",SAISIE!$B$4,"/",SAISIE!$B$5)))</f>
        <v/>
      </c>
      <c r="C362" s="12" t="str">
        <f>IF(SAISIE!M32="","",SAISIE!$M$8)</f>
        <v/>
      </c>
      <c r="D362" s="12" t="str">
        <f>IF(SAISIE!M32="","",SAISIE!E32)</f>
        <v/>
      </c>
      <c r="E362" s="12" t="str">
        <f>IF(SAISIE!M32="","",SAISIE!F32)</f>
        <v/>
      </c>
      <c r="F362" s="12" t="str">
        <f>IF(SAISIE!$M32="","",IF(SAISIE!$U32="","",SAISIE!$U32))</f>
        <v/>
      </c>
      <c r="G362" s="12" t="str">
        <f>IF(SAISIE!M32="","",SAISIE!M32)</f>
        <v/>
      </c>
      <c r="H362" s="12"/>
      <c r="I362" s="12" t="str">
        <f>IF(SAISIE!$M32="","",SAISIE!$X32)</f>
        <v/>
      </c>
      <c r="J362" s="61" t="str">
        <f>IF(COUNTBLANK(SAISIE!$Q$6:$T$6)=4,"",IF(SAISIE!M32="","",IF(SAISIE!Q32&gt;0,SAISIE!$Q$6,IF(SAISIE!R32&gt;0,SAISIE!$R$6,IF(SAISIE!S32&gt;0,SAISIE!$S$6,IF(SAISIE!T32&gt;0,SAISIE!$T$6,""))))))</f>
        <v/>
      </c>
      <c r="O362" s="11" t="s">
        <v>56</v>
      </c>
    </row>
    <row r="363" spans="1:15" x14ac:dyDescent="0.2">
      <c r="A363" s="48" t="str">
        <f>IF(B363="","SUPPR",SAISIE!$B$3)</f>
        <v>SUPPR</v>
      </c>
      <c r="B363" s="12" t="str">
        <f>IF(SAISIE!N32="","",IF(LEN(SAISIE!B32)=1,CONCATENATE("0",SAISIE!B32,"/",SAISIE!$B$4,"/",SAISIE!$B$5),CONCATENATE(SAISIE!B32,"/",SAISIE!$B$4,"/",SAISIE!$B$5)))</f>
        <v/>
      </c>
      <c r="C363" s="12" t="str">
        <f>IF(SAISIE!N32="","",SAISIE!$N$8)</f>
        <v/>
      </c>
      <c r="D363" s="12" t="str">
        <f>IF(SAISIE!N32="","",SAISIE!E32)</f>
        <v/>
      </c>
      <c r="E363" s="12" t="str">
        <f>IF(SAISIE!N32="","",SAISIE!F32)</f>
        <v/>
      </c>
      <c r="F363" s="12" t="str">
        <f>IF(SAISIE!$N32="","",IF(SAISIE!$U32="","",SAISIE!$U32))</f>
        <v/>
      </c>
      <c r="G363" s="12" t="str">
        <f>IF(SAISIE!N32="","",SAISIE!N32)</f>
        <v/>
      </c>
      <c r="H363" s="12"/>
      <c r="I363" s="12" t="str">
        <f>IF(SAISIE!$N32="","",SAISIE!$X32)</f>
        <v/>
      </c>
      <c r="J363" s="61" t="str">
        <f>IF(COUNTBLANK(SAISIE!$Q$6:$T$6)=4,"",IF(SAISIE!N32="","",IF(SAISIE!Q32&gt;0,SAISIE!$Q$6,IF(SAISIE!R32&gt;0,SAISIE!$R$6,IF(SAISIE!S32&gt;0,SAISIE!$S$6,IF(SAISIE!T32&gt;0,SAISIE!$T$6,""))))))</f>
        <v/>
      </c>
      <c r="O363" s="11" t="s">
        <v>57</v>
      </c>
    </row>
    <row r="364" spans="1:15" x14ac:dyDescent="0.2">
      <c r="A364" s="48" t="str">
        <f>IF(B364="","SUPPR",SAISIE!$B$3)</f>
        <v>SUPPR</v>
      </c>
      <c r="B364" s="12" t="str">
        <f>IF(SAISIE!O32="","",IF(LEN(SAISIE!B32)=1,CONCATENATE("0",SAISIE!B32,"/",SAISIE!$B$4,"/",SAISIE!$B$5),CONCATENATE(SAISIE!B32,"/",SAISIE!$B$4,"/",SAISIE!$B$5)))</f>
        <v/>
      </c>
      <c r="C364" s="12" t="str">
        <f>IF(SAISIE!O32="","",SAISIE!$O$8)</f>
        <v/>
      </c>
      <c r="D364" s="12" t="str">
        <f>IF(SAISIE!O32="","",SAISIE!E32)</f>
        <v/>
      </c>
      <c r="E364" s="12" t="str">
        <f>IF(SAISIE!O32="","",SAISIE!F32)</f>
        <v/>
      </c>
      <c r="F364" s="12" t="str">
        <f>IF(SAISIE!$O32="","",IF(SAISIE!$U32="","",SAISIE!$U32))</f>
        <v/>
      </c>
      <c r="G364" s="12" t="str">
        <f>IF(SAISIE!O32="","",SAISIE!O32)</f>
        <v/>
      </c>
      <c r="H364" s="12"/>
      <c r="I364" s="12" t="str">
        <f>IF(SAISIE!$O32="","",SAISIE!$X32)</f>
        <v/>
      </c>
      <c r="J364" s="61" t="str">
        <f>IF(COUNTBLANK(SAISIE!$Q$6:$T$6)=4,"",IF(SAISIE!O32="","",IF(SAISIE!Q32&gt;0,SAISIE!$Q$6,IF(SAISIE!R32&gt;0,SAISIE!$R$6,IF(SAISIE!S32&gt;0,SAISIE!$S$6,IF(SAISIE!T32&gt;0,SAISIE!$T$6,""))))))</f>
        <v/>
      </c>
      <c r="O364" s="11" t="s">
        <v>58</v>
      </c>
    </row>
    <row r="365" spans="1:15" x14ac:dyDescent="0.2">
      <c r="A365" s="48" t="str">
        <f>IF(B365="","SUPPR",SAISIE!$B$3)</f>
        <v>SUPPR</v>
      </c>
      <c r="B365" s="12" t="str">
        <f>IF(SAISIE!P32="","",IF(LEN(SAISIE!B32)=1,CONCATENATE("0",SAISIE!B32,"/",SAISIE!$B$4,"/",SAISIE!$B$5),CONCATENATE(SAISIE!B32,"/",SAISIE!$B$4,"/",SAISIE!$B$5)))</f>
        <v/>
      </c>
      <c r="C365" s="12" t="str">
        <f>IF(SAISIE!P32="","",SAISIE!$P$8)</f>
        <v/>
      </c>
      <c r="D365" s="12" t="str">
        <f>IF(SAISIE!P32="","",SAISIE!E32)</f>
        <v/>
      </c>
      <c r="E365" s="12" t="str">
        <f>IF(SAISIE!P32="","",SAISIE!F32)</f>
        <v/>
      </c>
      <c r="F365" s="12" t="str">
        <f>IF(SAISIE!$P32="","",IF(SAISIE!$U32="","",SAISIE!$U32))</f>
        <v/>
      </c>
      <c r="G365" s="12" t="str">
        <f>IF(SAISIE!P32="","",SAISIE!P32)</f>
        <v/>
      </c>
      <c r="H365" s="12"/>
      <c r="I365" s="12" t="str">
        <f>IF(SAISIE!$P32="","",SAISIE!$X32)</f>
        <v/>
      </c>
      <c r="J365" s="61" t="str">
        <f>IF(COUNTBLANK(SAISIE!$Q$6:$T$6)=4,"",IF(SAISIE!P32="","",IF(SAISIE!Q32&gt;0,SAISIE!$Q$6,IF(SAISIE!R32&gt;0,SAISIE!$R$6,IF(SAISIE!S32&gt;0,SAISIE!$S$6,IF(SAISIE!T32&gt;0,SAISIE!$T$6,""))))))</f>
        <v/>
      </c>
      <c r="O365" s="11" t="s">
        <v>52</v>
      </c>
    </row>
    <row r="366" spans="1:15" x14ac:dyDescent="0.2">
      <c r="A366" s="48" t="str">
        <f>IF(B366="","SUPPR",SAISIE!$B$3)</f>
        <v>PR</v>
      </c>
      <c r="B366" s="12" t="str">
        <f>IF(SAISIE!Q32="","",IF(LEN(SAISIE!B32)=1,CONCATENATE("0",SAISIE!B32,"/",SAISIE!$B$4,"/",SAISIE!$B$5),CONCATENATE(SAISIE!B32,"/",SAISIE!$B$4,"/",SAISIE!$B$5)))</f>
        <v>16/01/2018</v>
      </c>
      <c r="C366" s="12">
        <f>IF(SAISIE!Q32="","",SAISIE!$Q$8)</f>
        <v>4457112</v>
      </c>
      <c r="D366" s="12">
        <f>IF(SAISIE!Q32="","",SAISIE!E32)</f>
        <v>154238</v>
      </c>
      <c r="E366" s="12" t="str">
        <f>IF(SAISIE!Q32="","",SAISIE!F32)</f>
        <v>VTP PV 18147268 - AA-460-WB - COURTAUT YOHANN - TOYOTA YARIS</v>
      </c>
      <c r="F366" s="12" t="str">
        <f>IF(SAISIE!$Q32="","",IF(SAISIE!$U32="","",SAISIE!$U32))</f>
        <v/>
      </c>
      <c r="G366" s="12">
        <f>IF(SAISIE!Q32="","",SAISIE!Q32)</f>
        <v>10</v>
      </c>
      <c r="H366" s="12"/>
      <c r="I366" s="37"/>
      <c r="J366" s="61"/>
      <c r="O366" s="39"/>
    </row>
    <row r="367" spans="1:15" x14ac:dyDescent="0.2">
      <c r="A367" s="48" t="str">
        <f>IF(B367="","SUPPR",SAISIE!$B$3)</f>
        <v>SUPPR</v>
      </c>
      <c r="B367" s="12" t="str">
        <f>IF(SAISIE!R32="","",IF(LEN(SAISIE!B32)=1,CONCATENATE("0",SAISIE!B32,"/",SAISIE!$B$4,"/",SAISIE!$B$5),CONCATENATE(SAISIE!B32,"/",SAISIE!$B$4,"/",SAISIE!$B$5)))</f>
        <v/>
      </c>
      <c r="C367" s="12" t="str">
        <f>IF(SAISIE!R32="","",SAISIE!$R$8)</f>
        <v/>
      </c>
      <c r="D367" s="12" t="str">
        <f>IF(SAISIE!R32="","",SAISIE!E32)</f>
        <v/>
      </c>
      <c r="E367" s="12" t="str">
        <f>IF(SAISIE!R32="","",SAISIE!F32)</f>
        <v/>
      </c>
      <c r="F367" s="12" t="str">
        <f>IF(SAISIE!$R32="","",IF(SAISIE!$U32="","",SAISIE!$U32))</f>
        <v/>
      </c>
      <c r="G367" s="12" t="str">
        <f>IF(SAISIE!R32="","",SAISIE!R32)</f>
        <v/>
      </c>
      <c r="H367" s="12"/>
      <c r="I367" s="37"/>
      <c r="J367" s="61"/>
    </row>
    <row r="368" spans="1:15" x14ac:dyDescent="0.2">
      <c r="A368" s="48" t="str">
        <f>IF(B368="","SUPPR",SAISIE!$B$3)</f>
        <v>SUPPR</v>
      </c>
      <c r="B368" s="12" t="str">
        <f>IF(SAISIE!S32="","",IF(LEN(SAISIE!B32)=1,CONCATENATE("0",SAISIE!B32,"/",SAISIE!$B$4,"/",SAISIE!$B$5),CONCATENATE(SAISIE!B32,"/",SAISIE!$B$4,"/",SAISIE!$B$5)))</f>
        <v/>
      </c>
      <c r="C368" s="12" t="str">
        <f>IF(SAISIE!S32="","",SAISIE!$S$8)</f>
        <v/>
      </c>
      <c r="D368" s="12" t="str">
        <f>IF(SAISIE!S32="","",SAISIE!E32)</f>
        <v/>
      </c>
      <c r="E368" s="12" t="str">
        <f>IF(SAISIE!S32="","",SAISIE!F32)</f>
        <v/>
      </c>
      <c r="F368" s="12" t="str">
        <f>IF(SAISIE!$S32="","",IF(SAISIE!$U32="","",SAISIE!$U32))</f>
        <v/>
      </c>
      <c r="G368" s="12" t="str">
        <f>IF(SAISIE!S32="","",SAISIE!S32)</f>
        <v/>
      </c>
      <c r="H368" s="12"/>
      <c r="I368" s="37"/>
      <c r="J368" s="61"/>
    </row>
    <row r="369" spans="1:15" ht="13.5" thickBot="1" x14ac:dyDescent="0.25">
      <c r="A369" s="48" t="str">
        <f>IF(B369="","SUPPR",SAISIE!$B$3)</f>
        <v>SUPPR</v>
      </c>
      <c r="B369" s="12" t="str">
        <f>IF(SAISIE!T32="","",IF(LEN(SAISIE!B32)=1,CONCATENATE("0",SAISIE!B32,"/",SAISIE!$B$4,"/",SAISIE!$B$5),CONCATENATE(SAISIE!B32,"/",SAISIE!$B$4,"/",SAISIE!$B$5)))</f>
        <v/>
      </c>
      <c r="C369" s="60" t="str">
        <f>IF(SAISIE!T32="","",SAISIE!$T$8)</f>
        <v/>
      </c>
      <c r="D369" s="60" t="str">
        <f>IF(SAISIE!T32="","",SAISIE!E32)</f>
        <v/>
      </c>
      <c r="E369" s="60" t="str">
        <f>IF(SAISIE!T32="","",SAISIE!F32)</f>
        <v/>
      </c>
      <c r="F369" s="60" t="str">
        <f>IF(SAISIE!$T32="","",IF(SAISIE!$U32="","",SAISIE!$U32))</f>
        <v/>
      </c>
      <c r="G369" s="60" t="str">
        <f>IF(SAISIE!T32="","",SAISIE!T32)</f>
        <v/>
      </c>
      <c r="H369" s="58"/>
      <c r="I369" s="59"/>
      <c r="J369" s="62"/>
    </row>
    <row r="370" spans="1:15" x14ac:dyDescent="0.2">
      <c r="A370" s="48" t="str">
        <f>IF(B370="","SUPPR",SAISIE!$B$3)</f>
        <v>PR</v>
      </c>
      <c r="B370" s="53" t="str">
        <f>IF(SAISIE!B33="","",IF(LEN(SAISIE!B33)=1,CONCATENATE("0",SAISIE!B33,"/",SAISIE!$B$4,"/",SAISIE!$B$5),CONCATENATE(SAISIE!B33,"/",SAISIE!$B$4,"/",SAISIE!$B$5)))</f>
        <v>28/01/2018</v>
      </c>
      <c r="C370" s="53" t="str">
        <f>IF(SAISIE!B33="","",CONCATENATE($M$2,SAISIE!C33))</f>
        <v>411AUDO</v>
      </c>
      <c r="D370" s="53">
        <f>IF(SAISIE!B33="","",SAISIE!E33)</f>
        <v>154562</v>
      </c>
      <c r="E370" s="53" t="str">
        <f>IF(SAISIE!B33="","",SAISIE!F33)</f>
        <v>VTP PV 18147576 - AJ-800-ZE - AUDOUARD ERC - NISSAN NAVARA</v>
      </c>
      <c r="F370" s="66" t="str">
        <f>IF(A370="SUPPR","",IF(SAISIE!U33="","",SAISIE!U33))</f>
        <v/>
      </c>
      <c r="G370" s="53"/>
      <c r="H370" s="53">
        <f>IF(SAISIE!B33="","",SAISIE!D33)</f>
        <v>60</v>
      </c>
      <c r="I370" s="54"/>
      <c r="J370" s="55" t="str">
        <f>IF(AZ33="","","")</f>
        <v/>
      </c>
      <c r="O370" s="38">
        <f>O354+1</f>
        <v>33</v>
      </c>
    </row>
    <row r="371" spans="1:15" x14ac:dyDescent="0.2">
      <c r="A371" s="48" t="str">
        <f>IF(B371="","SUPPR",SAISIE!$B$3)</f>
        <v>SUPPR</v>
      </c>
      <c r="B371" s="12" t="str">
        <f>IF(SAISIE!W33="","",IF(LEN(SAISIE!B33)=1,CONCATENATE("0",SAISIE!B33,"/",SAISIE!$B$4,"/",SAISIE!$B$5),CONCATENATE(SAISIE!B33,"/",SAISIE!$B$4,"/",SAISIE!$B$5)))</f>
        <v/>
      </c>
      <c r="C371" s="12" t="str">
        <f>IF(SAISIE!W33="","",SAISIE!V33)</f>
        <v/>
      </c>
      <c r="D371" s="12" t="str">
        <f>IF(SAISIE!W33="","",SAISIE!E33)</f>
        <v/>
      </c>
      <c r="E371" s="12" t="str">
        <f>IF(SAISIE!W33="","",SAISIE!F33)</f>
        <v/>
      </c>
      <c r="F371" s="12" t="str">
        <f>IF(SAISIE!$W33="","",IF(SAISIE!$U33="","",SAISIE!$U33))</f>
        <v/>
      </c>
      <c r="G371" s="12" t="str">
        <f>IF(SAISIE!W33="","",SAISIE!W33)</f>
        <v/>
      </c>
      <c r="H371" s="12"/>
      <c r="I371" s="12" t="str">
        <f>IF(SAISIE!$W33="","",SAISIE!$X33)</f>
        <v/>
      </c>
      <c r="J371" s="61" t="str">
        <f>IF(COUNTBLANK(SAISIE!$Q$6:$T$6)=4,"",IF(SAISIE!W33="","",IF(SAISIE!Q33&gt;0,SAISIE!$Q$6,IF(SAISIE!R33&gt;0,SAISIE!$R$6,IF(SAISIE!S33&gt;0,SAISIE!$S$6,IF(SAISIE!T33&gt;0,SAISIE!$T$6,""))))))</f>
        <v/>
      </c>
      <c r="O371" s="11" t="s">
        <v>51</v>
      </c>
    </row>
    <row r="372" spans="1:15" x14ac:dyDescent="0.2">
      <c r="A372" s="48" t="str">
        <f>IF(B372="","SUPPR",SAISIE!$B$3)</f>
        <v>PR</v>
      </c>
      <c r="B372" s="12" t="str">
        <f>IF(SAISIE!G33="","",IF(LEN(SAISIE!B33)=1,CONCATENATE("0",SAISIE!B33,"/",SAISIE!$B$4,"/",SAISIE!$B$5),CONCATENATE(SAISIE!B33,"/",SAISIE!$B$4,"/",SAISIE!$B$5)))</f>
        <v>28/01/2018</v>
      </c>
      <c r="C372" s="12">
        <f>IF(SAISIE!G33="","",SAISIE!$G$8)</f>
        <v>706100</v>
      </c>
      <c r="D372" s="12">
        <f>IF(SAISIE!G33="","",SAISIE!E33)</f>
        <v>154562</v>
      </c>
      <c r="E372" s="12" t="str">
        <f>IF(SAISIE!G33="","",SAISIE!F33)</f>
        <v>VTP PV 18147576 - AJ-800-ZE - AUDOUARD ERC - NISSAN NAVARA</v>
      </c>
      <c r="F372" s="12" t="str">
        <f>IF(SAISIE!$G33="","",IF(SAISIE!$U33="","",SAISIE!$U33))</f>
        <v/>
      </c>
      <c r="G372" s="12">
        <f>IF(SAISIE!G33="","",SAISIE!G33)</f>
        <v>49.72</v>
      </c>
      <c r="H372" s="12"/>
      <c r="I372" s="12">
        <f>IF(SAISIE!$G33="","",SAISIE!$X33)</f>
        <v>0</v>
      </c>
      <c r="J372" s="61" t="str">
        <f>IF(COUNTBLANK(SAISIE!$Q$6:$T$6)=4,"",IF(SAISIE!G33="","",IF(SAISIE!Q33&gt;0,SAISIE!$Q$6,IF(SAISIE!R33&gt;0,SAISIE!$R$6,IF(SAISIE!S33&gt;0,SAISIE!$S$6,IF(SAISIE!T33&gt;0,SAISIE!$T$6,""))))))</f>
        <v/>
      </c>
      <c r="O372" s="11" t="s">
        <v>48</v>
      </c>
    </row>
    <row r="373" spans="1:15" x14ac:dyDescent="0.2">
      <c r="A373" s="48" t="str">
        <f>IF(B373="","SUPPR",SAISIE!$B$3)</f>
        <v>SUPPR</v>
      </c>
      <c r="B373" s="12" t="str">
        <f>IF(SAISIE!H33="","",IF(LEN(SAISIE!B33)=1,CONCATENATE("0",SAISIE!B33,"/",SAISIE!$B$4,"/",SAISIE!$B$5),CONCATENATE(SAISIE!B33,"/",SAISIE!$B$4,"/",SAISIE!$B$5)))</f>
        <v/>
      </c>
      <c r="C373" s="12" t="str">
        <f>IF(SAISIE!H33="","",SAISIE!$H$8)</f>
        <v/>
      </c>
      <c r="D373" s="12" t="str">
        <f>IF(SAISIE!H33="","",SAISIE!E33)</f>
        <v/>
      </c>
      <c r="E373" s="12" t="str">
        <f>IF(SAISIE!H33="","",SAISIE!F33)</f>
        <v/>
      </c>
      <c r="F373" s="12" t="str">
        <f>IF(SAISIE!$H33="","",IF(SAISIE!$U33="","",SAISIE!$U33))</f>
        <v/>
      </c>
      <c r="G373" s="12" t="str">
        <f>IF(SAISIE!H33="","",SAISIE!H33)</f>
        <v/>
      </c>
      <c r="H373" s="12"/>
      <c r="I373" s="12" t="str">
        <f>IF(SAISIE!$H33="","",SAISIE!$X33)</f>
        <v/>
      </c>
      <c r="J373" s="61" t="str">
        <f>IF(COUNTBLANK(SAISIE!$Q$6:$T$6)=4,"",IF(SAISIE!H33="","",IF(SAISIE!Q33&gt;0,SAISIE!$Q$6,IF(SAISIE!R33&gt;0,SAISIE!$R$6,IF(SAISIE!S33&gt;0,SAISIE!$S$6,IF(SAISIE!T33&gt;0,SAISIE!$T$6,""))))))</f>
        <v/>
      </c>
      <c r="O373" s="11" t="s">
        <v>49</v>
      </c>
    </row>
    <row r="374" spans="1:15" x14ac:dyDescent="0.2">
      <c r="A374" s="48" t="str">
        <f>IF(B374="","SUPPR",SAISIE!$B$3)</f>
        <v>SUPPR</v>
      </c>
      <c r="B374" s="12" t="str">
        <f>IF(SAISIE!I33="","",IF(LEN(SAISIE!B33)=1,CONCATENATE("0",SAISIE!B33,"/",SAISIE!$B$4,"/",SAISIE!$B$5),CONCATENATE(SAISIE!B33,"/",SAISIE!$B$4,"/",SAISIE!$B$5)))</f>
        <v/>
      </c>
      <c r="C374" s="12" t="str">
        <f>IF(SAISIE!I33="","",SAISIE!$I$8)</f>
        <v/>
      </c>
      <c r="D374" s="12" t="str">
        <f>IF(SAISIE!I33="","",SAISIE!E33)</f>
        <v/>
      </c>
      <c r="E374" s="12" t="str">
        <f>IF(SAISIE!I33="","",SAISIE!F33)</f>
        <v/>
      </c>
      <c r="F374" s="12" t="str">
        <f>IF(SAISIE!$I33="","",IF(SAISIE!$U33="","",SAISIE!$U33))</f>
        <v/>
      </c>
      <c r="G374" s="12" t="str">
        <f>IF(SAISIE!I33="","",SAISIE!I33)</f>
        <v/>
      </c>
      <c r="H374" s="12"/>
      <c r="I374" s="12" t="str">
        <f>IF(SAISIE!$I33="","",SAISIE!$X33)</f>
        <v/>
      </c>
      <c r="J374" s="61" t="str">
        <f>IF(COUNTBLANK(SAISIE!$Q$6:$T$6)=4,"",IF(SAISIE!I33="","",IF(SAISIE!Q33&gt;0,SAISIE!$Q$6,IF(SAISIE!R33&gt;0,SAISIE!$R$6,IF(SAISIE!S33&gt;0,SAISIE!$S$6,IF(SAISIE!T33&gt;0,SAISIE!$T$6,""))))))</f>
        <v/>
      </c>
      <c r="O374" s="11" t="s">
        <v>50</v>
      </c>
    </row>
    <row r="375" spans="1:15" x14ac:dyDescent="0.2">
      <c r="A375" s="48" t="str">
        <f>IF(B375="","SUPPR",SAISIE!$B$3)</f>
        <v>SUPPR</v>
      </c>
      <c r="B375" s="12" t="str">
        <f>IF(SAISIE!J33="","",IF(LEN(SAISIE!B33)=1,CONCATENATE("0",SAISIE!B33,"/",SAISIE!$B$4,"/",SAISIE!$B$5),CONCATENATE(SAISIE!B33,"/",SAISIE!$B$4,"/",SAISIE!$B$5)))</f>
        <v/>
      </c>
      <c r="C375" s="12" t="str">
        <f>IF(SAISIE!J33="","",SAISIE!$J$8)</f>
        <v/>
      </c>
      <c r="D375" s="12" t="str">
        <f>IF(SAISIE!J33="","",SAISIE!E33)</f>
        <v/>
      </c>
      <c r="E375" s="12" t="str">
        <f>IF(SAISIE!J33="","",SAISIE!F33)</f>
        <v/>
      </c>
      <c r="F375" s="12" t="str">
        <f>IF(SAISIE!$J33="","",IF(SAISIE!$U33="","",SAISIE!$U33))</f>
        <v/>
      </c>
      <c r="G375" s="12" t="str">
        <f>IF(SAISIE!J33="","",SAISIE!J33)</f>
        <v/>
      </c>
      <c r="H375" s="12"/>
      <c r="I375" s="12" t="str">
        <f>IF(SAISIE!$J33="","",SAISIE!$X33)</f>
        <v/>
      </c>
      <c r="J375" s="61" t="str">
        <f>IF(COUNTBLANK(SAISIE!$Q$6:$T$6)=4,"",IF(SAISIE!J33="","",IF(SAISIE!Q33&gt;0,SAISIE!$Q$6,IF(SAISIE!R33&gt;0,SAISIE!$R$6,IF(SAISIE!S33&gt;0,SAISIE!$S$6,IF(SAISIE!T33&gt;0,SAISIE!$T$6,""))))))</f>
        <v/>
      </c>
      <c r="O375" s="11" t="s">
        <v>53</v>
      </c>
    </row>
    <row r="376" spans="1:15" x14ac:dyDescent="0.2">
      <c r="A376" s="48" t="str">
        <f>IF(B376="","SUPPR",SAISIE!$B$3)</f>
        <v>SUPPR</v>
      </c>
      <c r="B376" s="12" t="str">
        <f>IF(SAISIE!K33="","",IF(LEN(SAISIE!B33)=1,CONCATENATE("0",SAISIE!B33,"/",SAISIE!$B$4,"/",SAISIE!$B$5),CONCATENATE(SAISIE!B33,"/",SAISIE!$B$4,"/",SAISIE!$B$5)))</f>
        <v/>
      </c>
      <c r="C376" s="12" t="str">
        <f>IF(SAISIE!K33="","",SAISIE!$K$8)</f>
        <v/>
      </c>
      <c r="D376" s="12" t="str">
        <f>IF(SAISIE!K33="","",SAISIE!E33)</f>
        <v/>
      </c>
      <c r="E376" s="12" t="str">
        <f>IF(SAISIE!K33="","",SAISIE!F33)</f>
        <v/>
      </c>
      <c r="F376" s="12" t="str">
        <f>IF(SAISIE!$K33="","",IF(SAISIE!$U33="","",SAISIE!$U33))</f>
        <v/>
      </c>
      <c r="G376" s="12" t="str">
        <f>IF(SAISIE!K33="","",SAISIE!K33)</f>
        <v/>
      </c>
      <c r="H376" s="12"/>
      <c r="I376" s="12" t="str">
        <f>IF(SAISIE!$K33="","",SAISIE!$X33)</f>
        <v/>
      </c>
      <c r="J376" s="61" t="str">
        <f>IF(COUNTBLANK(SAISIE!$Q$6:$T$6)=4,"",IF(SAISIE!K33="","",IF(SAISIE!Q33&gt;0,SAISIE!$Q$6,IF(SAISIE!R33&gt;0,SAISIE!$R$6,IF(SAISIE!S33&gt;0,SAISIE!$S$6,IF(SAISIE!T33&gt;0,SAISIE!$T$6,""))))))</f>
        <v/>
      </c>
      <c r="O376" s="11" t="s">
        <v>54</v>
      </c>
    </row>
    <row r="377" spans="1:15" x14ac:dyDescent="0.2">
      <c r="A377" s="48" t="str">
        <f>IF(B377="","SUPPR",SAISIE!$B$3)</f>
        <v>SUPPR</v>
      </c>
      <c r="B377" s="12" t="str">
        <f>IF(SAISIE!L33="","",IF(LEN(SAISIE!B33)=1,CONCATENATE("0",SAISIE!B33,"/",SAISIE!$B$4,"/",SAISIE!$B$5),CONCATENATE(SAISIE!B33,"/",SAISIE!$B$4,"/",SAISIE!$B$5)))</f>
        <v/>
      </c>
      <c r="C377" s="12" t="str">
        <f>IF(SAISIE!L33="","",SAISIE!$L$8)</f>
        <v/>
      </c>
      <c r="D377" s="12" t="str">
        <f>IF(SAISIE!L33="","",SAISIE!E33)</f>
        <v/>
      </c>
      <c r="E377" s="12" t="str">
        <f>IF(SAISIE!L33="","",SAISIE!F33)</f>
        <v/>
      </c>
      <c r="F377" s="12" t="str">
        <f>IF(SAISIE!$L33="","",IF(SAISIE!$U33="","",SAISIE!$U33))</f>
        <v/>
      </c>
      <c r="G377" s="12" t="str">
        <f>IF(SAISIE!L33="","",SAISIE!L33)</f>
        <v/>
      </c>
      <c r="H377" s="12"/>
      <c r="I377" s="12" t="str">
        <f>IF(SAISIE!$L33="","",SAISIE!$X33)</f>
        <v/>
      </c>
      <c r="J377" s="61" t="str">
        <f>IF(COUNTBLANK(SAISIE!$Q$6:$T$6)=4,"",IF(SAISIE!L33="","",IF(SAISIE!Q33&gt;0,SAISIE!$Q$6,IF(SAISIE!R33&gt;0,SAISIE!$R$6,IF(SAISIE!S33&gt;0,SAISIE!$S$6,IF(SAISIE!T33&gt;0,SAISIE!$T$6,""))))))</f>
        <v/>
      </c>
      <c r="O377" s="11" t="s">
        <v>55</v>
      </c>
    </row>
    <row r="378" spans="1:15" x14ac:dyDescent="0.2">
      <c r="A378" s="48" t="str">
        <f>IF(B378="","SUPPR",SAISIE!$B$3)</f>
        <v>SUPPR</v>
      </c>
      <c r="B378" s="12" t="str">
        <f>IF(SAISIE!M33="","",IF(LEN(SAISIE!B33)=1,CONCATENATE("0",SAISIE!B33,"/",SAISIE!$B$4,"/",SAISIE!$B$5),CONCATENATE(SAISIE!B33,"/",SAISIE!$B$4,"/",SAISIE!$B$5)))</f>
        <v/>
      </c>
      <c r="C378" s="12" t="str">
        <f>IF(SAISIE!M33="","",SAISIE!$M$8)</f>
        <v/>
      </c>
      <c r="D378" s="12" t="str">
        <f>IF(SAISIE!M33="","",SAISIE!E33)</f>
        <v/>
      </c>
      <c r="E378" s="12" t="str">
        <f>IF(SAISIE!M33="","",SAISIE!F33)</f>
        <v/>
      </c>
      <c r="F378" s="12" t="str">
        <f>IF(SAISIE!$M33="","",IF(SAISIE!$U33="","",SAISIE!$U33))</f>
        <v/>
      </c>
      <c r="G378" s="12" t="str">
        <f>IF(SAISIE!M33="","",SAISIE!M33)</f>
        <v/>
      </c>
      <c r="H378" s="12"/>
      <c r="I378" s="12" t="str">
        <f>IF(SAISIE!$M33="","",SAISIE!$X33)</f>
        <v/>
      </c>
      <c r="J378" s="61" t="str">
        <f>IF(COUNTBLANK(SAISIE!$Q$6:$T$6)=4,"",IF(SAISIE!M33="","",IF(SAISIE!Q33&gt;0,SAISIE!$Q$6,IF(SAISIE!R33&gt;0,SAISIE!$R$6,IF(SAISIE!S33&gt;0,SAISIE!$S$6,IF(SAISIE!T33&gt;0,SAISIE!$T$6,""))))))</f>
        <v/>
      </c>
      <c r="O378" s="11" t="s">
        <v>56</v>
      </c>
    </row>
    <row r="379" spans="1:15" x14ac:dyDescent="0.2">
      <c r="A379" s="48" t="str">
        <f>IF(B379="","SUPPR",SAISIE!$B$3)</f>
        <v>SUPPR</v>
      </c>
      <c r="B379" s="12" t="str">
        <f>IF(SAISIE!N33="","",IF(LEN(SAISIE!B33)=1,CONCATENATE("0",SAISIE!B33,"/",SAISIE!$B$4,"/",SAISIE!$B$5),CONCATENATE(SAISIE!B33,"/",SAISIE!$B$4,"/",SAISIE!$B$5)))</f>
        <v/>
      </c>
      <c r="C379" s="12" t="str">
        <f>IF(SAISIE!N33="","",SAISIE!$N$8)</f>
        <v/>
      </c>
      <c r="D379" s="12" t="str">
        <f>IF(SAISIE!N33="","",SAISIE!E33)</f>
        <v/>
      </c>
      <c r="E379" s="12" t="str">
        <f>IF(SAISIE!N33="","",SAISIE!F33)</f>
        <v/>
      </c>
      <c r="F379" s="12" t="str">
        <f>IF(SAISIE!$N33="","",IF(SAISIE!$U33="","",SAISIE!$U33))</f>
        <v/>
      </c>
      <c r="G379" s="12" t="str">
        <f>IF(SAISIE!N33="","",SAISIE!N33)</f>
        <v/>
      </c>
      <c r="H379" s="12"/>
      <c r="I379" s="12" t="str">
        <f>IF(SAISIE!$N33="","",SAISIE!$X33)</f>
        <v/>
      </c>
      <c r="J379" s="61" t="str">
        <f>IF(COUNTBLANK(SAISIE!$Q$6:$T$6)=4,"",IF(SAISIE!N33="","",IF(SAISIE!Q33&gt;0,SAISIE!$Q$6,IF(SAISIE!R33&gt;0,SAISIE!$R$6,IF(SAISIE!S33&gt;0,SAISIE!$S$6,IF(SAISIE!T33&gt;0,SAISIE!$T$6,""))))))</f>
        <v/>
      </c>
      <c r="O379" s="11" t="s">
        <v>57</v>
      </c>
    </row>
    <row r="380" spans="1:15" x14ac:dyDescent="0.2">
      <c r="A380" s="48" t="str">
        <f>IF(B380="","SUPPR",SAISIE!$B$3)</f>
        <v>SUPPR</v>
      </c>
      <c r="B380" s="12" t="str">
        <f>IF(SAISIE!O33="","",IF(LEN(SAISIE!B33)=1,CONCATENATE("0",SAISIE!B33,"/",SAISIE!$B$4,"/",SAISIE!$B$5),CONCATENATE(SAISIE!B33,"/",SAISIE!$B$4,"/",SAISIE!$B$5)))</f>
        <v/>
      </c>
      <c r="C380" s="12" t="str">
        <f>IF(SAISIE!O33="","",SAISIE!$O$8)</f>
        <v/>
      </c>
      <c r="D380" s="12" t="str">
        <f>IF(SAISIE!O33="","",SAISIE!E33)</f>
        <v/>
      </c>
      <c r="E380" s="12" t="str">
        <f>IF(SAISIE!O33="","",SAISIE!F33)</f>
        <v/>
      </c>
      <c r="F380" s="12" t="str">
        <f>IF(SAISIE!$O33="","",IF(SAISIE!$U33="","",SAISIE!$U33))</f>
        <v/>
      </c>
      <c r="G380" s="12" t="str">
        <f>IF(SAISIE!O33="","",SAISIE!O33)</f>
        <v/>
      </c>
      <c r="H380" s="12"/>
      <c r="I380" s="12" t="str">
        <f>IF(SAISIE!$O33="","",SAISIE!$X33)</f>
        <v/>
      </c>
      <c r="J380" s="61" t="str">
        <f>IF(COUNTBLANK(SAISIE!$Q$6:$T$6)=4,"",IF(SAISIE!O33="","",IF(SAISIE!Q33&gt;0,SAISIE!$Q$6,IF(SAISIE!R33&gt;0,SAISIE!$R$6,IF(SAISIE!S33&gt;0,SAISIE!$S$6,IF(SAISIE!T33&gt;0,SAISIE!$T$6,""))))))</f>
        <v/>
      </c>
      <c r="O380" s="11" t="s">
        <v>58</v>
      </c>
    </row>
    <row r="381" spans="1:15" x14ac:dyDescent="0.2">
      <c r="A381" s="48" t="str">
        <f>IF(B381="","SUPPR",SAISIE!$B$3)</f>
        <v>SUPPR</v>
      </c>
      <c r="B381" s="12" t="str">
        <f>IF(SAISIE!P33="","",IF(LEN(SAISIE!B33)=1,CONCATENATE("0",SAISIE!B33,"/",SAISIE!$B$4,"/",SAISIE!$B$5),CONCATENATE(SAISIE!B33,"/",SAISIE!$B$4,"/",SAISIE!$B$5)))</f>
        <v/>
      </c>
      <c r="C381" s="12" t="str">
        <f>IF(SAISIE!P33="","",SAISIE!$P$8)</f>
        <v/>
      </c>
      <c r="D381" s="12" t="str">
        <f>IF(SAISIE!P33="","",SAISIE!E33)</f>
        <v/>
      </c>
      <c r="E381" s="12" t="str">
        <f>IF(SAISIE!P33="","",SAISIE!F33)</f>
        <v/>
      </c>
      <c r="F381" s="12" t="str">
        <f>IF(SAISIE!$P33="","",IF(SAISIE!$U33="","",SAISIE!$U33))</f>
        <v/>
      </c>
      <c r="G381" s="12" t="str">
        <f>IF(SAISIE!P33="","",SAISIE!P33)</f>
        <v/>
      </c>
      <c r="H381" s="12"/>
      <c r="I381" s="12" t="str">
        <f>IF(SAISIE!$P33="","",SAISIE!$X33)</f>
        <v/>
      </c>
      <c r="J381" s="61" t="str">
        <f>IF(COUNTBLANK(SAISIE!$Q$6:$T$6)=4,"",IF(SAISIE!P33="","",IF(SAISIE!Q33&gt;0,SAISIE!$Q$6,IF(SAISIE!R33&gt;0,SAISIE!$R$6,IF(SAISIE!S33&gt;0,SAISIE!$S$6,IF(SAISIE!T33&gt;0,SAISIE!$T$6,""))))))</f>
        <v/>
      </c>
      <c r="O381" s="11" t="s">
        <v>52</v>
      </c>
    </row>
    <row r="382" spans="1:15" x14ac:dyDescent="0.2">
      <c r="A382" s="48" t="str">
        <f>IF(B382="","SUPPR",SAISIE!$B$3)</f>
        <v>PR</v>
      </c>
      <c r="B382" s="12" t="str">
        <f>IF(SAISIE!Q33="","",IF(LEN(SAISIE!B33)=1,CONCATENATE("0",SAISIE!B33,"/",SAISIE!$B$4,"/",SAISIE!$B$5),CONCATENATE(SAISIE!B33,"/",SAISIE!$B$4,"/",SAISIE!$B$5)))</f>
        <v>28/01/2018</v>
      </c>
      <c r="C382" s="12">
        <f>IF(SAISIE!Q33="","",SAISIE!$Q$8)</f>
        <v>4457112</v>
      </c>
      <c r="D382" s="12">
        <f>IF(SAISIE!Q33="","",SAISIE!E33)</f>
        <v>154562</v>
      </c>
      <c r="E382" s="12" t="str">
        <f>IF(SAISIE!Q33="","",SAISIE!F33)</f>
        <v>VTP PV 18147576 - AJ-800-ZE - AUDOUARD ERC - NISSAN NAVARA</v>
      </c>
      <c r="F382" s="12" t="str">
        <f>IF(SAISIE!$Q33="","",IF(SAISIE!$U33="","",SAISIE!$U33))</f>
        <v/>
      </c>
      <c r="G382" s="12">
        <f>IF(SAISIE!Q33="","",SAISIE!Q33)</f>
        <v>10</v>
      </c>
      <c r="H382" s="12"/>
      <c r="I382" s="37"/>
      <c r="J382" s="61"/>
      <c r="O382" s="39"/>
    </row>
    <row r="383" spans="1:15" x14ac:dyDescent="0.2">
      <c r="A383" s="48" t="str">
        <f>IF(B383="","SUPPR",SAISIE!$B$3)</f>
        <v>SUPPR</v>
      </c>
      <c r="B383" s="12" t="str">
        <f>IF(SAISIE!R33="","",IF(LEN(SAISIE!B33)=1,CONCATENATE("0",SAISIE!B33,"/",SAISIE!$B$4,"/",SAISIE!$B$5),CONCATENATE(SAISIE!B33,"/",SAISIE!$B$4,"/",SAISIE!$B$5)))</f>
        <v/>
      </c>
      <c r="C383" s="12" t="str">
        <f>IF(SAISIE!R33="","",SAISIE!$R$8)</f>
        <v/>
      </c>
      <c r="D383" s="12" t="str">
        <f>IF(SAISIE!R33="","",SAISIE!E33)</f>
        <v/>
      </c>
      <c r="E383" s="12" t="str">
        <f>IF(SAISIE!R33="","",SAISIE!F33)</f>
        <v/>
      </c>
      <c r="F383" s="12" t="str">
        <f>IF(SAISIE!$R33="","",IF(SAISIE!$U33="","",SAISIE!$U33))</f>
        <v/>
      </c>
      <c r="G383" s="12" t="str">
        <f>IF(SAISIE!R33="","",SAISIE!R33)</f>
        <v/>
      </c>
      <c r="H383" s="12"/>
      <c r="I383" s="37"/>
      <c r="J383" s="61"/>
    </row>
    <row r="384" spans="1:15" x14ac:dyDescent="0.2">
      <c r="A384" s="48" t="str">
        <f>IF(B384="","SUPPR",SAISIE!$B$3)</f>
        <v>SUPPR</v>
      </c>
      <c r="B384" s="12" t="str">
        <f>IF(SAISIE!S33="","",IF(LEN(SAISIE!B33)=1,CONCATENATE("0",SAISIE!B33,"/",SAISIE!$B$4,"/",SAISIE!$B$5),CONCATENATE(SAISIE!B33,"/",SAISIE!$B$4,"/",SAISIE!$B$5)))</f>
        <v/>
      </c>
      <c r="C384" s="12" t="str">
        <f>IF(SAISIE!S33="","",SAISIE!$S$8)</f>
        <v/>
      </c>
      <c r="D384" s="12" t="str">
        <f>IF(SAISIE!S33="","",SAISIE!E33)</f>
        <v/>
      </c>
      <c r="E384" s="12" t="str">
        <f>IF(SAISIE!S33="","",SAISIE!F33)</f>
        <v/>
      </c>
      <c r="F384" s="12" t="str">
        <f>IF(SAISIE!$S33="","",IF(SAISIE!$U33="","",SAISIE!$U33))</f>
        <v/>
      </c>
      <c r="G384" s="12" t="str">
        <f>IF(SAISIE!S33="","",SAISIE!S33)</f>
        <v/>
      </c>
      <c r="H384" s="12"/>
      <c r="I384" s="37"/>
      <c r="J384" s="61"/>
    </row>
    <row r="385" spans="1:15" ht="13.5" thickBot="1" x14ac:dyDescent="0.25">
      <c r="A385" s="48" t="str">
        <f>IF(B385="","SUPPR",SAISIE!$B$3)</f>
        <v>SUPPR</v>
      </c>
      <c r="B385" s="12" t="str">
        <f>IF(SAISIE!T33="","",IF(LEN(SAISIE!B33)=1,CONCATENATE("0",SAISIE!B33,"/",SAISIE!$B$4,"/",SAISIE!$B$5),CONCATENATE(SAISIE!B33,"/",SAISIE!$B$4,"/",SAISIE!$B$5)))</f>
        <v/>
      </c>
      <c r="C385" s="60" t="str">
        <f>IF(SAISIE!T33="","",SAISIE!$T$8)</f>
        <v/>
      </c>
      <c r="D385" s="60" t="str">
        <f>IF(SAISIE!T33="","",SAISIE!E33)</f>
        <v/>
      </c>
      <c r="E385" s="60" t="str">
        <f>IF(SAISIE!T33="","",SAISIE!F33)</f>
        <v/>
      </c>
      <c r="F385" s="60" t="str">
        <f>IF(SAISIE!$T33="","",IF(SAISIE!$U33="","",SAISIE!$U33))</f>
        <v/>
      </c>
      <c r="G385" s="60" t="str">
        <f>IF(SAISIE!T33="","",SAISIE!T33)</f>
        <v/>
      </c>
      <c r="H385" s="58"/>
      <c r="I385" s="59"/>
      <c r="J385" s="62"/>
    </row>
    <row r="386" spans="1:15" x14ac:dyDescent="0.2">
      <c r="A386" s="48" t="str">
        <f>IF(B386="","SUPPR",SAISIE!$B$3)</f>
        <v>PR</v>
      </c>
      <c r="B386" s="53" t="str">
        <f>IF(SAISIE!B34="","",IF(LEN(SAISIE!B34)=1,CONCATENATE("0",SAISIE!B34,"/",SAISIE!$B$4,"/",SAISIE!$B$5),CONCATENATE(SAISIE!B34,"/",SAISIE!$B$4,"/",SAISIE!$B$5)))</f>
        <v>07/01/2018</v>
      </c>
      <c r="C386" s="53" t="str">
        <f>IF(SAISIE!B34="","",CONCATENATE($M$2,SAISIE!C34))</f>
        <v>411AVOI</v>
      </c>
      <c r="D386" s="53">
        <f>IF(SAISIE!B34="","",SAISIE!E34)</f>
        <v>153971</v>
      </c>
      <c r="E386" s="53" t="str">
        <f>IF(SAISIE!B34="","",SAISIE!F34)</f>
        <v>CV PV 18147023 - CZ-719-MH - AVOIR UN CAMION - VOLKSWAGEN TRANSPORTER</v>
      </c>
      <c r="F386" s="66" t="str">
        <f>IF(A386="SUPPR","",IF(SAISIE!$U34="","",SAISIE!$U34))</f>
        <v/>
      </c>
      <c r="G386" s="53"/>
      <c r="H386" s="53">
        <f>IF(SAISIE!B34="","",SAISIE!D34)</f>
        <v>15</v>
      </c>
      <c r="I386" s="54"/>
      <c r="J386" s="55" t="str">
        <f>IF(AZ34="","","")</f>
        <v/>
      </c>
      <c r="O386" s="38">
        <f>O370+1</f>
        <v>34</v>
      </c>
    </row>
    <row r="387" spans="1:15" x14ac:dyDescent="0.2">
      <c r="A387" s="48" t="str">
        <f>IF(B387="","SUPPR",SAISIE!$B$3)</f>
        <v>SUPPR</v>
      </c>
      <c r="B387" s="12" t="str">
        <f>IF(SAISIE!W34="","",IF(LEN(SAISIE!B34)=1,CONCATENATE("0",SAISIE!B34,"/",SAISIE!$B$4,"/",SAISIE!$B$5),CONCATENATE(SAISIE!B34,"/",SAISIE!$B$4,"/",SAISIE!$B$5)))</f>
        <v/>
      </c>
      <c r="C387" s="12" t="str">
        <f>IF(SAISIE!W34="","",SAISIE!V34)</f>
        <v/>
      </c>
      <c r="D387" s="12" t="str">
        <f>IF(SAISIE!W34="","",SAISIE!E34)</f>
        <v/>
      </c>
      <c r="E387" s="12" t="str">
        <f>IF(SAISIE!W34="","",SAISIE!F34)</f>
        <v/>
      </c>
      <c r="F387" s="12" t="str">
        <f>IF(SAISIE!$W34="","",IF(SAISIE!$U34="","",SAISIE!$U34))</f>
        <v/>
      </c>
      <c r="G387" s="12" t="str">
        <f>IF(SAISIE!W34="","",SAISIE!W34)</f>
        <v/>
      </c>
      <c r="H387" s="12"/>
      <c r="I387" s="12" t="str">
        <f>IF(SAISIE!$W34="","",SAISIE!$X34)</f>
        <v/>
      </c>
      <c r="J387" s="61" t="str">
        <f>IF(COUNTBLANK(SAISIE!$Q$6:$T$6)=4,"",IF(SAISIE!W34="","",IF(SAISIE!Q34&gt;0,SAISIE!$Q$6,IF(SAISIE!R34&gt;0,SAISIE!$R$6,IF(SAISIE!S34&gt;0,SAISIE!$S$6,IF(SAISIE!T34&gt;0,SAISIE!$T$6,""))))))</f>
        <v/>
      </c>
      <c r="O387" s="11" t="s">
        <v>51</v>
      </c>
    </row>
    <row r="388" spans="1:15" x14ac:dyDescent="0.2">
      <c r="A388" s="48" t="str">
        <f>IF(B388="","SUPPR",SAISIE!$B$3)</f>
        <v>PR</v>
      </c>
      <c r="B388" s="12" t="str">
        <f>IF(SAISIE!G34="","",IF(LEN(SAISIE!B34)=1,CONCATENATE("0",SAISIE!B34,"/",SAISIE!$B$4,"/",SAISIE!$B$5),CONCATENATE(SAISIE!B34,"/",SAISIE!$B$4,"/",SAISIE!$B$5)))</f>
        <v>07/01/2018</v>
      </c>
      <c r="C388" s="12">
        <f>IF(SAISIE!G34="","",SAISIE!$G$8)</f>
        <v>706100</v>
      </c>
      <c r="D388" s="12">
        <f>IF(SAISIE!G34="","",SAISIE!E34)</f>
        <v>153971</v>
      </c>
      <c r="E388" s="12" t="str">
        <f>IF(SAISIE!G34="","",SAISIE!F34)</f>
        <v>CV PV 18147023 - CZ-719-MH - AVOIR UN CAMION - VOLKSWAGEN TRANSPORTER</v>
      </c>
      <c r="F388" s="12" t="str">
        <f>IF(SAISIE!$G34="","",IF(SAISIE!$U34="","",SAISIE!$U34))</f>
        <v/>
      </c>
      <c r="G388" s="12">
        <f>IF(SAISIE!G34="","",SAISIE!G34)</f>
        <v>12.5</v>
      </c>
      <c r="H388" s="12"/>
      <c r="I388" s="12">
        <f>IF(SAISIE!$G34="","",SAISIE!$X34)</f>
        <v>0</v>
      </c>
      <c r="J388" s="61" t="str">
        <f>IF(COUNTBLANK(SAISIE!$Q$6:$T$6)=4,"",IF(SAISIE!G34="","",IF(SAISIE!Q34&gt;0,SAISIE!$Q$6,IF(SAISIE!R34&gt;0,SAISIE!$R$6,IF(SAISIE!S34&gt;0,SAISIE!$S$6,IF(SAISIE!T34&gt;0,SAISIE!$T$6,""))))))</f>
        <v/>
      </c>
      <c r="O388" s="11" t="s">
        <v>48</v>
      </c>
    </row>
    <row r="389" spans="1:15" x14ac:dyDescent="0.2">
      <c r="A389" s="48" t="str">
        <f>IF(B389="","SUPPR",SAISIE!$B$3)</f>
        <v>SUPPR</v>
      </c>
      <c r="B389" s="12" t="str">
        <f>IF(SAISIE!H34="","",IF(LEN(SAISIE!B34)=1,CONCATENATE("0",SAISIE!B34,"/",SAISIE!$B$4,"/",SAISIE!$B$5),CONCATENATE(SAISIE!B34,"/",SAISIE!$B$4,"/",SAISIE!$B$5)))</f>
        <v/>
      </c>
      <c r="C389" s="12" t="str">
        <f>IF(SAISIE!H34="","",SAISIE!$H$8)</f>
        <v/>
      </c>
      <c r="D389" s="12" t="str">
        <f>IF(SAISIE!H34="","",SAISIE!E34)</f>
        <v/>
      </c>
      <c r="E389" s="12" t="str">
        <f>IF(SAISIE!H34="","",SAISIE!F34)</f>
        <v/>
      </c>
      <c r="F389" s="12" t="str">
        <f>IF(SAISIE!$H34="","",IF(SAISIE!$U34="","",SAISIE!$U34))</f>
        <v/>
      </c>
      <c r="G389" s="12" t="str">
        <f>IF(SAISIE!H34="","",SAISIE!H34)</f>
        <v/>
      </c>
      <c r="H389" s="12"/>
      <c r="I389" s="12" t="str">
        <f>IF(SAISIE!$H34="","",SAISIE!$X34)</f>
        <v/>
      </c>
      <c r="J389" s="61" t="str">
        <f>IF(COUNTBLANK(SAISIE!$Q$6:$T$6)=4,"",IF(SAISIE!H34="","",IF(SAISIE!Q34&gt;0,SAISIE!$Q$6,IF(SAISIE!R34&gt;0,SAISIE!$R$6,IF(SAISIE!S34&gt;0,SAISIE!$S$6,IF(SAISIE!T34&gt;0,SAISIE!$T$6,""))))))</f>
        <v/>
      </c>
      <c r="O389" s="11" t="s">
        <v>49</v>
      </c>
    </row>
    <row r="390" spans="1:15" x14ac:dyDescent="0.2">
      <c r="A390" s="48" t="str">
        <f>IF(B390="","SUPPR",SAISIE!$B$3)</f>
        <v>SUPPR</v>
      </c>
      <c r="B390" s="12" t="str">
        <f>IF(SAISIE!I34="","",IF(LEN(SAISIE!B34)=1,CONCATENATE("0",SAISIE!B34,"/",SAISIE!$B$4,"/",SAISIE!$B$5),CONCATENATE(SAISIE!B34,"/",SAISIE!$B$4,"/",SAISIE!$B$5)))</f>
        <v/>
      </c>
      <c r="C390" s="12" t="str">
        <f>IF(SAISIE!I34="","",SAISIE!$I$8)</f>
        <v/>
      </c>
      <c r="D390" s="12" t="str">
        <f>IF(SAISIE!I34="","",SAISIE!E34)</f>
        <v/>
      </c>
      <c r="E390" s="12" t="str">
        <f>IF(SAISIE!I34="","",SAISIE!F34)</f>
        <v/>
      </c>
      <c r="F390" s="12" t="str">
        <f>IF(SAISIE!$I34="","",IF(SAISIE!$U34="","",SAISIE!$U34))</f>
        <v/>
      </c>
      <c r="G390" s="12" t="str">
        <f>IF(SAISIE!I34="","",SAISIE!I34)</f>
        <v/>
      </c>
      <c r="H390" s="12"/>
      <c r="I390" s="12" t="str">
        <f>IF(SAISIE!$I34="","",SAISIE!$X34)</f>
        <v/>
      </c>
      <c r="J390" s="61" t="str">
        <f>IF(COUNTBLANK(SAISIE!$Q$6:$T$6)=4,"",IF(SAISIE!I34="","",IF(SAISIE!Q34&gt;0,SAISIE!$Q$6,IF(SAISIE!R34&gt;0,SAISIE!$R$6,IF(SAISIE!S34&gt;0,SAISIE!$S$6,IF(SAISIE!T34&gt;0,SAISIE!$T$6,""))))))</f>
        <v/>
      </c>
      <c r="O390" s="11" t="s">
        <v>50</v>
      </c>
    </row>
    <row r="391" spans="1:15" x14ac:dyDescent="0.2">
      <c r="A391" s="48" t="str">
        <f>IF(B391="","SUPPR",SAISIE!$B$3)</f>
        <v>SUPPR</v>
      </c>
      <c r="B391" s="12" t="str">
        <f>IF(SAISIE!J34="","",IF(LEN(SAISIE!B34)=1,CONCATENATE("0",SAISIE!B34,"/",SAISIE!$B$4,"/",SAISIE!$B$5),CONCATENATE(SAISIE!B34,"/",SAISIE!$B$4,"/",SAISIE!$B$5)))</f>
        <v/>
      </c>
      <c r="C391" s="12" t="str">
        <f>IF(SAISIE!J34="","",SAISIE!$J$8)</f>
        <v/>
      </c>
      <c r="D391" s="12" t="str">
        <f>IF(SAISIE!J34="","",SAISIE!E34)</f>
        <v/>
      </c>
      <c r="E391" s="12" t="str">
        <f>IF(SAISIE!J34="","",SAISIE!F34)</f>
        <v/>
      </c>
      <c r="F391" s="12" t="str">
        <f>IF(SAISIE!$J34="","",IF(SAISIE!$U34="","",SAISIE!$U34))</f>
        <v/>
      </c>
      <c r="G391" s="12" t="str">
        <f>IF(SAISIE!J34="","",SAISIE!J34)</f>
        <v/>
      </c>
      <c r="H391" s="12"/>
      <c r="I391" s="12" t="str">
        <f>IF(SAISIE!$J34="","",SAISIE!$X34)</f>
        <v/>
      </c>
      <c r="J391" s="61" t="str">
        <f>IF(COUNTBLANK(SAISIE!$Q$6:$T$6)=4,"",IF(SAISIE!J34="","",IF(SAISIE!Q34&gt;0,SAISIE!$Q$6,IF(SAISIE!R34&gt;0,SAISIE!$R$6,IF(SAISIE!S34&gt;0,SAISIE!$S$6,IF(SAISIE!T34&gt;0,SAISIE!$T$6,""))))))</f>
        <v/>
      </c>
      <c r="O391" s="11" t="s">
        <v>53</v>
      </c>
    </row>
    <row r="392" spans="1:15" x14ac:dyDescent="0.2">
      <c r="A392" s="48" t="str">
        <f>IF(B392="","SUPPR",SAISIE!$B$3)</f>
        <v>SUPPR</v>
      </c>
      <c r="B392" s="12" t="str">
        <f>IF(SAISIE!K34="","",IF(LEN(SAISIE!B34)=1,CONCATENATE("0",SAISIE!B34,"/",SAISIE!$B$4,"/",SAISIE!$B$5),CONCATENATE(SAISIE!B34,"/",SAISIE!$B$4,"/",SAISIE!$B$5)))</f>
        <v/>
      </c>
      <c r="C392" s="12" t="str">
        <f>IF(SAISIE!K34="","",SAISIE!$K$8)</f>
        <v/>
      </c>
      <c r="D392" s="12" t="str">
        <f>IF(SAISIE!K34="","",SAISIE!E34)</f>
        <v/>
      </c>
      <c r="E392" s="12" t="str">
        <f>IF(SAISIE!K34="","",SAISIE!F34)</f>
        <v/>
      </c>
      <c r="F392" s="12" t="str">
        <f>IF(SAISIE!$K34="","",IF(SAISIE!$U34="","",SAISIE!$U34))</f>
        <v/>
      </c>
      <c r="G392" s="12" t="str">
        <f>IF(SAISIE!K34="","",SAISIE!K34)</f>
        <v/>
      </c>
      <c r="H392" s="12"/>
      <c r="I392" s="12" t="str">
        <f>IF(SAISIE!$K34="","",SAISIE!$X34)</f>
        <v/>
      </c>
      <c r="J392" s="61" t="str">
        <f>IF(COUNTBLANK(SAISIE!$Q$6:$T$6)=4,"",IF(SAISIE!K34="","",IF(SAISIE!Q34&gt;0,SAISIE!$Q$6,IF(SAISIE!R34&gt;0,SAISIE!$R$6,IF(SAISIE!S34&gt;0,SAISIE!$S$6,IF(SAISIE!T34&gt;0,SAISIE!$T$6,""))))))</f>
        <v/>
      </c>
      <c r="O392" s="11" t="s">
        <v>54</v>
      </c>
    </row>
    <row r="393" spans="1:15" x14ac:dyDescent="0.2">
      <c r="A393" s="48" t="str">
        <f>IF(B393="","SUPPR",SAISIE!$B$3)</f>
        <v>SUPPR</v>
      </c>
      <c r="B393" s="12" t="str">
        <f>IF(SAISIE!L34="","",IF(LEN(SAISIE!B34)=1,CONCATENATE("0",SAISIE!B34,"/",SAISIE!$B$4,"/",SAISIE!$B$5),CONCATENATE(SAISIE!B34,"/",SAISIE!$B$4,"/",SAISIE!$B$5)))</f>
        <v/>
      </c>
      <c r="C393" s="12" t="str">
        <f>IF(SAISIE!L34="","",SAISIE!$L$8)</f>
        <v/>
      </c>
      <c r="D393" s="12" t="str">
        <f>IF(SAISIE!L34="","",SAISIE!E34)</f>
        <v/>
      </c>
      <c r="E393" s="12" t="str">
        <f>IF(SAISIE!L34="","",SAISIE!F34)</f>
        <v/>
      </c>
      <c r="F393" s="12" t="str">
        <f>IF(SAISIE!$L34="","",IF(SAISIE!$U34="","",SAISIE!$U34))</f>
        <v/>
      </c>
      <c r="G393" s="12" t="str">
        <f>IF(SAISIE!L34="","",SAISIE!L34)</f>
        <v/>
      </c>
      <c r="H393" s="12"/>
      <c r="I393" s="12" t="str">
        <f>IF(SAISIE!$L34="","",SAISIE!$X34)</f>
        <v/>
      </c>
      <c r="J393" s="61" t="str">
        <f>IF(COUNTBLANK(SAISIE!$Q$6:$T$6)=4,"",IF(SAISIE!L34="","",IF(SAISIE!Q34&gt;0,SAISIE!$Q$6,IF(SAISIE!R34&gt;0,SAISIE!$R$6,IF(SAISIE!S34&gt;0,SAISIE!$S$6,IF(SAISIE!T34&gt;0,SAISIE!$T$6,""))))))</f>
        <v/>
      </c>
      <c r="O393" s="11" t="s">
        <v>55</v>
      </c>
    </row>
    <row r="394" spans="1:15" x14ac:dyDescent="0.2">
      <c r="A394" s="48" t="str">
        <f>IF(B394="","SUPPR",SAISIE!$B$3)</f>
        <v>SUPPR</v>
      </c>
      <c r="B394" s="12" t="str">
        <f>IF(SAISIE!M34="","",IF(LEN(SAISIE!B34)=1,CONCATENATE("0",SAISIE!B34,"/",SAISIE!$B$4,"/",SAISIE!$B$5),CONCATENATE(SAISIE!B34,"/",SAISIE!$B$4,"/",SAISIE!$B$5)))</f>
        <v/>
      </c>
      <c r="C394" s="12" t="str">
        <f>IF(SAISIE!M34="","",SAISIE!$M$8)</f>
        <v/>
      </c>
      <c r="D394" s="12" t="str">
        <f>IF(SAISIE!M34="","",SAISIE!E34)</f>
        <v/>
      </c>
      <c r="E394" s="12" t="str">
        <f>IF(SAISIE!M34="","",SAISIE!F34)</f>
        <v/>
      </c>
      <c r="F394" s="12" t="str">
        <f>IF(SAISIE!$M34="","",IF(SAISIE!$U34="","",SAISIE!$U34))</f>
        <v/>
      </c>
      <c r="G394" s="12" t="str">
        <f>IF(SAISIE!M34="","",SAISIE!M34)</f>
        <v/>
      </c>
      <c r="H394" s="12"/>
      <c r="I394" s="12" t="str">
        <f>IF(SAISIE!$M34="","",SAISIE!$X34)</f>
        <v/>
      </c>
      <c r="J394" s="61" t="str">
        <f>IF(COUNTBLANK(SAISIE!$Q$6:$T$6)=4,"",IF(SAISIE!M34="","",IF(SAISIE!Q34&gt;0,SAISIE!$Q$6,IF(SAISIE!R34&gt;0,SAISIE!$R$6,IF(SAISIE!S34&gt;0,SAISIE!$S$6,IF(SAISIE!T34&gt;0,SAISIE!$T$6,""))))))</f>
        <v/>
      </c>
      <c r="O394" s="11" t="s">
        <v>56</v>
      </c>
    </row>
    <row r="395" spans="1:15" x14ac:dyDescent="0.2">
      <c r="A395" s="48" t="str">
        <f>IF(B395="","SUPPR",SAISIE!$B$3)</f>
        <v>SUPPR</v>
      </c>
      <c r="B395" s="12" t="str">
        <f>IF(SAISIE!N34="","",IF(LEN(SAISIE!B34)=1,CONCATENATE("0",SAISIE!B34,"/",SAISIE!$B$4,"/",SAISIE!$B$5),CONCATENATE(SAISIE!B34,"/",SAISIE!$B$4,"/",SAISIE!$B$5)))</f>
        <v/>
      </c>
      <c r="C395" s="12" t="str">
        <f>IF(SAISIE!N34="","",SAISIE!$N$8)</f>
        <v/>
      </c>
      <c r="D395" s="12" t="str">
        <f>IF(SAISIE!N34="","",SAISIE!E34)</f>
        <v/>
      </c>
      <c r="E395" s="12" t="str">
        <f>IF(SAISIE!N34="","",SAISIE!F34)</f>
        <v/>
      </c>
      <c r="F395" s="12" t="str">
        <f>IF(SAISIE!$N34="","",IF(SAISIE!$U34="","",SAISIE!$U34))</f>
        <v/>
      </c>
      <c r="G395" s="12" t="str">
        <f>IF(SAISIE!N34="","",SAISIE!N34)</f>
        <v/>
      </c>
      <c r="H395" s="12"/>
      <c r="I395" s="12" t="str">
        <f>IF(SAISIE!$N34="","",SAISIE!$X34)</f>
        <v/>
      </c>
      <c r="J395" s="61" t="str">
        <f>IF(COUNTBLANK(SAISIE!$Q$6:$T$6)=4,"",IF(SAISIE!N34="","",IF(SAISIE!Q34&gt;0,SAISIE!$Q$6,IF(SAISIE!R34&gt;0,SAISIE!$R$6,IF(SAISIE!S34&gt;0,SAISIE!$S$6,IF(SAISIE!T34&gt;0,SAISIE!$T$6,""))))))</f>
        <v/>
      </c>
      <c r="O395" s="11" t="s">
        <v>57</v>
      </c>
    </row>
    <row r="396" spans="1:15" x14ac:dyDescent="0.2">
      <c r="A396" s="48" t="str">
        <f>IF(B396="","SUPPR",SAISIE!$B$3)</f>
        <v>SUPPR</v>
      </c>
      <c r="B396" s="12" t="str">
        <f>IF(SAISIE!O34="","",IF(LEN(SAISIE!B34)=1,CONCATENATE("0",SAISIE!B34,"/",SAISIE!$B$4,"/",SAISIE!$B$5),CONCATENATE(SAISIE!B34,"/",SAISIE!$B$4,"/",SAISIE!$B$5)))</f>
        <v/>
      </c>
      <c r="C396" s="12" t="str">
        <f>IF(SAISIE!O34="","",SAISIE!$O$8)</f>
        <v/>
      </c>
      <c r="D396" s="12" t="str">
        <f>IF(SAISIE!O34="","",SAISIE!E34)</f>
        <v/>
      </c>
      <c r="E396" s="12" t="str">
        <f>IF(SAISIE!O34="","",SAISIE!F34)</f>
        <v/>
      </c>
      <c r="F396" s="12" t="str">
        <f>IF(SAISIE!$O34="","",IF(SAISIE!$U34="","",SAISIE!$U34))</f>
        <v/>
      </c>
      <c r="G396" s="12" t="str">
        <f>IF(SAISIE!O34="","",SAISIE!O34)</f>
        <v/>
      </c>
      <c r="H396" s="12"/>
      <c r="I396" s="12" t="str">
        <f>IF(SAISIE!$O34="","",SAISIE!$X34)</f>
        <v/>
      </c>
      <c r="J396" s="61" t="str">
        <f>IF(COUNTBLANK(SAISIE!$Q$6:$T$6)=4,"",IF(SAISIE!O34="","",IF(SAISIE!Q34&gt;0,SAISIE!$Q$6,IF(SAISIE!R34&gt;0,SAISIE!$R$6,IF(SAISIE!S34&gt;0,SAISIE!$S$6,IF(SAISIE!T34&gt;0,SAISIE!$T$6,""))))))</f>
        <v/>
      </c>
      <c r="O396" s="11" t="s">
        <v>58</v>
      </c>
    </row>
    <row r="397" spans="1:15" x14ac:dyDescent="0.2">
      <c r="A397" s="48" t="str">
        <f>IF(B397="","SUPPR",SAISIE!$B$3)</f>
        <v>SUPPR</v>
      </c>
      <c r="B397" s="12" t="str">
        <f>IF(SAISIE!P34="","",IF(LEN(SAISIE!B34)=1,CONCATENATE("0",SAISIE!B34,"/",SAISIE!$B$4,"/",SAISIE!$B$5),CONCATENATE(SAISIE!B34,"/",SAISIE!$B$4,"/",SAISIE!$B$5)))</f>
        <v/>
      </c>
      <c r="C397" s="12" t="str">
        <f>IF(SAISIE!P34="","",SAISIE!$P$8)</f>
        <v/>
      </c>
      <c r="D397" s="12" t="str">
        <f>IF(SAISIE!P34="","",SAISIE!E34)</f>
        <v/>
      </c>
      <c r="E397" s="12" t="str">
        <f>IF(SAISIE!P34="","",SAISIE!F34)</f>
        <v/>
      </c>
      <c r="F397" s="12" t="str">
        <f>IF(SAISIE!$P34="","",IF(SAISIE!$U34="","",SAISIE!$U34))</f>
        <v/>
      </c>
      <c r="G397" s="12" t="str">
        <f>IF(SAISIE!P34="","",SAISIE!P34)</f>
        <v/>
      </c>
      <c r="H397" s="12"/>
      <c r="I397" s="12" t="str">
        <f>IF(SAISIE!$P34="","",SAISIE!$X34)</f>
        <v/>
      </c>
      <c r="J397" s="61" t="str">
        <f>IF(COUNTBLANK(SAISIE!$Q$6:$T$6)=4,"",IF(SAISIE!P34="","",IF(SAISIE!Q34&gt;0,SAISIE!$Q$6,IF(SAISIE!R34&gt;0,SAISIE!$R$6,IF(SAISIE!S34&gt;0,SAISIE!$S$6,IF(SAISIE!T34&gt;0,SAISIE!$T$6,""))))))</f>
        <v/>
      </c>
      <c r="O397" s="11" t="s">
        <v>52</v>
      </c>
    </row>
    <row r="398" spans="1:15" x14ac:dyDescent="0.2">
      <c r="A398" s="48" t="str">
        <f>IF(B398="","SUPPR",SAISIE!$B$3)</f>
        <v>PR</v>
      </c>
      <c r="B398" s="12" t="str">
        <f>IF(SAISIE!Q34="","",IF(LEN(SAISIE!B34)=1,CONCATENATE("0",SAISIE!B34,"/",SAISIE!$B$4,"/",SAISIE!$B$5),CONCATENATE(SAISIE!B34,"/",SAISIE!$B$4,"/",SAISIE!$B$5)))</f>
        <v>07/01/2018</v>
      </c>
      <c r="C398" s="12">
        <f>IF(SAISIE!Q34="","",SAISIE!$Q$8)</f>
        <v>4457112</v>
      </c>
      <c r="D398" s="12">
        <f>IF(SAISIE!Q34="","",SAISIE!E34)</f>
        <v>153971</v>
      </c>
      <c r="E398" s="12" t="str">
        <f>IF(SAISIE!Q34="","",SAISIE!F34)</f>
        <v>CV PV 18147023 - CZ-719-MH - AVOIR UN CAMION - VOLKSWAGEN TRANSPORTER</v>
      </c>
      <c r="F398" s="12" t="str">
        <f>IF(SAISIE!$Q34="","",IF(SAISIE!$U34="","",SAISIE!$U34))</f>
        <v/>
      </c>
      <c r="G398" s="12">
        <f>IF(SAISIE!Q34="","",SAISIE!Q34)</f>
        <v>2.5</v>
      </c>
      <c r="H398" s="12"/>
      <c r="I398" s="37"/>
      <c r="J398" s="61"/>
      <c r="O398" s="39"/>
    </row>
    <row r="399" spans="1:15" x14ac:dyDescent="0.2">
      <c r="A399" s="48" t="str">
        <f>IF(B399="","SUPPR",SAISIE!$B$3)</f>
        <v>SUPPR</v>
      </c>
      <c r="B399" s="12" t="str">
        <f>IF(SAISIE!R34="","",IF(LEN(SAISIE!B34)=1,CONCATENATE("0",SAISIE!B34,"/",SAISIE!$B$4,"/",SAISIE!$B$5),CONCATENATE(SAISIE!B34,"/",SAISIE!$B$4,"/",SAISIE!$B$5)))</f>
        <v/>
      </c>
      <c r="C399" s="12" t="str">
        <f>IF(SAISIE!R34="","",SAISIE!$R$8)</f>
        <v/>
      </c>
      <c r="D399" s="12" t="str">
        <f>IF(SAISIE!R34="","",SAISIE!E34)</f>
        <v/>
      </c>
      <c r="E399" s="12" t="str">
        <f>IF(SAISIE!R34="","",SAISIE!F34)</f>
        <v/>
      </c>
      <c r="F399" s="12" t="str">
        <f>IF(SAISIE!$R34="","",IF(SAISIE!$U34="","",SAISIE!$U34))</f>
        <v/>
      </c>
      <c r="G399" s="12" t="str">
        <f>IF(SAISIE!R34="","",SAISIE!R34)</f>
        <v/>
      </c>
      <c r="H399" s="12"/>
      <c r="I399" s="37"/>
      <c r="J399" s="61"/>
    </row>
    <row r="400" spans="1:15" x14ac:dyDescent="0.2">
      <c r="A400" s="48" t="str">
        <f>IF(B400="","SUPPR",SAISIE!$B$3)</f>
        <v>SUPPR</v>
      </c>
      <c r="B400" s="12" t="str">
        <f>IF(SAISIE!S34="","",IF(LEN(SAISIE!B34)=1,CONCATENATE("0",SAISIE!B34,"/",SAISIE!$B$4,"/",SAISIE!$B$5),CONCATENATE(SAISIE!B34,"/",SAISIE!$B$4,"/",SAISIE!$B$5)))</f>
        <v/>
      </c>
      <c r="C400" s="12" t="str">
        <f>IF(SAISIE!S34="","",SAISIE!$S$8)</f>
        <v/>
      </c>
      <c r="D400" s="12" t="str">
        <f>IF(SAISIE!S34="","",SAISIE!E34)</f>
        <v/>
      </c>
      <c r="E400" s="12" t="str">
        <f>IF(SAISIE!S34="","",SAISIE!F34)</f>
        <v/>
      </c>
      <c r="F400" s="12" t="str">
        <f>IF(SAISIE!$S34="","",IF(SAISIE!$U34="","",SAISIE!$U34))</f>
        <v/>
      </c>
      <c r="G400" s="12" t="str">
        <f>IF(SAISIE!S34="","",SAISIE!S34)</f>
        <v/>
      </c>
      <c r="H400" s="12"/>
      <c r="I400" s="37"/>
      <c r="J400" s="61"/>
    </row>
    <row r="401" spans="1:15" ht="13.5" thickBot="1" x14ac:dyDescent="0.25">
      <c r="A401" s="48" t="str">
        <f>IF(B401="","SUPPR",SAISIE!$B$3)</f>
        <v>SUPPR</v>
      </c>
      <c r="B401" s="12" t="str">
        <f>IF(SAISIE!T34="","",IF(LEN(SAISIE!B34)=1,CONCATENATE("0",SAISIE!B34,"/",SAISIE!$B$4,"/",SAISIE!$B$5),CONCATENATE(SAISIE!B34,"/",SAISIE!$B$4,"/",SAISIE!$B$5)))</f>
        <v/>
      </c>
      <c r="C401" s="60" t="str">
        <f>IF(SAISIE!T34="","",SAISIE!$T$8)</f>
        <v/>
      </c>
      <c r="D401" s="60" t="str">
        <f>IF(SAISIE!T34="","",SAISIE!E34)</f>
        <v/>
      </c>
      <c r="E401" s="60" t="str">
        <f>IF(SAISIE!T34="","",SAISIE!F34)</f>
        <v/>
      </c>
      <c r="F401" s="60" t="str">
        <f>IF(SAISIE!$T34="","",IF(SAISIE!$U34="","",SAISIE!$U34))</f>
        <v/>
      </c>
      <c r="G401" s="60" t="str">
        <f>IF(SAISIE!T34="","",SAISIE!T34)</f>
        <v/>
      </c>
      <c r="H401" s="58"/>
      <c r="I401" s="59"/>
      <c r="J401" s="62"/>
    </row>
    <row r="402" spans="1:15" x14ac:dyDescent="0.2">
      <c r="A402" s="48" t="str">
        <f>IF(B402="","SUPPR",SAISIE!$B$3)</f>
        <v>PR</v>
      </c>
      <c r="B402" s="53" t="str">
        <f>IF(SAISIE!B35="","",IF(LEN(SAISIE!B35)=1,CONCATENATE("0",SAISIE!B35,"/",SAISIE!$B$4,"/",SAISIE!$B$5),CONCATENATE(SAISIE!B35,"/",SAISIE!$B$4,"/",SAISIE!$B$5)))</f>
        <v>06/01/2018</v>
      </c>
      <c r="C402" s="53" t="str">
        <f>IF(SAISIE!B35="","",CONCATENATE($M$2,SAISIE!C35))</f>
        <v>411BACH</v>
      </c>
      <c r="D402" s="53">
        <f>IF(SAISIE!B35="","",SAISIE!E35)</f>
        <v>153933</v>
      </c>
      <c r="E402" s="53" t="str">
        <f>IF(SAISIE!B35="","",SAISIE!F35)</f>
        <v>CV PV 18146990 - CX-675-EV - BACHELOT MARTIAL - RENAULT KANGOO</v>
      </c>
      <c r="F402" s="66" t="str">
        <f>IF(A402="SUPPR","",IF(SAISIE!U35="","",SAISIE!U35))</f>
        <v/>
      </c>
      <c r="G402" s="53"/>
      <c r="H402" s="53">
        <f>IF(SAISIE!B35="","",SAISIE!D35)</f>
        <v>15</v>
      </c>
      <c r="I402" s="54"/>
      <c r="J402" s="55" t="str">
        <f>IF(AZ35="","","")</f>
        <v/>
      </c>
      <c r="O402" s="38">
        <f>O386+1</f>
        <v>35</v>
      </c>
    </row>
    <row r="403" spans="1:15" x14ac:dyDescent="0.2">
      <c r="A403" s="48" t="str">
        <f>IF(B403="","SUPPR",SAISIE!$B$3)</f>
        <v>SUPPR</v>
      </c>
      <c r="B403" s="12" t="str">
        <f>IF(SAISIE!W35="","",IF(LEN(SAISIE!B35)=1,CONCATENATE("0",SAISIE!B35,"/",SAISIE!$B$4,"/",SAISIE!$B$5),CONCATENATE(SAISIE!B35,"/",SAISIE!$B$4,"/",SAISIE!$B$5)))</f>
        <v/>
      </c>
      <c r="C403" s="12" t="str">
        <f>IF(SAISIE!W35="","",SAISIE!V35)</f>
        <v/>
      </c>
      <c r="D403" s="12" t="str">
        <f>IF(SAISIE!W35="","",SAISIE!E35)</f>
        <v/>
      </c>
      <c r="E403" s="12" t="str">
        <f>IF(SAISIE!W35="","",SAISIE!F35)</f>
        <v/>
      </c>
      <c r="F403" s="12" t="str">
        <f>IF(SAISIE!$W35="","",IF(SAISIE!$U35="","",SAISIE!$U35))</f>
        <v/>
      </c>
      <c r="G403" s="12" t="str">
        <f>IF(SAISIE!W35="","",SAISIE!W35)</f>
        <v/>
      </c>
      <c r="H403" s="12"/>
      <c r="I403" s="12" t="str">
        <f>IF(SAISIE!$W35="","",SAISIE!$X35)</f>
        <v/>
      </c>
      <c r="J403" s="61" t="str">
        <f>IF(COUNTBLANK(SAISIE!$Q$6:$T$6)=4,"",IF(SAISIE!W35="","",IF(SAISIE!Q35&gt;0,SAISIE!$Q$6,IF(SAISIE!R35&gt;0,SAISIE!$R$6,IF(SAISIE!S35&gt;0,SAISIE!$S$6,IF(SAISIE!T35&gt;0,SAISIE!$T$6,""))))))</f>
        <v/>
      </c>
      <c r="O403" s="11" t="s">
        <v>51</v>
      </c>
    </row>
    <row r="404" spans="1:15" x14ac:dyDescent="0.2">
      <c r="A404" s="48" t="str">
        <f>IF(B404="","SUPPR",SAISIE!$B$3)</f>
        <v>PR</v>
      </c>
      <c r="B404" s="12" t="str">
        <f>IF(SAISIE!G35="","",IF(LEN(SAISIE!B35)=1,CONCATENATE("0",SAISIE!B35,"/",SAISIE!$B$4,"/",SAISIE!$B$5),CONCATENATE(SAISIE!B35,"/",SAISIE!$B$4,"/",SAISIE!$B$5)))</f>
        <v>06/01/2018</v>
      </c>
      <c r="C404" s="12">
        <f>IF(SAISIE!G35="","",SAISIE!$G$8)</f>
        <v>706100</v>
      </c>
      <c r="D404" s="12">
        <f>IF(SAISIE!G35="","",SAISIE!E35)</f>
        <v>153933</v>
      </c>
      <c r="E404" s="12" t="str">
        <f>IF(SAISIE!G35="","",SAISIE!F35)</f>
        <v>CV PV 18146990 - CX-675-EV - BACHELOT MARTIAL - RENAULT KANGOO</v>
      </c>
      <c r="F404" s="12" t="str">
        <f>IF(SAISIE!$G35="","",IF(SAISIE!$U35="","",SAISIE!$U35))</f>
        <v/>
      </c>
      <c r="G404" s="12">
        <f>IF(SAISIE!G35="","",SAISIE!G35)</f>
        <v>12.5</v>
      </c>
      <c r="H404" s="12"/>
      <c r="I404" s="12">
        <f>IF(SAISIE!$G35="","",SAISIE!$X35)</f>
        <v>0</v>
      </c>
      <c r="J404" s="61" t="str">
        <f>IF(COUNTBLANK(SAISIE!$Q$6:$T$6)=4,"",IF(SAISIE!G35="","",IF(SAISIE!Q35&gt;0,SAISIE!$Q$6,IF(SAISIE!R35&gt;0,SAISIE!$R$6,IF(SAISIE!S35&gt;0,SAISIE!$S$6,IF(SAISIE!T35&gt;0,SAISIE!$T$6,""))))))</f>
        <v/>
      </c>
      <c r="O404" s="11" t="s">
        <v>48</v>
      </c>
    </row>
    <row r="405" spans="1:15" x14ac:dyDescent="0.2">
      <c r="A405" s="48" t="str">
        <f>IF(B405="","SUPPR",SAISIE!$B$3)</f>
        <v>SUPPR</v>
      </c>
      <c r="B405" s="12" t="str">
        <f>IF(SAISIE!H35="","",IF(LEN(SAISIE!B35)=1,CONCATENATE("0",SAISIE!B35,"/",SAISIE!$B$4,"/",SAISIE!$B$5),CONCATENATE(SAISIE!B35,"/",SAISIE!$B$4,"/",SAISIE!$B$5)))</f>
        <v/>
      </c>
      <c r="C405" s="12" t="str">
        <f>IF(SAISIE!H35="","",SAISIE!$H$8)</f>
        <v/>
      </c>
      <c r="D405" s="12" t="str">
        <f>IF(SAISIE!H35="","",SAISIE!E35)</f>
        <v/>
      </c>
      <c r="E405" s="12" t="str">
        <f>IF(SAISIE!H35="","",SAISIE!F35)</f>
        <v/>
      </c>
      <c r="F405" s="12" t="str">
        <f>IF(SAISIE!$H35="","",IF(SAISIE!$U35="","",SAISIE!$U35))</f>
        <v/>
      </c>
      <c r="G405" s="12" t="str">
        <f>IF(SAISIE!H35="","",SAISIE!H35)</f>
        <v/>
      </c>
      <c r="H405" s="12"/>
      <c r="I405" s="12" t="str">
        <f>IF(SAISIE!$H35="","",SAISIE!$X35)</f>
        <v/>
      </c>
      <c r="J405" s="61" t="str">
        <f>IF(COUNTBLANK(SAISIE!$Q$6:$T$6)=4,"",IF(SAISIE!H35="","",IF(SAISIE!Q35&gt;0,SAISIE!$Q$6,IF(SAISIE!R35&gt;0,SAISIE!$R$6,IF(SAISIE!S35&gt;0,SAISIE!$S$6,IF(SAISIE!T35&gt;0,SAISIE!$T$6,""))))))</f>
        <v/>
      </c>
      <c r="O405" s="11" t="s">
        <v>49</v>
      </c>
    </row>
    <row r="406" spans="1:15" x14ac:dyDescent="0.2">
      <c r="A406" s="48" t="str">
        <f>IF(B406="","SUPPR",SAISIE!$B$3)</f>
        <v>SUPPR</v>
      </c>
      <c r="B406" s="12" t="str">
        <f>IF(SAISIE!I35="","",IF(LEN(SAISIE!B35)=1,CONCATENATE("0",SAISIE!B35,"/",SAISIE!$B$4,"/",SAISIE!$B$5),CONCATENATE(SAISIE!B35,"/",SAISIE!$B$4,"/",SAISIE!$B$5)))</f>
        <v/>
      </c>
      <c r="C406" s="12" t="str">
        <f>IF(SAISIE!I35="","",SAISIE!$I$8)</f>
        <v/>
      </c>
      <c r="D406" s="12" t="str">
        <f>IF(SAISIE!I35="","",SAISIE!E35)</f>
        <v/>
      </c>
      <c r="E406" s="12" t="str">
        <f>IF(SAISIE!I35="","",SAISIE!F35)</f>
        <v/>
      </c>
      <c r="F406" s="12" t="str">
        <f>IF(SAISIE!$I35="","",IF(SAISIE!$U35="","",SAISIE!$U35))</f>
        <v/>
      </c>
      <c r="G406" s="12" t="str">
        <f>IF(SAISIE!I35="","",SAISIE!I35)</f>
        <v/>
      </c>
      <c r="H406" s="12"/>
      <c r="I406" s="12" t="str">
        <f>IF(SAISIE!$I35="","",SAISIE!$X35)</f>
        <v/>
      </c>
      <c r="J406" s="61" t="str">
        <f>IF(COUNTBLANK(SAISIE!$Q$6:$T$6)=4,"",IF(SAISIE!I35="","",IF(SAISIE!Q35&gt;0,SAISIE!$Q$6,IF(SAISIE!R35&gt;0,SAISIE!$R$6,IF(SAISIE!S35&gt;0,SAISIE!$S$6,IF(SAISIE!T35&gt;0,SAISIE!$T$6,""))))))</f>
        <v/>
      </c>
      <c r="O406" s="11" t="s">
        <v>50</v>
      </c>
    </row>
    <row r="407" spans="1:15" x14ac:dyDescent="0.2">
      <c r="A407" s="48" t="str">
        <f>IF(B407="","SUPPR",SAISIE!$B$3)</f>
        <v>SUPPR</v>
      </c>
      <c r="B407" s="12" t="str">
        <f>IF(SAISIE!J35="","",IF(LEN(SAISIE!B35)=1,CONCATENATE("0",SAISIE!B35,"/",SAISIE!$B$4,"/",SAISIE!$B$5),CONCATENATE(SAISIE!B35,"/",SAISIE!$B$4,"/",SAISIE!$B$5)))</f>
        <v/>
      </c>
      <c r="C407" s="12" t="str">
        <f>IF(SAISIE!J35="","",SAISIE!$J$8)</f>
        <v/>
      </c>
      <c r="D407" s="12" t="str">
        <f>IF(SAISIE!J35="","",SAISIE!E35)</f>
        <v/>
      </c>
      <c r="E407" s="12" t="str">
        <f>IF(SAISIE!J35="","",SAISIE!F35)</f>
        <v/>
      </c>
      <c r="F407" s="12" t="str">
        <f>IF(SAISIE!$J35="","",IF(SAISIE!$U35="","",SAISIE!$U35))</f>
        <v/>
      </c>
      <c r="G407" s="12" t="str">
        <f>IF(SAISIE!J35="","",SAISIE!J35)</f>
        <v/>
      </c>
      <c r="H407" s="12"/>
      <c r="I407" s="12" t="str">
        <f>IF(SAISIE!$J35="","",SAISIE!$X35)</f>
        <v/>
      </c>
      <c r="J407" s="61" t="str">
        <f>IF(COUNTBLANK(SAISIE!$Q$6:$T$6)=4,"",IF(SAISIE!J35="","",IF(SAISIE!Q35&gt;0,SAISIE!$Q$6,IF(SAISIE!R35&gt;0,SAISIE!$R$6,IF(SAISIE!S35&gt;0,SAISIE!$S$6,IF(SAISIE!T35&gt;0,SAISIE!$T$6,""))))))</f>
        <v/>
      </c>
      <c r="O407" s="11" t="s">
        <v>53</v>
      </c>
    </row>
    <row r="408" spans="1:15" x14ac:dyDescent="0.2">
      <c r="A408" s="48" t="str">
        <f>IF(B408="","SUPPR",SAISIE!$B$3)</f>
        <v>SUPPR</v>
      </c>
      <c r="B408" s="12" t="str">
        <f>IF(SAISIE!K35="","",IF(LEN(SAISIE!B35)=1,CONCATENATE("0",SAISIE!B35,"/",SAISIE!$B$4,"/",SAISIE!$B$5),CONCATENATE(SAISIE!B35,"/",SAISIE!$B$4,"/",SAISIE!$B$5)))</f>
        <v/>
      </c>
      <c r="C408" s="12" t="str">
        <f>IF(SAISIE!K35="","",SAISIE!$K$8)</f>
        <v/>
      </c>
      <c r="D408" s="12" t="str">
        <f>IF(SAISIE!K35="","",SAISIE!E35)</f>
        <v/>
      </c>
      <c r="E408" s="12" t="str">
        <f>IF(SAISIE!K35="","",SAISIE!F35)</f>
        <v/>
      </c>
      <c r="F408" s="12" t="str">
        <f>IF(SAISIE!$K35="","",IF(SAISIE!$U35="","",SAISIE!$U35))</f>
        <v/>
      </c>
      <c r="G408" s="12" t="str">
        <f>IF(SAISIE!K35="","",SAISIE!K35)</f>
        <v/>
      </c>
      <c r="H408" s="12"/>
      <c r="I408" s="12" t="str">
        <f>IF(SAISIE!$K35="","",SAISIE!$X35)</f>
        <v/>
      </c>
      <c r="J408" s="61" t="str">
        <f>IF(COUNTBLANK(SAISIE!$Q$6:$T$6)=4,"",IF(SAISIE!K35="","",IF(SAISIE!Q35&gt;0,SAISIE!$Q$6,IF(SAISIE!R35&gt;0,SAISIE!$R$6,IF(SAISIE!S35&gt;0,SAISIE!$S$6,IF(SAISIE!T35&gt;0,SAISIE!$T$6,""))))))</f>
        <v/>
      </c>
      <c r="O408" s="11" t="s">
        <v>54</v>
      </c>
    </row>
    <row r="409" spans="1:15" x14ac:dyDescent="0.2">
      <c r="A409" s="48" t="str">
        <f>IF(B409="","SUPPR",SAISIE!$B$3)</f>
        <v>SUPPR</v>
      </c>
      <c r="B409" s="12" t="str">
        <f>IF(SAISIE!L35="","",IF(LEN(SAISIE!B35)=1,CONCATENATE("0",SAISIE!B35,"/",SAISIE!$B$4,"/",SAISIE!$B$5),CONCATENATE(SAISIE!B35,"/",SAISIE!$B$4,"/",SAISIE!$B$5)))</f>
        <v/>
      </c>
      <c r="C409" s="12" t="str">
        <f>IF(SAISIE!L35="","",SAISIE!$L$8)</f>
        <v/>
      </c>
      <c r="D409" s="12" t="str">
        <f>IF(SAISIE!L35="","",SAISIE!E35)</f>
        <v/>
      </c>
      <c r="E409" s="12" t="str">
        <f>IF(SAISIE!L35="","",SAISIE!F35)</f>
        <v/>
      </c>
      <c r="F409" s="12" t="str">
        <f>IF(SAISIE!$L35="","",IF(SAISIE!$U35="","",SAISIE!$U35))</f>
        <v/>
      </c>
      <c r="G409" s="12" t="str">
        <f>IF(SAISIE!L35="","",SAISIE!L35)</f>
        <v/>
      </c>
      <c r="H409" s="12"/>
      <c r="I409" s="12" t="str">
        <f>IF(SAISIE!$L35="","",SAISIE!$X35)</f>
        <v/>
      </c>
      <c r="J409" s="61" t="str">
        <f>IF(COUNTBLANK(SAISIE!$Q$6:$T$6)=4,"",IF(SAISIE!L35="","",IF(SAISIE!Q35&gt;0,SAISIE!$Q$6,IF(SAISIE!R35&gt;0,SAISIE!$R$6,IF(SAISIE!S35&gt;0,SAISIE!$S$6,IF(SAISIE!T35&gt;0,SAISIE!$T$6,""))))))</f>
        <v/>
      </c>
      <c r="O409" s="11" t="s">
        <v>55</v>
      </c>
    </row>
    <row r="410" spans="1:15" x14ac:dyDescent="0.2">
      <c r="A410" s="48" t="str">
        <f>IF(B410="","SUPPR",SAISIE!$B$3)</f>
        <v>SUPPR</v>
      </c>
      <c r="B410" s="12" t="str">
        <f>IF(SAISIE!M35="","",IF(LEN(SAISIE!B35)=1,CONCATENATE("0",SAISIE!B35,"/",SAISIE!$B$4,"/",SAISIE!$B$5),CONCATENATE(SAISIE!B35,"/",SAISIE!$B$4,"/",SAISIE!$B$5)))</f>
        <v/>
      </c>
      <c r="C410" s="12" t="str">
        <f>IF(SAISIE!M35="","",SAISIE!$M$8)</f>
        <v/>
      </c>
      <c r="D410" s="12" t="str">
        <f>IF(SAISIE!M35="","",SAISIE!E35)</f>
        <v/>
      </c>
      <c r="E410" s="12" t="str">
        <f>IF(SAISIE!M35="","",SAISIE!F35)</f>
        <v/>
      </c>
      <c r="F410" s="12" t="str">
        <f>IF(SAISIE!$M35="","",IF(SAISIE!$U35="","",SAISIE!$U35))</f>
        <v/>
      </c>
      <c r="G410" s="12" t="str">
        <f>IF(SAISIE!M35="","",SAISIE!M35)</f>
        <v/>
      </c>
      <c r="H410" s="12"/>
      <c r="I410" s="12" t="str">
        <f>IF(SAISIE!$M35="","",SAISIE!$X35)</f>
        <v/>
      </c>
      <c r="J410" s="61" t="str">
        <f>IF(COUNTBLANK(SAISIE!$Q$6:$T$6)=4,"",IF(SAISIE!M35="","",IF(SAISIE!Q35&gt;0,SAISIE!$Q$6,IF(SAISIE!R35&gt;0,SAISIE!$R$6,IF(SAISIE!S35&gt;0,SAISIE!$S$6,IF(SAISIE!T35&gt;0,SAISIE!$T$6,""))))))</f>
        <v/>
      </c>
      <c r="O410" s="11" t="s">
        <v>56</v>
      </c>
    </row>
    <row r="411" spans="1:15" x14ac:dyDescent="0.2">
      <c r="A411" s="48" t="str">
        <f>IF(B411="","SUPPR",SAISIE!$B$3)</f>
        <v>SUPPR</v>
      </c>
      <c r="B411" s="12" t="str">
        <f>IF(SAISIE!N35="","",IF(LEN(SAISIE!B35)=1,CONCATENATE("0",SAISIE!B35,"/",SAISIE!$B$4,"/",SAISIE!$B$5),CONCATENATE(SAISIE!B35,"/",SAISIE!$B$4,"/",SAISIE!$B$5)))</f>
        <v/>
      </c>
      <c r="C411" s="12" t="str">
        <f>IF(SAISIE!N35="","",SAISIE!$N$8)</f>
        <v/>
      </c>
      <c r="D411" s="12" t="str">
        <f>IF(SAISIE!N35="","",SAISIE!E35)</f>
        <v/>
      </c>
      <c r="E411" s="12" t="str">
        <f>IF(SAISIE!N35="","",SAISIE!F35)</f>
        <v/>
      </c>
      <c r="F411" s="12" t="str">
        <f>IF(SAISIE!$N35="","",IF(SAISIE!$U35="","",SAISIE!$U35))</f>
        <v/>
      </c>
      <c r="G411" s="12" t="str">
        <f>IF(SAISIE!N35="","",SAISIE!N35)</f>
        <v/>
      </c>
      <c r="H411" s="12"/>
      <c r="I411" s="12" t="str">
        <f>IF(SAISIE!$N35="","",SAISIE!$X35)</f>
        <v/>
      </c>
      <c r="J411" s="61" t="str">
        <f>IF(COUNTBLANK(SAISIE!$Q$6:$T$6)=4,"",IF(SAISIE!N35="","",IF(SAISIE!Q35&gt;0,SAISIE!$Q$6,IF(SAISIE!R35&gt;0,SAISIE!$R$6,IF(SAISIE!S35&gt;0,SAISIE!$S$6,IF(SAISIE!T35&gt;0,SAISIE!$T$6,""))))))</f>
        <v/>
      </c>
      <c r="O411" s="11" t="s">
        <v>57</v>
      </c>
    </row>
    <row r="412" spans="1:15" x14ac:dyDescent="0.2">
      <c r="A412" s="48" t="str">
        <f>IF(B412="","SUPPR",SAISIE!$B$3)</f>
        <v>SUPPR</v>
      </c>
      <c r="B412" s="12" t="str">
        <f>IF(SAISIE!O35="","",IF(LEN(SAISIE!B35)=1,CONCATENATE("0",SAISIE!B35,"/",SAISIE!$B$4,"/",SAISIE!$B$5),CONCATENATE(SAISIE!B35,"/",SAISIE!$B$4,"/",SAISIE!$B$5)))</f>
        <v/>
      </c>
      <c r="C412" s="12" t="str">
        <f>IF(SAISIE!O35="","",SAISIE!$O$8)</f>
        <v/>
      </c>
      <c r="D412" s="12" t="str">
        <f>IF(SAISIE!O35="","",SAISIE!E35)</f>
        <v/>
      </c>
      <c r="E412" s="12" t="str">
        <f>IF(SAISIE!O35="","",SAISIE!F35)</f>
        <v/>
      </c>
      <c r="F412" s="12" t="str">
        <f>IF(SAISIE!$O35="","",IF(SAISIE!$U35="","",SAISIE!$U35))</f>
        <v/>
      </c>
      <c r="G412" s="12" t="str">
        <f>IF(SAISIE!O35="","",SAISIE!O35)</f>
        <v/>
      </c>
      <c r="H412" s="12"/>
      <c r="I412" s="12" t="str">
        <f>IF(SAISIE!$O35="","",SAISIE!$X35)</f>
        <v/>
      </c>
      <c r="J412" s="61" t="str">
        <f>IF(COUNTBLANK(SAISIE!$Q$6:$T$6)=4,"",IF(SAISIE!O35="","",IF(SAISIE!Q35&gt;0,SAISIE!$Q$6,IF(SAISIE!R35&gt;0,SAISIE!$R$6,IF(SAISIE!S35&gt;0,SAISIE!$S$6,IF(SAISIE!T35&gt;0,SAISIE!$T$6,""))))))</f>
        <v/>
      </c>
      <c r="O412" s="11" t="s">
        <v>58</v>
      </c>
    </row>
    <row r="413" spans="1:15" x14ac:dyDescent="0.2">
      <c r="A413" s="48" t="str">
        <f>IF(B413="","SUPPR",SAISIE!$B$3)</f>
        <v>SUPPR</v>
      </c>
      <c r="B413" s="12" t="str">
        <f>IF(SAISIE!P35="","",IF(LEN(SAISIE!B35)=1,CONCATENATE("0",SAISIE!B35,"/",SAISIE!$B$4,"/",SAISIE!$B$5),CONCATENATE(SAISIE!B35,"/",SAISIE!$B$4,"/",SAISIE!$B$5)))</f>
        <v/>
      </c>
      <c r="C413" s="12" t="str">
        <f>IF(SAISIE!P35="","",SAISIE!$P$8)</f>
        <v/>
      </c>
      <c r="D413" s="12" t="str">
        <f>IF(SAISIE!P35="","",SAISIE!E35)</f>
        <v/>
      </c>
      <c r="E413" s="12" t="str">
        <f>IF(SAISIE!P35="","",SAISIE!F35)</f>
        <v/>
      </c>
      <c r="F413" s="12" t="str">
        <f>IF(SAISIE!$P35="","",IF(SAISIE!$U35="","",SAISIE!$U35))</f>
        <v/>
      </c>
      <c r="G413" s="12" t="str">
        <f>IF(SAISIE!P35="","",SAISIE!P35)</f>
        <v/>
      </c>
      <c r="H413" s="12"/>
      <c r="I413" s="12" t="str">
        <f>IF(SAISIE!$P35="","",SAISIE!$X35)</f>
        <v/>
      </c>
      <c r="J413" s="61" t="str">
        <f>IF(COUNTBLANK(SAISIE!$Q$6:$T$6)=4,"",IF(SAISIE!P35="","",IF(SAISIE!Q35&gt;0,SAISIE!$Q$6,IF(SAISIE!R35&gt;0,SAISIE!$R$6,IF(SAISIE!S35&gt;0,SAISIE!$S$6,IF(SAISIE!T35&gt;0,SAISIE!$T$6,""))))))</f>
        <v/>
      </c>
      <c r="O413" s="11" t="s">
        <v>52</v>
      </c>
    </row>
    <row r="414" spans="1:15" x14ac:dyDescent="0.2">
      <c r="A414" s="48" t="str">
        <f>IF(B414="","SUPPR",SAISIE!$B$3)</f>
        <v>PR</v>
      </c>
      <c r="B414" s="12" t="str">
        <f>IF(SAISIE!Q35="","",IF(LEN(SAISIE!B35)=1,CONCATENATE("0",SAISIE!B35,"/",SAISIE!$B$4,"/",SAISIE!$B$5),CONCATENATE(SAISIE!B35,"/",SAISIE!$B$4,"/",SAISIE!$B$5)))</f>
        <v>06/01/2018</v>
      </c>
      <c r="C414" s="12">
        <f>IF(SAISIE!Q35="","",SAISIE!$Q$8)</f>
        <v>4457112</v>
      </c>
      <c r="D414" s="12">
        <f>IF(SAISIE!Q35="","",SAISIE!E35)</f>
        <v>153933</v>
      </c>
      <c r="E414" s="12" t="str">
        <f>IF(SAISIE!Q35="","",SAISIE!F35)</f>
        <v>CV PV 18146990 - CX-675-EV - BACHELOT MARTIAL - RENAULT KANGOO</v>
      </c>
      <c r="F414" s="12" t="str">
        <f>IF(SAISIE!$Q35="","",IF(SAISIE!$U35="","",SAISIE!$U35))</f>
        <v/>
      </c>
      <c r="G414" s="12">
        <f>IF(SAISIE!Q35="","",SAISIE!Q35)</f>
        <v>2.5</v>
      </c>
      <c r="H414" s="12"/>
      <c r="I414" s="37"/>
      <c r="J414" s="61"/>
      <c r="O414" s="39"/>
    </row>
    <row r="415" spans="1:15" x14ac:dyDescent="0.2">
      <c r="A415" s="48" t="str">
        <f>IF(B415="","SUPPR",SAISIE!$B$3)</f>
        <v>SUPPR</v>
      </c>
      <c r="B415" s="12" t="str">
        <f>IF(SAISIE!R35="","",IF(LEN(SAISIE!B35)=1,CONCATENATE("0",SAISIE!B35,"/",SAISIE!$B$4,"/",SAISIE!$B$5),CONCATENATE(SAISIE!B35,"/",SAISIE!$B$4,"/",SAISIE!$B$5)))</f>
        <v/>
      </c>
      <c r="C415" s="12" t="str">
        <f>IF(SAISIE!R35="","",SAISIE!$R$8)</f>
        <v/>
      </c>
      <c r="D415" s="12" t="str">
        <f>IF(SAISIE!R35="","",SAISIE!E35)</f>
        <v/>
      </c>
      <c r="E415" s="12" t="str">
        <f>IF(SAISIE!R35="","",SAISIE!F35)</f>
        <v/>
      </c>
      <c r="F415" s="12" t="str">
        <f>IF(SAISIE!$R35="","",IF(SAISIE!$U35="","",SAISIE!$U35))</f>
        <v/>
      </c>
      <c r="G415" s="12" t="str">
        <f>IF(SAISIE!R35="","",SAISIE!R35)</f>
        <v/>
      </c>
      <c r="H415" s="12"/>
      <c r="I415" s="37"/>
      <c r="J415" s="61"/>
    </row>
    <row r="416" spans="1:15" x14ac:dyDescent="0.2">
      <c r="A416" s="48" t="str">
        <f>IF(B416="","SUPPR",SAISIE!$B$3)</f>
        <v>SUPPR</v>
      </c>
      <c r="B416" s="12" t="str">
        <f>IF(SAISIE!S35="","",IF(LEN(SAISIE!B35)=1,CONCATENATE("0",SAISIE!B35,"/",SAISIE!$B$4,"/",SAISIE!$B$5),CONCATENATE(SAISIE!B35,"/",SAISIE!$B$4,"/",SAISIE!$B$5)))</f>
        <v/>
      </c>
      <c r="C416" s="12" t="str">
        <f>IF(SAISIE!S35="","",SAISIE!$S$8)</f>
        <v/>
      </c>
      <c r="D416" s="12" t="str">
        <f>IF(SAISIE!S35="","",SAISIE!E35)</f>
        <v/>
      </c>
      <c r="E416" s="12" t="str">
        <f>IF(SAISIE!S35="","",SAISIE!F35)</f>
        <v/>
      </c>
      <c r="F416" s="12" t="str">
        <f>IF(SAISIE!$S35="","",IF(SAISIE!$U35="","",SAISIE!$U35))</f>
        <v/>
      </c>
      <c r="G416" s="12" t="str">
        <f>IF(SAISIE!S35="","",SAISIE!S35)</f>
        <v/>
      </c>
      <c r="H416" s="12"/>
      <c r="I416" s="37"/>
      <c r="J416" s="61"/>
    </row>
    <row r="417" spans="1:15" ht="13.5" thickBot="1" x14ac:dyDescent="0.25">
      <c r="A417" s="48" t="str">
        <f>IF(B417="","SUPPR",SAISIE!$B$3)</f>
        <v>SUPPR</v>
      </c>
      <c r="B417" s="12" t="str">
        <f>IF(SAISIE!T35="","",IF(LEN(SAISIE!B35)=1,CONCATENATE("0",SAISIE!B35,"/",SAISIE!$B$4,"/",SAISIE!$B$5),CONCATENATE(SAISIE!B35,"/",SAISIE!$B$4,"/",SAISIE!$B$5)))</f>
        <v/>
      </c>
      <c r="C417" s="60" t="str">
        <f>IF(SAISIE!T35="","",SAISIE!$T$8)</f>
        <v/>
      </c>
      <c r="D417" s="60" t="str">
        <f>IF(SAISIE!T35="","",SAISIE!E35)</f>
        <v/>
      </c>
      <c r="E417" s="60" t="str">
        <f>IF(SAISIE!T35="","",SAISIE!F35)</f>
        <v/>
      </c>
      <c r="F417" s="60" t="str">
        <f>IF(SAISIE!$T35="","",IF(SAISIE!$U35="","",SAISIE!$U35))</f>
        <v/>
      </c>
      <c r="G417" s="60" t="str">
        <f>IF(SAISIE!T35="","",SAISIE!T35)</f>
        <v/>
      </c>
      <c r="H417" s="58"/>
      <c r="I417" s="59"/>
      <c r="J417" s="62"/>
    </row>
    <row r="418" spans="1:15" x14ac:dyDescent="0.2">
      <c r="A418" s="48" t="str">
        <f>IF(B418="","SUPPR",SAISIE!$B$3)</f>
        <v>PR</v>
      </c>
      <c r="B418" s="53" t="str">
        <f>IF(SAISIE!B36="","",IF(LEN(SAISIE!B36)=1,CONCATENATE("0",SAISIE!B36,"/",SAISIE!$B$4,"/",SAISIE!$B$5),CONCATENATE(SAISIE!B36,"/",SAISIE!$B$4,"/",SAISIE!$B$5)))</f>
        <v>08/01/2018</v>
      </c>
      <c r="C418" s="53" t="str">
        <f>IF(SAISIE!B36="","",CONCATENATE($M$2,SAISIE!C36))</f>
        <v>411BACO</v>
      </c>
      <c r="D418" s="53">
        <f>IF(SAISIE!B36="","",SAISIE!E36)</f>
        <v>153989</v>
      </c>
      <c r="E418" s="53" t="str">
        <f>IF(SAISIE!B36="","",SAISIE!F36)</f>
        <v>VTP PV 18147038 - 9124 YZ 14 - DORON MICKAEL - OPEL ASTRA</v>
      </c>
      <c r="F418" s="66" t="str">
        <f>IF(A418="SUPPR","",IF(SAISIE!$U36="","",SAISIE!$U36))</f>
        <v/>
      </c>
      <c r="G418" s="53"/>
      <c r="H418" s="53">
        <f>IF(SAISIE!B36="","",SAISIE!D36)</f>
        <v>60</v>
      </c>
      <c r="I418" s="54"/>
      <c r="J418" s="55" t="str">
        <f>IF(AZ36="","","")</f>
        <v/>
      </c>
      <c r="O418" s="38">
        <f>O402+1</f>
        <v>36</v>
      </c>
    </row>
    <row r="419" spans="1:15" x14ac:dyDescent="0.2">
      <c r="A419" s="48" t="str">
        <f>IF(B419="","SUPPR",SAISIE!$B$3)</f>
        <v>SUPPR</v>
      </c>
      <c r="B419" s="12" t="str">
        <f>IF(SAISIE!W36="","",IF(LEN(SAISIE!B36)=1,CONCATENATE("0",SAISIE!B36,"/",SAISIE!$B$4,"/",SAISIE!$B$5),CONCATENATE(SAISIE!B36,"/",SAISIE!$B$4,"/",SAISIE!$B$5)))</f>
        <v/>
      </c>
      <c r="C419" s="12" t="str">
        <f>IF(SAISIE!W36="","",SAISIE!V36)</f>
        <v/>
      </c>
      <c r="D419" s="12" t="str">
        <f>IF(SAISIE!W36="","",SAISIE!E36)</f>
        <v/>
      </c>
      <c r="E419" s="12" t="str">
        <f>IF(SAISIE!W36="","",SAISIE!F36)</f>
        <v/>
      </c>
      <c r="F419" s="12" t="str">
        <f>IF(SAISIE!$W36="","",IF(SAISIE!$U36="","",SAISIE!$U36))</f>
        <v/>
      </c>
      <c r="G419" s="12" t="str">
        <f>IF(SAISIE!W36="","",SAISIE!W36)</f>
        <v/>
      </c>
      <c r="H419" s="12"/>
      <c r="I419" s="12" t="str">
        <f>IF(SAISIE!$W36="","",SAISIE!$X36)</f>
        <v/>
      </c>
      <c r="J419" s="61" t="str">
        <f>IF(COUNTBLANK(SAISIE!$Q$6:$T$6)=4,"",IF(SAISIE!W36="","",IF(SAISIE!Q36&gt;0,SAISIE!$Q$6,IF(SAISIE!R36&gt;0,SAISIE!$R$6,IF(SAISIE!S36&gt;0,SAISIE!$S$6,IF(SAISIE!T36&gt;0,SAISIE!$T$6,""))))))</f>
        <v/>
      </c>
      <c r="O419" s="11" t="s">
        <v>51</v>
      </c>
    </row>
    <row r="420" spans="1:15" x14ac:dyDescent="0.2">
      <c r="A420" s="48" t="str">
        <f>IF(B420="","SUPPR",SAISIE!$B$3)</f>
        <v>PR</v>
      </c>
      <c r="B420" s="12" t="str">
        <f>IF(SAISIE!G36="","",IF(LEN(SAISIE!B36)=1,CONCATENATE("0",SAISIE!B36,"/",SAISIE!$B$4,"/",SAISIE!$B$5),CONCATENATE(SAISIE!B36,"/",SAISIE!$B$4,"/",SAISIE!$B$5)))</f>
        <v>08/01/2018</v>
      </c>
      <c r="C420" s="12">
        <f>IF(SAISIE!G36="","",SAISIE!$G$8)</f>
        <v>706100</v>
      </c>
      <c r="D420" s="12">
        <f>IF(SAISIE!G36="","",SAISIE!E36)</f>
        <v>153989</v>
      </c>
      <c r="E420" s="12" t="str">
        <f>IF(SAISIE!G36="","",SAISIE!F36)</f>
        <v>VTP PV 18147038 - 9124 YZ 14 - DORON MICKAEL - OPEL ASTRA</v>
      </c>
      <c r="F420" s="12" t="str">
        <f>IF(SAISIE!$G36="","",IF(SAISIE!$U36="","",SAISIE!$U36))</f>
        <v/>
      </c>
      <c r="G420" s="12">
        <f>IF(SAISIE!G36="","",SAISIE!G36)</f>
        <v>49.72</v>
      </c>
      <c r="H420" s="12"/>
      <c r="I420" s="12">
        <f>IF(SAISIE!$G36="","",SAISIE!$X36)</f>
        <v>0</v>
      </c>
      <c r="J420" s="61" t="str">
        <f>IF(COUNTBLANK(SAISIE!$Q$6:$T$6)=4,"",IF(SAISIE!G36="","",IF(SAISIE!Q36&gt;0,SAISIE!$Q$6,IF(SAISIE!R36&gt;0,SAISIE!$R$6,IF(SAISIE!S36&gt;0,SAISIE!$S$6,IF(SAISIE!T36&gt;0,SAISIE!$T$6,""))))))</f>
        <v/>
      </c>
      <c r="O420" s="11" t="s">
        <v>48</v>
      </c>
    </row>
    <row r="421" spans="1:15" x14ac:dyDescent="0.2">
      <c r="A421" s="48" t="str">
        <f>IF(B421="","SUPPR",SAISIE!$B$3)</f>
        <v>SUPPR</v>
      </c>
      <c r="B421" s="12" t="str">
        <f>IF(SAISIE!H36="","",IF(LEN(SAISIE!B36)=1,CONCATENATE("0",SAISIE!B36,"/",SAISIE!$B$4,"/",SAISIE!$B$5),CONCATENATE(SAISIE!B36,"/",SAISIE!$B$4,"/",SAISIE!$B$5)))</f>
        <v/>
      </c>
      <c r="C421" s="12" t="str">
        <f>IF(SAISIE!H36="","",SAISIE!$H$8)</f>
        <v/>
      </c>
      <c r="D421" s="12" t="str">
        <f>IF(SAISIE!H36="","",SAISIE!E36)</f>
        <v/>
      </c>
      <c r="E421" s="12" t="str">
        <f>IF(SAISIE!H36="","",SAISIE!F36)</f>
        <v/>
      </c>
      <c r="F421" s="12" t="str">
        <f>IF(SAISIE!$H36="","",IF(SAISIE!$U36="","",SAISIE!$U36))</f>
        <v/>
      </c>
      <c r="G421" s="12" t="str">
        <f>IF(SAISIE!H36="","",SAISIE!H36)</f>
        <v/>
      </c>
      <c r="H421" s="12"/>
      <c r="I421" s="12" t="str">
        <f>IF(SAISIE!$H36="","",SAISIE!$X36)</f>
        <v/>
      </c>
      <c r="J421" s="61" t="str">
        <f>IF(COUNTBLANK(SAISIE!$Q$6:$T$6)=4,"",IF(SAISIE!H36="","",IF(SAISIE!Q36&gt;0,SAISIE!$Q$6,IF(SAISIE!R36&gt;0,SAISIE!$R$6,IF(SAISIE!S36&gt;0,SAISIE!$S$6,IF(SAISIE!T36&gt;0,SAISIE!$T$6,""))))))</f>
        <v/>
      </c>
      <c r="O421" s="11" t="s">
        <v>49</v>
      </c>
    </row>
    <row r="422" spans="1:15" x14ac:dyDescent="0.2">
      <c r="A422" s="48" t="str">
        <f>IF(B422="","SUPPR",SAISIE!$B$3)</f>
        <v>SUPPR</v>
      </c>
      <c r="B422" s="12" t="str">
        <f>IF(SAISIE!I36="","",IF(LEN(SAISIE!B36)=1,CONCATENATE("0",SAISIE!B36,"/",SAISIE!$B$4,"/",SAISIE!$B$5),CONCATENATE(SAISIE!B36,"/",SAISIE!$B$4,"/",SAISIE!$B$5)))</f>
        <v/>
      </c>
      <c r="C422" s="12" t="str">
        <f>IF(SAISIE!I36="","",SAISIE!$I$8)</f>
        <v/>
      </c>
      <c r="D422" s="12" t="str">
        <f>IF(SAISIE!I36="","",SAISIE!E36)</f>
        <v/>
      </c>
      <c r="E422" s="12" t="str">
        <f>IF(SAISIE!I36="","",SAISIE!F36)</f>
        <v/>
      </c>
      <c r="F422" s="12" t="str">
        <f>IF(SAISIE!$I36="","",IF(SAISIE!$U36="","",SAISIE!$U36))</f>
        <v/>
      </c>
      <c r="G422" s="12" t="str">
        <f>IF(SAISIE!I36="","",SAISIE!I36)</f>
        <v/>
      </c>
      <c r="H422" s="12"/>
      <c r="I422" s="12" t="str">
        <f>IF(SAISIE!$I36="","",SAISIE!$X36)</f>
        <v/>
      </c>
      <c r="J422" s="61" t="str">
        <f>IF(COUNTBLANK(SAISIE!$Q$6:$T$6)=4,"",IF(SAISIE!I36="","",IF(SAISIE!Q36&gt;0,SAISIE!$Q$6,IF(SAISIE!R36&gt;0,SAISIE!$R$6,IF(SAISIE!S36&gt;0,SAISIE!$S$6,IF(SAISIE!T36&gt;0,SAISIE!$T$6,""))))))</f>
        <v/>
      </c>
      <c r="O422" s="11" t="s">
        <v>50</v>
      </c>
    </row>
    <row r="423" spans="1:15" x14ac:dyDescent="0.2">
      <c r="A423" s="48" t="str">
        <f>IF(B423="","SUPPR",SAISIE!$B$3)</f>
        <v>SUPPR</v>
      </c>
      <c r="B423" s="12" t="str">
        <f>IF(SAISIE!J36="","",IF(LEN(SAISIE!B36)=1,CONCATENATE("0",SAISIE!B36,"/",SAISIE!$B$4,"/",SAISIE!$B$5),CONCATENATE(SAISIE!B36,"/",SAISIE!$B$4,"/",SAISIE!$B$5)))</f>
        <v/>
      </c>
      <c r="C423" s="12" t="str">
        <f>IF(SAISIE!J36="","",SAISIE!$J$8)</f>
        <v/>
      </c>
      <c r="D423" s="12" t="str">
        <f>IF(SAISIE!J36="","",SAISIE!E36)</f>
        <v/>
      </c>
      <c r="E423" s="12" t="str">
        <f>IF(SAISIE!J36="","",SAISIE!F36)</f>
        <v/>
      </c>
      <c r="F423" s="12" t="str">
        <f>IF(SAISIE!$J36="","",IF(SAISIE!$U36="","",SAISIE!$U36))</f>
        <v/>
      </c>
      <c r="G423" s="12" t="str">
        <f>IF(SAISIE!J36="","",SAISIE!J36)</f>
        <v/>
      </c>
      <c r="H423" s="12"/>
      <c r="I423" s="12" t="str">
        <f>IF(SAISIE!$J36="","",SAISIE!$X36)</f>
        <v/>
      </c>
      <c r="J423" s="61" t="str">
        <f>IF(COUNTBLANK(SAISIE!$Q$6:$T$6)=4,"",IF(SAISIE!J36="","",IF(SAISIE!Q36&gt;0,SAISIE!$Q$6,IF(SAISIE!R36&gt;0,SAISIE!$R$6,IF(SAISIE!S36&gt;0,SAISIE!$S$6,IF(SAISIE!T36&gt;0,SAISIE!$T$6,""))))))</f>
        <v/>
      </c>
      <c r="O423" s="11" t="s">
        <v>53</v>
      </c>
    </row>
    <row r="424" spans="1:15" x14ac:dyDescent="0.2">
      <c r="A424" s="48" t="str">
        <f>IF(B424="","SUPPR",SAISIE!$B$3)</f>
        <v>SUPPR</v>
      </c>
      <c r="B424" s="12" t="str">
        <f>IF(SAISIE!K36="","",IF(LEN(SAISIE!B36)=1,CONCATENATE("0",SAISIE!B36,"/",SAISIE!$B$4,"/",SAISIE!$B$5),CONCATENATE(SAISIE!B36,"/",SAISIE!$B$4,"/",SAISIE!$B$5)))</f>
        <v/>
      </c>
      <c r="C424" s="12" t="str">
        <f>IF(SAISIE!K36="","",SAISIE!$K$8)</f>
        <v/>
      </c>
      <c r="D424" s="12" t="str">
        <f>IF(SAISIE!K36="","",SAISIE!E36)</f>
        <v/>
      </c>
      <c r="E424" s="12" t="str">
        <f>IF(SAISIE!K36="","",SAISIE!F36)</f>
        <v/>
      </c>
      <c r="F424" s="12" t="str">
        <f>IF(SAISIE!$K36="","",IF(SAISIE!$U36="","",SAISIE!$U36))</f>
        <v/>
      </c>
      <c r="G424" s="12" t="str">
        <f>IF(SAISIE!K36="","",SAISIE!K36)</f>
        <v/>
      </c>
      <c r="H424" s="12"/>
      <c r="I424" s="12" t="str">
        <f>IF(SAISIE!$K36="","",SAISIE!$X36)</f>
        <v/>
      </c>
      <c r="J424" s="61" t="str">
        <f>IF(COUNTBLANK(SAISIE!$Q$6:$T$6)=4,"",IF(SAISIE!K36="","",IF(SAISIE!Q36&gt;0,SAISIE!$Q$6,IF(SAISIE!R36&gt;0,SAISIE!$R$6,IF(SAISIE!S36&gt;0,SAISIE!$S$6,IF(SAISIE!T36&gt;0,SAISIE!$T$6,""))))))</f>
        <v/>
      </c>
      <c r="O424" s="11" t="s">
        <v>54</v>
      </c>
    </row>
    <row r="425" spans="1:15" x14ac:dyDescent="0.2">
      <c r="A425" s="48" t="str">
        <f>IF(B425="","SUPPR",SAISIE!$B$3)</f>
        <v>SUPPR</v>
      </c>
      <c r="B425" s="12" t="str">
        <f>IF(SAISIE!L36="","",IF(LEN(SAISIE!B36)=1,CONCATENATE("0",SAISIE!B36,"/",SAISIE!$B$4,"/",SAISIE!$B$5),CONCATENATE(SAISIE!B36,"/",SAISIE!$B$4,"/",SAISIE!$B$5)))</f>
        <v/>
      </c>
      <c r="C425" s="12" t="str">
        <f>IF(SAISIE!L36="","",SAISIE!$L$8)</f>
        <v/>
      </c>
      <c r="D425" s="12" t="str">
        <f>IF(SAISIE!L36="","",SAISIE!E36)</f>
        <v/>
      </c>
      <c r="E425" s="12" t="str">
        <f>IF(SAISIE!L36="","",SAISIE!F36)</f>
        <v/>
      </c>
      <c r="F425" s="12" t="str">
        <f>IF(SAISIE!$L36="","",IF(SAISIE!$U36="","",SAISIE!$U36))</f>
        <v/>
      </c>
      <c r="G425" s="12" t="str">
        <f>IF(SAISIE!L36="","",SAISIE!L36)</f>
        <v/>
      </c>
      <c r="H425" s="12"/>
      <c r="I425" s="12" t="str">
        <f>IF(SAISIE!$L36="","",SAISIE!$X36)</f>
        <v/>
      </c>
      <c r="J425" s="61" t="str">
        <f>IF(COUNTBLANK(SAISIE!$Q$6:$T$6)=4,"",IF(SAISIE!L36="","",IF(SAISIE!Q36&gt;0,SAISIE!$Q$6,IF(SAISIE!R36&gt;0,SAISIE!$R$6,IF(SAISIE!S36&gt;0,SAISIE!$S$6,IF(SAISIE!T36&gt;0,SAISIE!$T$6,""))))))</f>
        <v/>
      </c>
      <c r="O425" s="11" t="s">
        <v>55</v>
      </c>
    </row>
    <row r="426" spans="1:15" x14ac:dyDescent="0.2">
      <c r="A426" s="48" t="str">
        <f>IF(B426="","SUPPR",SAISIE!$B$3)</f>
        <v>SUPPR</v>
      </c>
      <c r="B426" s="12" t="str">
        <f>IF(SAISIE!M36="","",IF(LEN(SAISIE!B36)=1,CONCATENATE("0",SAISIE!B36,"/",SAISIE!$B$4,"/",SAISIE!$B$5),CONCATENATE(SAISIE!B36,"/",SAISIE!$B$4,"/",SAISIE!$B$5)))</f>
        <v/>
      </c>
      <c r="C426" s="12" t="str">
        <f>IF(SAISIE!M36="","",SAISIE!$M$8)</f>
        <v/>
      </c>
      <c r="D426" s="12" t="str">
        <f>IF(SAISIE!M36="","",SAISIE!E36)</f>
        <v/>
      </c>
      <c r="E426" s="12" t="str">
        <f>IF(SAISIE!M36="","",SAISIE!F36)</f>
        <v/>
      </c>
      <c r="F426" s="12" t="str">
        <f>IF(SAISIE!$M36="","",IF(SAISIE!$U36="","",SAISIE!$U36))</f>
        <v/>
      </c>
      <c r="G426" s="12" t="str">
        <f>IF(SAISIE!M36="","",SAISIE!M36)</f>
        <v/>
      </c>
      <c r="H426" s="12"/>
      <c r="I426" s="12" t="str">
        <f>IF(SAISIE!$M36="","",SAISIE!$X36)</f>
        <v/>
      </c>
      <c r="J426" s="61" t="str">
        <f>IF(COUNTBLANK(SAISIE!$Q$6:$T$6)=4,"",IF(SAISIE!M36="","",IF(SAISIE!Q36&gt;0,SAISIE!$Q$6,IF(SAISIE!R36&gt;0,SAISIE!$R$6,IF(SAISIE!S36&gt;0,SAISIE!$S$6,IF(SAISIE!T36&gt;0,SAISIE!$T$6,""))))))</f>
        <v/>
      </c>
      <c r="O426" s="11" t="s">
        <v>56</v>
      </c>
    </row>
    <row r="427" spans="1:15" x14ac:dyDescent="0.2">
      <c r="A427" s="48" t="str">
        <f>IF(B427="","SUPPR",SAISIE!$B$3)</f>
        <v>SUPPR</v>
      </c>
      <c r="B427" s="12" t="str">
        <f>IF(SAISIE!N36="","",IF(LEN(SAISIE!B36)=1,CONCATENATE("0",SAISIE!B36,"/",SAISIE!$B$4,"/",SAISIE!$B$5),CONCATENATE(SAISIE!B36,"/",SAISIE!$B$4,"/",SAISIE!$B$5)))</f>
        <v/>
      </c>
      <c r="C427" s="12" t="str">
        <f>IF(SAISIE!N36="","",SAISIE!$N$8)</f>
        <v/>
      </c>
      <c r="D427" s="12" t="str">
        <f>IF(SAISIE!N36="","",SAISIE!E36)</f>
        <v/>
      </c>
      <c r="E427" s="12" t="str">
        <f>IF(SAISIE!N36="","",SAISIE!F36)</f>
        <v/>
      </c>
      <c r="F427" s="12" t="str">
        <f>IF(SAISIE!$N36="","",IF(SAISIE!$U36="","",SAISIE!$U36))</f>
        <v/>
      </c>
      <c r="G427" s="12" t="str">
        <f>IF(SAISIE!N36="","",SAISIE!N36)</f>
        <v/>
      </c>
      <c r="H427" s="12"/>
      <c r="I427" s="12" t="str">
        <f>IF(SAISIE!$N36="","",SAISIE!$X36)</f>
        <v/>
      </c>
      <c r="J427" s="61" t="str">
        <f>IF(COUNTBLANK(SAISIE!$Q$6:$T$6)=4,"",IF(SAISIE!N36="","",IF(SAISIE!Q36&gt;0,SAISIE!$Q$6,IF(SAISIE!R36&gt;0,SAISIE!$R$6,IF(SAISIE!S36&gt;0,SAISIE!$S$6,IF(SAISIE!T36&gt;0,SAISIE!$T$6,""))))))</f>
        <v/>
      </c>
      <c r="O427" s="11" t="s">
        <v>57</v>
      </c>
    </row>
    <row r="428" spans="1:15" x14ac:dyDescent="0.2">
      <c r="A428" s="48" t="str">
        <f>IF(B428="","SUPPR",SAISIE!$B$3)</f>
        <v>SUPPR</v>
      </c>
      <c r="B428" s="12" t="str">
        <f>IF(SAISIE!O36="","",IF(LEN(SAISIE!B36)=1,CONCATENATE("0",SAISIE!B36,"/",SAISIE!$B$4,"/",SAISIE!$B$5),CONCATENATE(SAISIE!B36,"/",SAISIE!$B$4,"/",SAISIE!$B$5)))</f>
        <v/>
      </c>
      <c r="C428" s="12" t="str">
        <f>IF(SAISIE!O36="","",SAISIE!$O$8)</f>
        <v/>
      </c>
      <c r="D428" s="12" t="str">
        <f>IF(SAISIE!O36="","",SAISIE!E36)</f>
        <v/>
      </c>
      <c r="E428" s="12" t="str">
        <f>IF(SAISIE!O36="","",SAISIE!F36)</f>
        <v/>
      </c>
      <c r="F428" s="12" t="str">
        <f>IF(SAISIE!$O36="","",IF(SAISIE!$U36="","",SAISIE!$U36))</f>
        <v/>
      </c>
      <c r="G428" s="12" t="str">
        <f>IF(SAISIE!O36="","",SAISIE!O36)</f>
        <v/>
      </c>
      <c r="H428" s="12"/>
      <c r="I428" s="12" t="str">
        <f>IF(SAISIE!$O36="","",SAISIE!$X36)</f>
        <v/>
      </c>
      <c r="J428" s="61" t="str">
        <f>IF(COUNTBLANK(SAISIE!$Q$6:$T$6)=4,"",IF(SAISIE!O36="","",IF(SAISIE!Q36&gt;0,SAISIE!$Q$6,IF(SAISIE!R36&gt;0,SAISIE!$R$6,IF(SAISIE!S36&gt;0,SAISIE!$S$6,IF(SAISIE!T36&gt;0,SAISIE!$T$6,""))))))</f>
        <v/>
      </c>
      <c r="O428" s="11" t="s">
        <v>58</v>
      </c>
    </row>
    <row r="429" spans="1:15" x14ac:dyDescent="0.2">
      <c r="A429" s="48" t="str">
        <f>IF(B429="","SUPPR",SAISIE!$B$3)</f>
        <v>SUPPR</v>
      </c>
      <c r="B429" s="12" t="str">
        <f>IF(SAISIE!P36="","",IF(LEN(SAISIE!B36)=1,CONCATENATE("0",SAISIE!B36,"/",SAISIE!$B$4,"/",SAISIE!$B$5),CONCATENATE(SAISIE!B36,"/",SAISIE!$B$4,"/",SAISIE!$B$5)))</f>
        <v/>
      </c>
      <c r="C429" s="12" t="str">
        <f>IF(SAISIE!P36="","",SAISIE!$P$8)</f>
        <v/>
      </c>
      <c r="D429" s="12" t="str">
        <f>IF(SAISIE!P36="","",SAISIE!E36)</f>
        <v/>
      </c>
      <c r="E429" s="12" t="str">
        <f>IF(SAISIE!P36="","",SAISIE!F36)</f>
        <v/>
      </c>
      <c r="F429" s="12" t="str">
        <f>IF(SAISIE!$P36="","",IF(SAISIE!$U36="","",SAISIE!$U36))</f>
        <v/>
      </c>
      <c r="G429" s="12" t="str">
        <f>IF(SAISIE!P36="","",SAISIE!P36)</f>
        <v/>
      </c>
      <c r="H429" s="12"/>
      <c r="I429" s="12" t="str">
        <f>IF(SAISIE!$P36="","",SAISIE!$X36)</f>
        <v/>
      </c>
      <c r="J429" s="61" t="str">
        <f>IF(COUNTBLANK(SAISIE!$Q$6:$T$6)=4,"",IF(SAISIE!P36="","",IF(SAISIE!Q36&gt;0,SAISIE!$Q$6,IF(SAISIE!R36&gt;0,SAISIE!$R$6,IF(SAISIE!S36&gt;0,SAISIE!$S$6,IF(SAISIE!T36&gt;0,SAISIE!$T$6,""))))))</f>
        <v/>
      </c>
      <c r="O429" s="11" t="s">
        <v>52</v>
      </c>
    </row>
    <row r="430" spans="1:15" x14ac:dyDescent="0.2">
      <c r="A430" s="48" t="str">
        <f>IF(B430="","SUPPR",SAISIE!$B$3)</f>
        <v>PR</v>
      </c>
      <c r="B430" s="12" t="str">
        <f>IF(SAISIE!Q36="","",IF(LEN(SAISIE!B36)=1,CONCATENATE("0",SAISIE!B36,"/",SAISIE!$B$4,"/",SAISIE!$B$5),CONCATENATE(SAISIE!B36,"/",SAISIE!$B$4,"/",SAISIE!$B$5)))</f>
        <v>08/01/2018</v>
      </c>
      <c r="C430" s="12">
        <f>IF(SAISIE!Q36="","",SAISIE!$Q$8)</f>
        <v>4457112</v>
      </c>
      <c r="D430" s="12">
        <f>IF(SAISIE!Q36="","",SAISIE!E36)</f>
        <v>153989</v>
      </c>
      <c r="E430" s="12" t="str">
        <f>IF(SAISIE!Q36="","",SAISIE!F36)</f>
        <v>VTP PV 18147038 - 9124 YZ 14 - DORON MICKAEL - OPEL ASTRA</v>
      </c>
      <c r="F430" s="12" t="str">
        <f>IF(SAISIE!$Q36="","",IF(SAISIE!$U36="","",SAISIE!$U36))</f>
        <v/>
      </c>
      <c r="G430" s="12">
        <f>IF(SAISIE!Q36="","",SAISIE!Q36)</f>
        <v>10</v>
      </c>
      <c r="H430" s="12"/>
      <c r="I430" s="37"/>
      <c r="J430" s="61"/>
      <c r="O430" s="39"/>
    </row>
    <row r="431" spans="1:15" x14ac:dyDescent="0.2">
      <c r="A431" s="48" t="str">
        <f>IF(B431="","SUPPR",SAISIE!$B$3)</f>
        <v>SUPPR</v>
      </c>
      <c r="B431" s="12" t="str">
        <f>IF(SAISIE!R36="","",IF(LEN(SAISIE!B36)=1,CONCATENATE("0",SAISIE!B36,"/",SAISIE!$B$4,"/",SAISIE!$B$5),CONCATENATE(SAISIE!B36,"/",SAISIE!$B$4,"/",SAISIE!$B$5)))</f>
        <v/>
      </c>
      <c r="C431" s="12" t="str">
        <f>IF(SAISIE!R36="","",SAISIE!$R$8)</f>
        <v/>
      </c>
      <c r="D431" s="12" t="str">
        <f>IF(SAISIE!R36="","",SAISIE!E36)</f>
        <v/>
      </c>
      <c r="E431" s="12" t="str">
        <f>IF(SAISIE!R36="","",SAISIE!F36)</f>
        <v/>
      </c>
      <c r="F431" s="12" t="str">
        <f>IF(SAISIE!$R36="","",IF(SAISIE!$U36="","",SAISIE!$U36))</f>
        <v/>
      </c>
      <c r="G431" s="12" t="str">
        <f>IF(SAISIE!R36="","",SAISIE!R36)</f>
        <v/>
      </c>
      <c r="H431" s="12"/>
      <c r="I431" s="37"/>
      <c r="J431" s="61"/>
    </row>
    <row r="432" spans="1:15" x14ac:dyDescent="0.2">
      <c r="A432" s="48" t="str">
        <f>IF(B432="","SUPPR",SAISIE!$B$3)</f>
        <v>SUPPR</v>
      </c>
      <c r="B432" s="12" t="str">
        <f>IF(SAISIE!S36="","",IF(LEN(SAISIE!B36)=1,CONCATENATE("0",SAISIE!B36,"/",SAISIE!$B$4,"/",SAISIE!$B$5),CONCATENATE(SAISIE!B36,"/",SAISIE!$B$4,"/",SAISIE!$B$5)))</f>
        <v/>
      </c>
      <c r="C432" s="12" t="str">
        <f>IF(SAISIE!S36="","",SAISIE!$S$8)</f>
        <v/>
      </c>
      <c r="D432" s="12" t="str">
        <f>IF(SAISIE!S36="","",SAISIE!E36)</f>
        <v/>
      </c>
      <c r="E432" s="12" t="str">
        <f>IF(SAISIE!S36="","",SAISIE!F36)</f>
        <v/>
      </c>
      <c r="F432" s="12" t="str">
        <f>IF(SAISIE!$S36="","",IF(SAISIE!$U36="","",SAISIE!$U36))</f>
        <v/>
      </c>
      <c r="G432" s="12" t="str">
        <f>IF(SAISIE!S36="","",SAISIE!S36)</f>
        <v/>
      </c>
      <c r="H432" s="12"/>
      <c r="I432" s="37"/>
      <c r="J432" s="61"/>
    </row>
    <row r="433" spans="1:15" ht="13.5" thickBot="1" x14ac:dyDescent="0.25">
      <c r="A433" s="48" t="str">
        <f>IF(B433="","SUPPR",SAISIE!$B$3)</f>
        <v>SUPPR</v>
      </c>
      <c r="B433" s="12" t="str">
        <f>IF(SAISIE!T36="","",IF(LEN(SAISIE!B36)=1,CONCATENATE("0",SAISIE!B36,"/",SAISIE!$B$4,"/",SAISIE!$B$5),CONCATENATE(SAISIE!B36,"/",SAISIE!$B$4,"/",SAISIE!$B$5)))</f>
        <v/>
      </c>
      <c r="C433" s="60" t="str">
        <f>IF(SAISIE!T36="","",SAISIE!$T$8)</f>
        <v/>
      </c>
      <c r="D433" s="60" t="str">
        <f>IF(SAISIE!T36="","",SAISIE!E36)</f>
        <v/>
      </c>
      <c r="E433" s="60" t="str">
        <f>IF(SAISIE!T36="","",SAISIE!F36)</f>
        <v/>
      </c>
      <c r="F433" s="60" t="str">
        <f>IF(SAISIE!$T36="","",IF(SAISIE!$U36="","",SAISIE!$U36))</f>
        <v/>
      </c>
      <c r="G433" s="60" t="str">
        <f>IF(SAISIE!T36="","",SAISIE!T36)</f>
        <v/>
      </c>
      <c r="H433" s="58"/>
      <c r="I433" s="59"/>
      <c r="J433" s="62"/>
    </row>
    <row r="434" spans="1:15" x14ac:dyDescent="0.2">
      <c r="A434" s="48" t="str">
        <f>IF(B434="","SUPPR",SAISIE!$B$3)</f>
        <v>PR</v>
      </c>
      <c r="B434" s="53" t="str">
        <f>IF(SAISIE!B37="","",IF(LEN(SAISIE!B37)=1,CONCATENATE("0",SAISIE!B37,"/",SAISIE!$B$4,"/",SAISIE!$B$5),CONCATENATE(SAISIE!B37,"/",SAISIE!$B$4,"/",SAISIE!$B$5)))</f>
        <v>08/01/2018</v>
      </c>
      <c r="C434" s="53" t="str">
        <f>IF(SAISIE!B37="","",CONCATENATE($M$2,SAISIE!C37))</f>
        <v>411BACO</v>
      </c>
      <c r="D434" s="53">
        <f>IF(SAISIE!B37="","",SAISIE!E37)</f>
        <v>153996</v>
      </c>
      <c r="E434" s="53" t="str">
        <f>IF(SAISIE!B37="","",SAISIE!F37)</f>
        <v>VTP PV 18147046 - AG-756-HN - BACON JONATHAN - VOLKSWAGEN TIGUAN</v>
      </c>
      <c r="F434" s="66" t="str">
        <f>IF(A434="SUPPR","",IF(SAISIE!$U37="","",SAISIE!$U37))</f>
        <v/>
      </c>
      <c r="G434" s="53"/>
      <c r="H434" s="53">
        <f>IF(SAISIE!B37="","",SAISIE!D37)</f>
        <v>60</v>
      </c>
      <c r="I434" s="54"/>
      <c r="J434" s="55" t="str">
        <f>IF(AZ37="","","")</f>
        <v/>
      </c>
      <c r="O434" s="38">
        <f>O418+1</f>
        <v>37</v>
      </c>
    </row>
    <row r="435" spans="1:15" x14ac:dyDescent="0.2">
      <c r="A435" s="48" t="str">
        <f>IF(B435="","SUPPR",SAISIE!$B$3)</f>
        <v>SUPPR</v>
      </c>
      <c r="B435" s="12" t="str">
        <f>IF(SAISIE!W37="","",IF(LEN(SAISIE!B37)=1,CONCATENATE("0",SAISIE!B37,"/",SAISIE!$B$4,"/",SAISIE!$B$5),CONCATENATE(SAISIE!B37,"/",SAISIE!$B$4,"/",SAISIE!$B$5)))</f>
        <v/>
      </c>
      <c r="C435" s="12" t="str">
        <f>IF(SAISIE!W37="","",SAISIE!V37)</f>
        <v/>
      </c>
      <c r="D435" s="12" t="str">
        <f>IF(SAISIE!W37="","",SAISIE!E37)</f>
        <v/>
      </c>
      <c r="E435" s="12" t="str">
        <f>IF(SAISIE!W37="","",SAISIE!F37)</f>
        <v/>
      </c>
      <c r="F435" s="12" t="str">
        <f>IF(SAISIE!$W37="","",IF(SAISIE!$U37="","",SAISIE!$U37))</f>
        <v/>
      </c>
      <c r="G435" s="12" t="str">
        <f>IF(SAISIE!W37="","",SAISIE!W37)</f>
        <v/>
      </c>
      <c r="H435" s="12"/>
      <c r="I435" s="12" t="str">
        <f>IF(SAISIE!$W37="","",SAISIE!$X37)</f>
        <v/>
      </c>
      <c r="J435" s="61" t="str">
        <f>IF(COUNTBLANK(SAISIE!$Q$6:$T$6)=4,"",IF(SAISIE!W37="","",IF(SAISIE!Q37&gt;0,SAISIE!$Q$6,IF(SAISIE!R37&gt;0,SAISIE!$R$6,IF(SAISIE!S37&gt;0,SAISIE!$S$6,IF(SAISIE!T37&gt;0,SAISIE!$T$6,""))))))</f>
        <v/>
      </c>
      <c r="O435" s="11" t="s">
        <v>51</v>
      </c>
    </row>
    <row r="436" spans="1:15" x14ac:dyDescent="0.2">
      <c r="A436" s="48" t="str">
        <f>IF(B436="","SUPPR",SAISIE!$B$3)</f>
        <v>PR</v>
      </c>
      <c r="B436" s="12" t="str">
        <f>IF(SAISIE!G37="","",IF(LEN(SAISIE!B37)=1,CONCATENATE("0",SAISIE!B37,"/",SAISIE!$B$4,"/",SAISIE!$B$5),CONCATENATE(SAISIE!B37,"/",SAISIE!$B$4,"/",SAISIE!$B$5)))</f>
        <v>08/01/2018</v>
      </c>
      <c r="C436" s="12">
        <f>IF(SAISIE!G37="","",SAISIE!$G$8)</f>
        <v>706100</v>
      </c>
      <c r="D436" s="12">
        <f>IF(SAISIE!G37="","",SAISIE!E37)</f>
        <v>153996</v>
      </c>
      <c r="E436" s="12" t="str">
        <f>IF(SAISIE!G37="","",SAISIE!F37)</f>
        <v>VTP PV 18147046 - AG-756-HN - BACON JONATHAN - VOLKSWAGEN TIGUAN</v>
      </c>
      <c r="F436" s="12" t="str">
        <f>IF(SAISIE!$G37="","",IF(SAISIE!$U37="","",SAISIE!$U37))</f>
        <v/>
      </c>
      <c r="G436" s="12">
        <f>IF(SAISIE!G37="","",SAISIE!G37)</f>
        <v>49.72</v>
      </c>
      <c r="H436" s="12"/>
      <c r="I436" s="12">
        <f>IF(SAISIE!$G37="","",SAISIE!$X37)</f>
        <v>0</v>
      </c>
      <c r="J436" s="61" t="str">
        <f>IF(COUNTBLANK(SAISIE!$Q$6:$T$6)=4,"",IF(SAISIE!G37="","",IF(SAISIE!Q37&gt;0,SAISIE!$Q$6,IF(SAISIE!R37&gt;0,SAISIE!$R$6,IF(SAISIE!S37&gt;0,SAISIE!$S$6,IF(SAISIE!T37&gt;0,SAISIE!$T$6,""))))))</f>
        <v/>
      </c>
      <c r="O436" s="11" t="s">
        <v>48</v>
      </c>
    </row>
    <row r="437" spans="1:15" x14ac:dyDescent="0.2">
      <c r="A437" s="48" t="str">
        <f>IF(B437="","SUPPR",SAISIE!$B$3)</f>
        <v>SUPPR</v>
      </c>
      <c r="B437" s="12" t="str">
        <f>IF(SAISIE!H37="","",IF(LEN(SAISIE!B37)=1,CONCATENATE("0",SAISIE!B37,"/",SAISIE!$B$4,"/",SAISIE!$B$5),CONCATENATE(SAISIE!B37,"/",SAISIE!$B$4,"/",SAISIE!$B$5)))</f>
        <v/>
      </c>
      <c r="C437" s="12" t="str">
        <f>IF(SAISIE!H37="","",SAISIE!$H$8)</f>
        <v/>
      </c>
      <c r="D437" s="12" t="str">
        <f>IF(SAISIE!H37="","",SAISIE!E37)</f>
        <v/>
      </c>
      <c r="E437" s="12" t="str">
        <f>IF(SAISIE!H37="","",SAISIE!F37)</f>
        <v/>
      </c>
      <c r="F437" s="12" t="str">
        <f>IF(SAISIE!$H37="","",IF(SAISIE!$U37="","",SAISIE!$U37))</f>
        <v/>
      </c>
      <c r="G437" s="12" t="str">
        <f>IF(SAISIE!H37="","",SAISIE!H37)</f>
        <v/>
      </c>
      <c r="H437" s="12"/>
      <c r="I437" s="12" t="str">
        <f>IF(SAISIE!$H37="","",SAISIE!$X37)</f>
        <v/>
      </c>
      <c r="J437" s="61" t="str">
        <f>IF(COUNTBLANK(SAISIE!$Q$6:$T$6)=4,"",IF(SAISIE!H37="","",IF(SAISIE!Q37&gt;0,SAISIE!$Q$6,IF(SAISIE!R37&gt;0,SAISIE!$R$6,IF(SAISIE!S37&gt;0,SAISIE!$S$6,IF(SAISIE!T37&gt;0,SAISIE!$T$6,""))))))</f>
        <v/>
      </c>
      <c r="O437" s="11" t="s">
        <v>49</v>
      </c>
    </row>
    <row r="438" spans="1:15" x14ac:dyDescent="0.2">
      <c r="A438" s="48" t="str">
        <f>IF(B438="","SUPPR",SAISIE!$B$3)</f>
        <v>SUPPR</v>
      </c>
      <c r="B438" s="12" t="str">
        <f>IF(SAISIE!I37="","",IF(LEN(SAISIE!B37)=1,CONCATENATE("0",SAISIE!B37,"/",SAISIE!$B$4,"/",SAISIE!$B$5),CONCATENATE(SAISIE!B37,"/",SAISIE!$B$4,"/",SAISIE!$B$5)))</f>
        <v/>
      </c>
      <c r="C438" s="12" t="str">
        <f>IF(SAISIE!I37="","",SAISIE!$I$8)</f>
        <v/>
      </c>
      <c r="D438" s="12" t="str">
        <f>IF(SAISIE!I37="","",SAISIE!E37)</f>
        <v/>
      </c>
      <c r="E438" s="12" t="str">
        <f>IF(SAISIE!I37="","",SAISIE!F37)</f>
        <v/>
      </c>
      <c r="F438" s="12" t="str">
        <f>IF(SAISIE!$I37="","",IF(SAISIE!$U37="","",SAISIE!$U37))</f>
        <v/>
      </c>
      <c r="G438" s="12" t="str">
        <f>IF(SAISIE!I37="","",SAISIE!I37)</f>
        <v/>
      </c>
      <c r="H438" s="12"/>
      <c r="I438" s="12" t="str">
        <f>IF(SAISIE!$I37="","",SAISIE!$X37)</f>
        <v/>
      </c>
      <c r="J438" s="61" t="str">
        <f>IF(COUNTBLANK(SAISIE!$Q$6:$T$6)=4,"",IF(SAISIE!I37="","",IF(SAISIE!Q37&gt;0,SAISIE!$Q$6,IF(SAISIE!R37&gt;0,SAISIE!$R$6,IF(SAISIE!S37&gt;0,SAISIE!$S$6,IF(SAISIE!T37&gt;0,SAISIE!$T$6,""))))))</f>
        <v/>
      </c>
      <c r="O438" s="11" t="s">
        <v>50</v>
      </c>
    </row>
    <row r="439" spans="1:15" x14ac:dyDescent="0.2">
      <c r="A439" s="48" t="str">
        <f>IF(B439="","SUPPR",SAISIE!$B$3)</f>
        <v>SUPPR</v>
      </c>
      <c r="B439" s="12" t="str">
        <f>IF(SAISIE!J37="","",IF(LEN(SAISIE!B37)=1,CONCATENATE("0",SAISIE!B37,"/",SAISIE!$B$4,"/",SAISIE!$B$5),CONCATENATE(SAISIE!B37,"/",SAISIE!$B$4,"/",SAISIE!$B$5)))</f>
        <v/>
      </c>
      <c r="C439" s="12" t="str">
        <f>IF(SAISIE!J37="","",SAISIE!$J$8)</f>
        <v/>
      </c>
      <c r="D439" s="12" t="str">
        <f>IF(SAISIE!J37="","",SAISIE!E37)</f>
        <v/>
      </c>
      <c r="E439" s="12" t="str">
        <f>IF(SAISIE!J37="","",SAISIE!F37)</f>
        <v/>
      </c>
      <c r="F439" s="12" t="str">
        <f>IF(SAISIE!$J37="","",IF(SAISIE!$U37="","",SAISIE!$U37))</f>
        <v/>
      </c>
      <c r="G439" s="12" t="str">
        <f>IF(SAISIE!J37="","",SAISIE!J37)</f>
        <v/>
      </c>
      <c r="H439" s="12"/>
      <c r="I439" s="12" t="str">
        <f>IF(SAISIE!$J37="","",SAISIE!$X37)</f>
        <v/>
      </c>
      <c r="J439" s="61" t="str">
        <f>IF(COUNTBLANK(SAISIE!$Q$6:$T$6)=4,"",IF(SAISIE!J37="","",IF(SAISIE!Q37&gt;0,SAISIE!$Q$6,IF(SAISIE!R37&gt;0,SAISIE!$R$6,IF(SAISIE!S37&gt;0,SAISIE!$S$6,IF(SAISIE!T37&gt;0,SAISIE!$T$6,""))))))</f>
        <v/>
      </c>
      <c r="O439" s="11" t="s">
        <v>53</v>
      </c>
    </row>
    <row r="440" spans="1:15" x14ac:dyDescent="0.2">
      <c r="A440" s="48" t="str">
        <f>IF(B440="","SUPPR",SAISIE!$B$3)</f>
        <v>SUPPR</v>
      </c>
      <c r="B440" s="12" t="str">
        <f>IF(SAISIE!K37="","",IF(LEN(SAISIE!B37)=1,CONCATENATE("0",SAISIE!B37,"/",SAISIE!$B$4,"/",SAISIE!$B$5),CONCATENATE(SAISIE!B37,"/",SAISIE!$B$4,"/",SAISIE!$B$5)))</f>
        <v/>
      </c>
      <c r="C440" s="12" t="str">
        <f>IF(SAISIE!K37="","",SAISIE!$K$8)</f>
        <v/>
      </c>
      <c r="D440" s="12" t="str">
        <f>IF(SAISIE!K37="","",SAISIE!E37)</f>
        <v/>
      </c>
      <c r="E440" s="12" t="str">
        <f>IF(SAISIE!K37="","",SAISIE!F37)</f>
        <v/>
      </c>
      <c r="F440" s="12" t="str">
        <f>IF(SAISIE!$K37="","",IF(SAISIE!$U37="","",SAISIE!$U37))</f>
        <v/>
      </c>
      <c r="G440" s="12" t="str">
        <f>IF(SAISIE!K37="","",SAISIE!K37)</f>
        <v/>
      </c>
      <c r="H440" s="12"/>
      <c r="I440" s="12" t="str">
        <f>IF(SAISIE!$K37="","",SAISIE!$X37)</f>
        <v/>
      </c>
      <c r="J440" s="61" t="str">
        <f>IF(COUNTBLANK(SAISIE!$Q$6:$T$6)=4,"",IF(SAISIE!K37="","",IF(SAISIE!Q37&gt;0,SAISIE!$Q$6,IF(SAISIE!R37&gt;0,SAISIE!$R$6,IF(SAISIE!S37&gt;0,SAISIE!$S$6,IF(SAISIE!T37&gt;0,SAISIE!$T$6,""))))))</f>
        <v/>
      </c>
      <c r="O440" s="11" t="s">
        <v>54</v>
      </c>
    </row>
    <row r="441" spans="1:15" x14ac:dyDescent="0.2">
      <c r="A441" s="48" t="str">
        <f>IF(B441="","SUPPR",SAISIE!$B$3)</f>
        <v>SUPPR</v>
      </c>
      <c r="B441" s="12" t="str">
        <f>IF(SAISIE!L37="","",IF(LEN(SAISIE!B37)=1,CONCATENATE("0",SAISIE!B37,"/",SAISIE!$B$4,"/",SAISIE!$B$5),CONCATENATE(SAISIE!B37,"/",SAISIE!$B$4,"/",SAISIE!$B$5)))</f>
        <v/>
      </c>
      <c r="C441" s="12" t="str">
        <f>IF(SAISIE!L37="","",SAISIE!$L$8)</f>
        <v/>
      </c>
      <c r="D441" s="12" t="str">
        <f>IF(SAISIE!L37="","",SAISIE!E37)</f>
        <v/>
      </c>
      <c r="E441" s="12" t="str">
        <f>IF(SAISIE!L37="","",SAISIE!F37)</f>
        <v/>
      </c>
      <c r="F441" s="12" t="str">
        <f>IF(SAISIE!$L37="","",IF(SAISIE!$U37="","",SAISIE!$U37))</f>
        <v/>
      </c>
      <c r="G441" s="12" t="str">
        <f>IF(SAISIE!L37="","",SAISIE!L37)</f>
        <v/>
      </c>
      <c r="H441" s="12"/>
      <c r="I441" s="12" t="str">
        <f>IF(SAISIE!$L37="","",SAISIE!$X37)</f>
        <v/>
      </c>
      <c r="J441" s="61" t="str">
        <f>IF(COUNTBLANK(SAISIE!$Q$6:$T$6)=4,"",IF(SAISIE!L37="","",IF(SAISIE!Q37&gt;0,SAISIE!$Q$6,IF(SAISIE!R37&gt;0,SAISIE!$R$6,IF(SAISIE!S37&gt;0,SAISIE!$S$6,IF(SAISIE!T37&gt;0,SAISIE!$T$6,""))))))</f>
        <v/>
      </c>
      <c r="O441" s="11" t="s">
        <v>55</v>
      </c>
    </row>
    <row r="442" spans="1:15" x14ac:dyDescent="0.2">
      <c r="A442" s="48" t="str">
        <f>IF(B442="","SUPPR",SAISIE!$B$3)</f>
        <v>SUPPR</v>
      </c>
      <c r="B442" s="12" t="str">
        <f>IF(SAISIE!M37="","",IF(LEN(SAISIE!B37)=1,CONCATENATE("0",SAISIE!B37,"/",SAISIE!$B$4,"/",SAISIE!$B$5),CONCATENATE(SAISIE!B37,"/",SAISIE!$B$4,"/",SAISIE!$B$5)))</f>
        <v/>
      </c>
      <c r="C442" s="12" t="str">
        <f>IF(SAISIE!M37="","",SAISIE!$M$8)</f>
        <v/>
      </c>
      <c r="D442" s="12" t="str">
        <f>IF(SAISIE!M37="","",SAISIE!E37)</f>
        <v/>
      </c>
      <c r="E442" s="12" t="str">
        <f>IF(SAISIE!M37="","",SAISIE!F37)</f>
        <v/>
      </c>
      <c r="F442" s="12" t="str">
        <f>IF(SAISIE!$M37="","",IF(SAISIE!$U37="","",SAISIE!$U37))</f>
        <v/>
      </c>
      <c r="G442" s="12" t="str">
        <f>IF(SAISIE!M37="","",SAISIE!M37)</f>
        <v/>
      </c>
      <c r="H442" s="12"/>
      <c r="I442" s="12" t="str">
        <f>IF(SAISIE!$M37="","",SAISIE!$X37)</f>
        <v/>
      </c>
      <c r="J442" s="61" t="str">
        <f>IF(COUNTBLANK(SAISIE!$Q$6:$T$6)=4,"",IF(SAISIE!M37="","",IF(SAISIE!Q37&gt;0,SAISIE!$Q$6,IF(SAISIE!R37&gt;0,SAISIE!$R$6,IF(SAISIE!S37&gt;0,SAISIE!$S$6,IF(SAISIE!T37&gt;0,SAISIE!$T$6,""))))))</f>
        <v/>
      </c>
      <c r="O442" s="11" t="s">
        <v>56</v>
      </c>
    </row>
    <row r="443" spans="1:15" x14ac:dyDescent="0.2">
      <c r="A443" s="48" t="str">
        <f>IF(B443="","SUPPR",SAISIE!$B$3)</f>
        <v>SUPPR</v>
      </c>
      <c r="B443" s="12" t="str">
        <f>IF(SAISIE!N37="","",IF(LEN(SAISIE!B37)=1,CONCATENATE("0",SAISIE!B37,"/",SAISIE!$B$4,"/",SAISIE!$B$5),CONCATENATE(SAISIE!B37,"/",SAISIE!$B$4,"/",SAISIE!$B$5)))</f>
        <v/>
      </c>
      <c r="C443" s="12" t="str">
        <f>IF(SAISIE!N37="","",SAISIE!$N$8)</f>
        <v/>
      </c>
      <c r="D443" s="12" t="str">
        <f>IF(SAISIE!N37="","",SAISIE!E37)</f>
        <v/>
      </c>
      <c r="E443" s="12" t="str">
        <f>IF(SAISIE!N37="","",SAISIE!F37)</f>
        <v/>
      </c>
      <c r="F443" s="12" t="str">
        <f>IF(SAISIE!$N37="","",IF(SAISIE!$U37="","",SAISIE!$U37))</f>
        <v/>
      </c>
      <c r="G443" s="12" t="str">
        <f>IF(SAISIE!N37="","",SAISIE!N37)</f>
        <v/>
      </c>
      <c r="H443" s="12"/>
      <c r="I443" s="12" t="str">
        <f>IF(SAISIE!$N37="","",SAISIE!$X37)</f>
        <v/>
      </c>
      <c r="J443" s="61" t="str">
        <f>IF(COUNTBLANK(SAISIE!$Q$6:$T$6)=4,"",IF(SAISIE!N37="","",IF(SAISIE!Q37&gt;0,SAISIE!$Q$6,IF(SAISIE!R37&gt;0,SAISIE!$R$6,IF(SAISIE!S37&gt;0,SAISIE!$S$6,IF(SAISIE!T37&gt;0,SAISIE!$T$6,""))))))</f>
        <v/>
      </c>
      <c r="O443" s="11" t="s">
        <v>57</v>
      </c>
    </row>
    <row r="444" spans="1:15" x14ac:dyDescent="0.2">
      <c r="A444" s="48" t="str">
        <f>IF(B444="","SUPPR",SAISIE!$B$3)</f>
        <v>SUPPR</v>
      </c>
      <c r="B444" s="12" t="str">
        <f>IF(SAISIE!O37="","",IF(LEN(SAISIE!B37)=1,CONCATENATE("0",SAISIE!B37,"/",SAISIE!$B$4,"/",SAISIE!$B$5),CONCATENATE(SAISIE!B37,"/",SAISIE!$B$4,"/",SAISIE!$B$5)))</f>
        <v/>
      </c>
      <c r="C444" s="12" t="str">
        <f>IF(SAISIE!O37="","",SAISIE!$O$8)</f>
        <v/>
      </c>
      <c r="D444" s="12" t="str">
        <f>IF(SAISIE!O37="","",SAISIE!E37)</f>
        <v/>
      </c>
      <c r="E444" s="12" t="str">
        <f>IF(SAISIE!O37="","",SAISIE!F37)</f>
        <v/>
      </c>
      <c r="F444" s="12" t="str">
        <f>IF(SAISIE!$O37="","",IF(SAISIE!$U37="","",SAISIE!$U37))</f>
        <v/>
      </c>
      <c r="G444" s="12" t="str">
        <f>IF(SAISIE!O37="","",SAISIE!O37)</f>
        <v/>
      </c>
      <c r="H444" s="12"/>
      <c r="I444" s="12" t="str">
        <f>IF(SAISIE!$O37="","",SAISIE!$X37)</f>
        <v/>
      </c>
      <c r="J444" s="61" t="str">
        <f>IF(COUNTBLANK(SAISIE!$Q$6:$T$6)=4,"",IF(SAISIE!O37="","",IF(SAISIE!Q37&gt;0,SAISIE!$Q$6,IF(SAISIE!R37&gt;0,SAISIE!$R$6,IF(SAISIE!S37&gt;0,SAISIE!$S$6,IF(SAISIE!T37&gt;0,SAISIE!$T$6,""))))))</f>
        <v/>
      </c>
      <c r="O444" s="11" t="s">
        <v>58</v>
      </c>
    </row>
    <row r="445" spans="1:15" x14ac:dyDescent="0.2">
      <c r="A445" s="48" t="str">
        <f>IF(B445="","SUPPR",SAISIE!$B$3)</f>
        <v>SUPPR</v>
      </c>
      <c r="B445" s="12" t="str">
        <f>IF(SAISIE!P37="","",IF(LEN(SAISIE!B37)=1,CONCATENATE("0",SAISIE!B37,"/",SAISIE!$B$4,"/",SAISIE!$B$5),CONCATENATE(SAISIE!B37,"/",SAISIE!$B$4,"/",SAISIE!$B$5)))</f>
        <v/>
      </c>
      <c r="C445" s="12" t="str">
        <f>IF(SAISIE!P37="","",SAISIE!$P$8)</f>
        <v/>
      </c>
      <c r="D445" s="12" t="str">
        <f>IF(SAISIE!P37="","",SAISIE!E37)</f>
        <v/>
      </c>
      <c r="E445" s="12" t="str">
        <f>IF(SAISIE!P37="","",SAISIE!F37)</f>
        <v/>
      </c>
      <c r="F445" s="12" t="str">
        <f>IF(SAISIE!$P37="","",IF(SAISIE!$U37="","",SAISIE!$U37))</f>
        <v/>
      </c>
      <c r="G445" s="12" t="str">
        <f>IF(SAISIE!P37="","",SAISIE!P37)</f>
        <v/>
      </c>
      <c r="H445" s="12"/>
      <c r="I445" s="12" t="str">
        <f>IF(SAISIE!$P37="","",SAISIE!$X37)</f>
        <v/>
      </c>
      <c r="J445" s="61" t="str">
        <f>IF(COUNTBLANK(SAISIE!$Q$6:$T$6)=4,"",IF(SAISIE!P37="","",IF(SAISIE!Q37&gt;0,SAISIE!$Q$6,IF(SAISIE!R37&gt;0,SAISIE!$R$6,IF(SAISIE!S37&gt;0,SAISIE!$S$6,IF(SAISIE!T37&gt;0,SAISIE!$T$6,""))))))</f>
        <v/>
      </c>
      <c r="O445" s="11" t="s">
        <v>52</v>
      </c>
    </row>
    <row r="446" spans="1:15" x14ac:dyDescent="0.2">
      <c r="A446" s="48" t="str">
        <f>IF(B446="","SUPPR",SAISIE!$B$3)</f>
        <v>PR</v>
      </c>
      <c r="B446" s="12" t="str">
        <f>IF(SAISIE!Q37="","",IF(LEN(SAISIE!B37)=1,CONCATENATE("0",SAISIE!B37,"/",SAISIE!$B$4,"/",SAISIE!$B$5),CONCATENATE(SAISIE!B37,"/",SAISIE!$B$4,"/",SAISIE!$B$5)))</f>
        <v>08/01/2018</v>
      </c>
      <c r="C446" s="12">
        <f>IF(SAISIE!Q37="","",SAISIE!$Q$8)</f>
        <v>4457112</v>
      </c>
      <c r="D446" s="12">
        <f>IF(SAISIE!Q37="","",SAISIE!E37)</f>
        <v>153996</v>
      </c>
      <c r="E446" s="12" t="str">
        <f>IF(SAISIE!Q37="","",SAISIE!F37)</f>
        <v>VTP PV 18147046 - AG-756-HN - BACON JONATHAN - VOLKSWAGEN TIGUAN</v>
      </c>
      <c r="F446" s="12" t="str">
        <f>IF(SAISIE!$Q37="","",IF(SAISIE!$U37="","",SAISIE!$U37))</f>
        <v/>
      </c>
      <c r="G446" s="12">
        <f>IF(SAISIE!Q37="","",SAISIE!Q37)</f>
        <v>10</v>
      </c>
      <c r="H446" s="12"/>
      <c r="I446" s="37"/>
      <c r="J446" s="61"/>
      <c r="O446" s="39"/>
    </row>
    <row r="447" spans="1:15" x14ac:dyDescent="0.2">
      <c r="A447" s="48" t="str">
        <f>IF(B447="","SUPPR",SAISIE!$B$3)</f>
        <v>SUPPR</v>
      </c>
      <c r="B447" s="12" t="str">
        <f>IF(SAISIE!R37="","",IF(LEN(SAISIE!B37)=1,CONCATENATE("0",SAISIE!B37,"/",SAISIE!$B$4,"/",SAISIE!$B$5),CONCATENATE(SAISIE!B37,"/",SAISIE!$B$4,"/",SAISIE!$B$5)))</f>
        <v/>
      </c>
      <c r="C447" s="12" t="str">
        <f>IF(SAISIE!R37="","",SAISIE!$R$8)</f>
        <v/>
      </c>
      <c r="D447" s="12" t="str">
        <f>IF(SAISIE!R37="","",SAISIE!E37)</f>
        <v/>
      </c>
      <c r="E447" s="12" t="str">
        <f>IF(SAISIE!R37="","",SAISIE!F37)</f>
        <v/>
      </c>
      <c r="F447" s="12" t="str">
        <f>IF(SAISIE!$R37="","",IF(SAISIE!$U37="","",SAISIE!$U37))</f>
        <v/>
      </c>
      <c r="G447" s="12" t="str">
        <f>IF(SAISIE!R37="","",SAISIE!R37)</f>
        <v/>
      </c>
      <c r="H447" s="12"/>
      <c r="I447" s="37"/>
      <c r="J447" s="61"/>
    </row>
    <row r="448" spans="1:15" x14ac:dyDescent="0.2">
      <c r="A448" s="48" t="str">
        <f>IF(B448="","SUPPR",SAISIE!$B$3)</f>
        <v>SUPPR</v>
      </c>
      <c r="B448" s="12" t="str">
        <f>IF(SAISIE!S37="","",IF(LEN(SAISIE!B37)=1,CONCATENATE("0",SAISIE!B37,"/",SAISIE!$B$4,"/",SAISIE!$B$5),CONCATENATE(SAISIE!B37,"/",SAISIE!$B$4,"/",SAISIE!$B$5)))</f>
        <v/>
      </c>
      <c r="C448" s="12" t="str">
        <f>IF(SAISIE!S37="","",SAISIE!$S$8)</f>
        <v/>
      </c>
      <c r="D448" s="12" t="str">
        <f>IF(SAISIE!S37="","",SAISIE!E37)</f>
        <v/>
      </c>
      <c r="E448" s="12" t="str">
        <f>IF(SAISIE!S37="","",SAISIE!F37)</f>
        <v/>
      </c>
      <c r="F448" s="12" t="str">
        <f>IF(SAISIE!$S37="","",IF(SAISIE!$U37="","",SAISIE!$U37))</f>
        <v/>
      </c>
      <c r="G448" s="12" t="str">
        <f>IF(SAISIE!S37="","",SAISIE!S37)</f>
        <v/>
      </c>
      <c r="H448" s="12"/>
      <c r="I448" s="37"/>
      <c r="J448" s="61"/>
    </row>
    <row r="449" spans="1:15" ht="13.5" thickBot="1" x14ac:dyDescent="0.25">
      <c r="A449" s="48" t="str">
        <f>IF(B449="","SUPPR",SAISIE!$B$3)</f>
        <v>SUPPR</v>
      </c>
      <c r="B449" s="12" t="str">
        <f>IF(SAISIE!T37="","",IF(LEN(SAISIE!B37)=1,CONCATENATE("0",SAISIE!B37,"/",SAISIE!$B$4,"/",SAISIE!$B$5),CONCATENATE(SAISIE!B37,"/",SAISIE!$B$4,"/",SAISIE!$B$5)))</f>
        <v/>
      </c>
      <c r="C449" s="60" t="str">
        <f>IF(SAISIE!T37="","",SAISIE!$T$8)</f>
        <v/>
      </c>
      <c r="D449" s="60" t="str">
        <f>IF(SAISIE!T37="","",SAISIE!E37)</f>
        <v/>
      </c>
      <c r="E449" s="60" t="str">
        <f>IF(SAISIE!T37="","",SAISIE!F37)</f>
        <v/>
      </c>
      <c r="F449" s="60" t="str">
        <f>IF(SAISIE!$T37="","",IF(SAISIE!$U37="","",SAISIE!$U37))</f>
        <v/>
      </c>
      <c r="G449" s="60" t="str">
        <f>IF(SAISIE!T37="","",SAISIE!T37)</f>
        <v/>
      </c>
      <c r="H449" s="58"/>
      <c r="I449" s="59"/>
      <c r="J449" s="62"/>
    </row>
    <row r="450" spans="1:15" x14ac:dyDescent="0.2">
      <c r="A450" s="48" t="str">
        <f>IF(B450="","SUPPR",SAISIE!$B$3)</f>
        <v>PR</v>
      </c>
      <c r="B450" s="53" t="str">
        <f>IF(SAISIE!B38="","",IF(LEN(SAISIE!B38)=1,CONCATENATE("0",SAISIE!B38,"/",SAISIE!$B$4,"/",SAISIE!$B$5),CONCATENATE(SAISIE!B38,"/",SAISIE!$B$4,"/",SAISIE!$B$5)))</f>
        <v>06/01/2018</v>
      </c>
      <c r="C450" s="53" t="str">
        <f>IF(SAISIE!B38="","",CONCATENATE($M$2,SAISIE!C38))</f>
        <v>411BAGO</v>
      </c>
      <c r="D450" s="53">
        <f>IF(SAISIE!B38="","",SAISIE!E38)</f>
        <v>153929</v>
      </c>
      <c r="E450" s="53" t="str">
        <f>IF(SAISIE!B38="","",SAISIE!F38)</f>
        <v>VTP PV 18146986 - DE-378-QS - BAGOT LISIANE - RENAULT TWINGO</v>
      </c>
      <c r="F450" s="66" t="str">
        <f>IF(A450="SUPPR","",IF(SAISIE!$U38="","",SAISIE!$U38))</f>
        <v/>
      </c>
      <c r="G450" s="53"/>
      <c r="H450" s="53">
        <f>IF(SAISIE!B38="","",SAISIE!D38)</f>
        <v>65</v>
      </c>
      <c r="I450" s="54"/>
      <c r="J450" s="55" t="str">
        <f>IF(AZ38="","","")</f>
        <v/>
      </c>
      <c r="O450" s="38">
        <f>O434+1</f>
        <v>38</v>
      </c>
    </row>
    <row r="451" spans="1:15" x14ac:dyDescent="0.2">
      <c r="A451" s="48" t="str">
        <f>IF(B451="","SUPPR",SAISIE!$B$3)</f>
        <v>SUPPR</v>
      </c>
      <c r="B451" s="12" t="str">
        <f>IF(SAISIE!W38="","",IF(LEN(SAISIE!B38)=1,CONCATENATE("0",SAISIE!B38,"/",SAISIE!$B$4,"/",SAISIE!$B$5),CONCATENATE(SAISIE!B38,"/",SAISIE!$B$4,"/",SAISIE!$B$5)))</f>
        <v/>
      </c>
      <c r="C451" s="12" t="str">
        <f>IF(SAISIE!W38="","",SAISIE!V38)</f>
        <v/>
      </c>
      <c r="D451" s="12" t="str">
        <f>IF(SAISIE!W38="","",SAISIE!E38)</f>
        <v/>
      </c>
      <c r="E451" s="12" t="str">
        <f>IF(SAISIE!W38="","",SAISIE!F38)</f>
        <v/>
      </c>
      <c r="F451" s="12" t="str">
        <f>IF(SAISIE!$W38="","",IF(SAISIE!$U38="","",SAISIE!$U38))</f>
        <v/>
      </c>
      <c r="G451" s="12" t="str">
        <f>IF(SAISIE!W38="","",SAISIE!W38)</f>
        <v/>
      </c>
      <c r="H451" s="12"/>
      <c r="I451" s="12" t="str">
        <f>IF(SAISIE!$W38="","",SAISIE!$X38)</f>
        <v/>
      </c>
      <c r="J451" s="61" t="str">
        <f>IF(COUNTBLANK(SAISIE!$Q$6:$T$6)=4,"",IF(SAISIE!W38="","",IF(SAISIE!Q38&gt;0,SAISIE!$Q$6,IF(SAISIE!R38&gt;0,SAISIE!$R$6,IF(SAISIE!S38&gt;0,SAISIE!$S$6,IF(SAISIE!T38&gt;0,SAISIE!$T$6,""))))))</f>
        <v/>
      </c>
      <c r="O451" s="11" t="s">
        <v>51</v>
      </c>
    </row>
    <row r="452" spans="1:15" x14ac:dyDescent="0.2">
      <c r="A452" s="48" t="str">
        <f>IF(B452="","SUPPR",SAISIE!$B$3)</f>
        <v>PR</v>
      </c>
      <c r="B452" s="12" t="str">
        <f>IF(SAISIE!G38="","",IF(LEN(SAISIE!B38)=1,CONCATENATE("0",SAISIE!B38,"/",SAISIE!$B$4,"/",SAISIE!$B$5),CONCATENATE(SAISIE!B38,"/",SAISIE!$B$4,"/",SAISIE!$B$5)))</f>
        <v>06/01/2018</v>
      </c>
      <c r="C452" s="12">
        <f>IF(SAISIE!G38="","",SAISIE!$G$8)</f>
        <v>706100</v>
      </c>
      <c r="D452" s="12">
        <f>IF(SAISIE!G38="","",SAISIE!E38)</f>
        <v>153929</v>
      </c>
      <c r="E452" s="12" t="str">
        <f>IF(SAISIE!G38="","",SAISIE!F38)</f>
        <v>VTP PV 18146986 - DE-378-QS - BAGOT LISIANE - RENAULT TWINGO</v>
      </c>
      <c r="F452" s="12" t="str">
        <f>IF(SAISIE!$G38="","",IF(SAISIE!$U38="","",SAISIE!$U38))</f>
        <v/>
      </c>
      <c r="G452" s="12">
        <f>IF(SAISIE!G38="","",SAISIE!G38)</f>
        <v>53.88</v>
      </c>
      <c r="H452" s="12"/>
      <c r="I452" s="12">
        <f>IF(SAISIE!$G38="","",SAISIE!$X38)</f>
        <v>0</v>
      </c>
      <c r="J452" s="61" t="str">
        <f>IF(COUNTBLANK(SAISIE!$Q$6:$T$6)=4,"",IF(SAISIE!G38="","",IF(SAISIE!Q38&gt;0,SAISIE!$Q$6,IF(SAISIE!R38&gt;0,SAISIE!$R$6,IF(SAISIE!S38&gt;0,SAISIE!$S$6,IF(SAISIE!T38&gt;0,SAISIE!$T$6,""))))))</f>
        <v/>
      </c>
      <c r="O452" s="11" t="s">
        <v>48</v>
      </c>
    </row>
    <row r="453" spans="1:15" x14ac:dyDescent="0.2">
      <c r="A453" s="48" t="str">
        <f>IF(B453="","SUPPR",SAISIE!$B$3)</f>
        <v>SUPPR</v>
      </c>
      <c r="B453" s="12" t="str">
        <f>IF(SAISIE!H38="","",IF(LEN(SAISIE!B38)=1,CONCATENATE("0",SAISIE!B38,"/",SAISIE!$B$4,"/",SAISIE!$B$5),CONCATENATE(SAISIE!B38,"/",SAISIE!$B$4,"/",SAISIE!$B$5)))</f>
        <v/>
      </c>
      <c r="C453" s="12" t="str">
        <f>IF(SAISIE!H38="","",SAISIE!$H$8)</f>
        <v/>
      </c>
      <c r="D453" s="12" t="str">
        <f>IF(SAISIE!H38="","",SAISIE!E38)</f>
        <v/>
      </c>
      <c r="E453" s="12" t="str">
        <f>IF(SAISIE!H38="","",SAISIE!F38)</f>
        <v/>
      </c>
      <c r="F453" s="12" t="str">
        <f>IF(SAISIE!$H38="","",IF(SAISIE!$U38="","",SAISIE!$U38))</f>
        <v/>
      </c>
      <c r="G453" s="12" t="str">
        <f>IF(SAISIE!H38="","",SAISIE!H38)</f>
        <v/>
      </c>
      <c r="H453" s="12"/>
      <c r="I453" s="12" t="str">
        <f>IF(SAISIE!$H38="","",SAISIE!$X38)</f>
        <v/>
      </c>
      <c r="J453" s="61" t="str">
        <f>IF(COUNTBLANK(SAISIE!$Q$6:$T$6)=4,"",IF(SAISIE!H38="","",IF(SAISIE!Q38&gt;0,SAISIE!$Q$6,IF(SAISIE!R38&gt;0,SAISIE!$R$6,IF(SAISIE!S38&gt;0,SAISIE!$S$6,IF(SAISIE!T38&gt;0,SAISIE!$T$6,""))))))</f>
        <v/>
      </c>
      <c r="O453" s="11" t="s">
        <v>49</v>
      </c>
    </row>
    <row r="454" spans="1:15" x14ac:dyDescent="0.2">
      <c r="A454" s="48" t="str">
        <f>IF(B454="","SUPPR",SAISIE!$B$3)</f>
        <v>SUPPR</v>
      </c>
      <c r="B454" s="12" t="str">
        <f>IF(SAISIE!I38="","",IF(LEN(SAISIE!B38)=1,CONCATENATE("0",SAISIE!B38,"/",SAISIE!$B$4,"/",SAISIE!$B$5),CONCATENATE(SAISIE!B38,"/",SAISIE!$B$4,"/",SAISIE!$B$5)))</f>
        <v/>
      </c>
      <c r="C454" s="12" t="str">
        <f>IF(SAISIE!I38="","",SAISIE!$I$8)</f>
        <v/>
      </c>
      <c r="D454" s="12" t="str">
        <f>IF(SAISIE!I38="","",SAISIE!E38)</f>
        <v/>
      </c>
      <c r="E454" s="12" t="str">
        <f>IF(SAISIE!I38="","",SAISIE!F38)</f>
        <v/>
      </c>
      <c r="F454" s="12" t="str">
        <f>IF(SAISIE!$I38="","",IF(SAISIE!$U38="","",SAISIE!$U38))</f>
        <v/>
      </c>
      <c r="G454" s="12" t="str">
        <f>IF(SAISIE!I38="","",SAISIE!I38)</f>
        <v/>
      </c>
      <c r="H454" s="12"/>
      <c r="I454" s="12" t="str">
        <f>IF(SAISIE!$I38="","",SAISIE!$X38)</f>
        <v/>
      </c>
      <c r="J454" s="61" t="str">
        <f>IF(COUNTBLANK(SAISIE!$Q$6:$T$6)=4,"",IF(SAISIE!I38="","",IF(SAISIE!Q38&gt;0,SAISIE!$Q$6,IF(SAISIE!R38&gt;0,SAISIE!$R$6,IF(SAISIE!S38&gt;0,SAISIE!$S$6,IF(SAISIE!T38&gt;0,SAISIE!$T$6,""))))))</f>
        <v/>
      </c>
      <c r="O454" s="11" t="s">
        <v>50</v>
      </c>
    </row>
    <row r="455" spans="1:15" x14ac:dyDescent="0.2">
      <c r="A455" s="48" t="str">
        <f>IF(B455="","SUPPR",SAISIE!$B$3)</f>
        <v>SUPPR</v>
      </c>
      <c r="B455" s="12" t="str">
        <f>IF(SAISIE!J38="","",IF(LEN(SAISIE!B38)=1,CONCATENATE("0",SAISIE!B38,"/",SAISIE!$B$4,"/",SAISIE!$B$5),CONCATENATE(SAISIE!B38,"/",SAISIE!$B$4,"/",SAISIE!$B$5)))</f>
        <v/>
      </c>
      <c r="C455" s="12" t="str">
        <f>IF(SAISIE!J38="","",SAISIE!$J$8)</f>
        <v/>
      </c>
      <c r="D455" s="12" t="str">
        <f>IF(SAISIE!J38="","",SAISIE!E38)</f>
        <v/>
      </c>
      <c r="E455" s="12" t="str">
        <f>IF(SAISIE!J38="","",SAISIE!F38)</f>
        <v/>
      </c>
      <c r="F455" s="12" t="str">
        <f>IF(SAISIE!$J38="","",IF(SAISIE!$U38="","",SAISIE!$U38))</f>
        <v/>
      </c>
      <c r="G455" s="12" t="str">
        <f>IF(SAISIE!J38="","",SAISIE!J38)</f>
        <v/>
      </c>
      <c r="H455" s="12"/>
      <c r="I455" s="12" t="str">
        <f>IF(SAISIE!$J38="","",SAISIE!$X38)</f>
        <v/>
      </c>
      <c r="J455" s="61" t="str">
        <f>IF(COUNTBLANK(SAISIE!$Q$6:$T$6)=4,"",IF(SAISIE!J38="","",IF(SAISIE!Q38&gt;0,SAISIE!$Q$6,IF(SAISIE!R38&gt;0,SAISIE!$R$6,IF(SAISIE!S38&gt;0,SAISIE!$S$6,IF(SAISIE!T38&gt;0,SAISIE!$T$6,""))))))</f>
        <v/>
      </c>
      <c r="O455" s="11" t="s">
        <v>53</v>
      </c>
    </row>
    <row r="456" spans="1:15" x14ac:dyDescent="0.2">
      <c r="A456" s="48" t="str">
        <f>IF(B456="","SUPPR",SAISIE!$B$3)</f>
        <v>SUPPR</v>
      </c>
      <c r="B456" s="12" t="str">
        <f>IF(SAISIE!K38="","",IF(LEN(SAISIE!B38)=1,CONCATENATE("0",SAISIE!B38,"/",SAISIE!$B$4,"/",SAISIE!$B$5),CONCATENATE(SAISIE!B38,"/",SAISIE!$B$4,"/",SAISIE!$B$5)))</f>
        <v/>
      </c>
      <c r="C456" s="12" t="str">
        <f>IF(SAISIE!K38="","",SAISIE!$K$8)</f>
        <v/>
      </c>
      <c r="D456" s="12" t="str">
        <f>IF(SAISIE!K38="","",SAISIE!E38)</f>
        <v/>
      </c>
      <c r="E456" s="12" t="str">
        <f>IF(SAISIE!K38="","",SAISIE!F38)</f>
        <v/>
      </c>
      <c r="F456" s="12" t="str">
        <f>IF(SAISIE!$K38="","",IF(SAISIE!$U38="","",SAISIE!$U38))</f>
        <v/>
      </c>
      <c r="G456" s="12" t="str">
        <f>IF(SAISIE!K38="","",SAISIE!K38)</f>
        <v/>
      </c>
      <c r="H456" s="12"/>
      <c r="I456" s="12" t="str">
        <f>IF(SAISIE!$K38="","",SAISIE!$X38)</f>
        <v/>
      </c>
      <c r="J456" s="61" t="str">
        <f>IF(COUNTBLANK(SAISIE!$Q$6:$T$6)=4,"",IF(SAISIE!K38="","",IF(SAISIE!Q38&gt;0,SAISIE!$Q$6,IF(SAISIE!R38&gt;0,SAISIE!$R$6,IF(SAISIE!S38&gt;0,SAISIE!$S$6,IF(SAISIE!T38&gt;0,SAISIE!$T$6,""))))))</f>
        <v/>
      </c>
      <c r="O456" s="11" t="s">
        <v>54</v>
      </c>
    </row>
    <row r="457" spans="1:15" x14ac:dyDescent="0.2">
      <c r="A457" s="48" t="str">
        <f>IF(B457="","SUPPR",SAISIE!$B$3)</f>
        <v>SUPPR</v>
      </c>
      <c r="B457" s="12" t="str">
        <f>IF(SAISIE!L38="","",IF(LEN(SAISIE!B38)=1,CONCATENATE("0",SAISIE!B38,"/",SAISIE!$B$4,"/",SAISIE!$B$5),CONCATENATE(SAISIE!B38,"/",SAISIE!$B$4,"/",SAISIE!$B$5)))</f>
        <v/>
      </c>
      <c r="C457" s="12" t="str">
        <f>IF(SAISIE!L38="","",SAISIE!$L$8)</f>
        <v/>
      </c>
      <c r="D457" s="12" t="str">
        <f>IF(SAISIE!L38="","",SAISIE!E38)</f>
        <v/>
      </c>
      <c r="E457" s="12" t="str">
        <f>IF(SAISIE!L38="","",SAISIE!F38)</f>
        <v/>
      </c>
      <c r="F457" s="12" t="str">
        <f>IF(SAISIE!$L38="","",IF(SAISIE!$U38="","",SAISIE!$U38))</f>
        <v/>
      </c>
      <c r="G457" s="12" t="str">
        <f>IF(SAISIE!L38="","",SAISIE!L38)</f>
        <v/>
      </c>
      <c r="H457" s="12"/>
      <c r="I457" s="12" t="str">
        <f>IF(SAISIE!$L38="","",SAISIE!$X38)</f>
        <v/>
      </c>
      <c r="J457" s="61" t="str">
        <f>IF(COUNTBLANK(SAISIE!$Q$6:$T$6)=4,"",IF(SAISIE!L38="","",IF(SAISIE!Q38&gt;0,SAISIE!$Q$6,IF(SAISIE!R38&gt;0,SAISIE!$R$6,IF(SAISIE!S38&gt;0,SAISIE!$S$6,IF(SAISIE!T38&gt;0,SAISIE!$T$6,""))))))</f>
        <v/>
      </c>
      <c r="O457" s="11" t="s">
        <v>55</v>
      </c>
    </row>
    <row r="458" spans="1:15" x14ac:dyDescent="0.2">
      <c r="A458" s="48" t="str">
        <f>IF(B458="","SUPPR",SAISIE!$B$3)</f>
        <v>SUPPR</v>
      </c>
      <c r="B458" s="12" t="str">
        <f>IF(SAISIE!M38="","",IF(LEN(SAISIE!B38)=1,CONCATENATE("0",SAISIE!B38,"/",SAISIE!$B$4,"/",SAISIE!$B$5),CONCATENATE(SAISIE!B38,"/",SAISIE!$B$4,"/",SAISIE!$B$5)))</f>
        <v/>
      </c>
      <c r="C458" s="12" t="str">
        <f>IF(SAISIE!M38="","",SAISIE!$M$8)</f>
        <v/>
      </c>
      <c r="D458" s="12" t="str">
        <f>IF(SAISIE!M38="","",SAISIE!E38)</f>
        <v/>
      </c>
      <c r="E458" s="12" t="str">
        <f>IF(SAISIE!M38="","",SAISIE!F38)</f>
        <v/>
      </c>
      <c r="F458" s="12" t="str">
        <f>IF(SAISIE!$M38="","",IF(SAISIE!$U38="","",SAISIE!$U38))</f>
        <v/>
      </c>
      <c r="G458" s="12" t="str">
        <f>IF(SAISIE!M38="","",SAISIE!M38)</f>
        <v/>
      </c>
      <c r="H458" s="12"/>
      <c r="I458" s="12" t="str">
        <f>IF(SAISIE!$M38="","",SAISIE!$X38)</f>
        <v/>
      </c>
      <c r="J458" s="61" t="str">
        <f>IF(COUNTBLANK(SAISIE!$Q$6:$T$6)=4,"",IF(SAISIE!M38="","",IF(SAISIE!Q38&gt;0,SAISIE!$Q$6,IF(SAISIE!R38&gt;0,SAISIE!$R$6,IF(SAISIE!S38&gt;0,SAISIE!$S$6,IF(SAISIE!T38&gt;0,SAISIE!$T$6,""))))))</f>
        <v/>
      </c>
      <c r="O458" s="11" t="s">
        <v>56</v>
      </c>
    </row>
    <row r="459" spans="1:15" x14ac:dyDescent="0.2">
      <c r="A459" s="48" t="str">
        <f>IF(B459="","SUPPR",SAISIE!$B$3)</f>
        <v>SUPPR</v>
      </c>
      <c r="B459" s="12" t="str">
        <f>IF(SAISIE!N38="","",IF(LEN(SAISIE!B38)=1,CONCATENATE("0",SAISIE!B38,"/",SAISIE!$B$4,"/",SAISIE!$B$5),CONCATENATE(SAISIE!B38,"/",SAISIE!$B$4,"/",SAISIE!$B$5)))</f>
        <v/>
      </c>
      <c r="C459" s="12" t="str">
        <f>IF(SAISIE!N38="","",SAISIE!$N$8)</f>
        <v/>
      </c>
      <c r="D459" s="12" t="str">
        <f>IF(SAISIE!N38="","",SAISIE!E38)</f>
        <v/>
      </c>
      <c r="E459" s="12" t="str">
        <f>IF(SAISIE!N38="","",SAISIE!F38)</f>
        <v/>
      </c>
      <c r="F459" s="12" t="str">
        <f>IF(SAISIE!$N38="","",IF(SAISIE!$U38="","",SAISIE!$U38))</f>
        <v/>
      </c>
      <c r="G459" s="12" t="str">
        <f>IF(SAISIE!N38="","",SAISIE!N38)</f>
        <v/>
      </c>
      <c r="H459" s="12"/>
      <c r="I459" s="12" t="str">
        <f>IF(SAISIE!$N38="","",SAISIE!$X38)</f>
        <v/>
      </c>
      <c r="J459" s="61" t="str">
        <f>IF(COUNTBLANK(SAISIE!$Q$6:$T$6)=4,"",IF(SAISIE!N38="","",IF(SAISIE!Q38&gt;0,SAISIE!$Q$6,IF(SAISIE!R38&gt;0,SAISIE!$R$6,IF(SAISIE!S38&gt;0,SAISIE!$S$6,IF(SAISIE!T38&gt;0,SAISIE!$T$6,""))))))</f>
        <v/>
      </c>
      <c r="O459" s="11" t="s">
        <v>57</v>
      </c>
    </row>
    <row r="460" spans="1:15" x14ac:dyDescent="0.2">
      <c r="A460" s="48" t="str">
        <f>IF(B460="","SUPPR",SAISIE!$B$3)</f>
        <v>SUPPR</v>
      </c>
      <c r="B460" s="12" t="str">
        <f>IF(SAISIE!O38="","",IF(LEN(SAISIE!B38)=1,CONCATENATE("0",SAISIE!B38,"/",SAISIE!$B$4,"/",SAISIE!$B$5),CONCATENATE(SAISIE!B38,"/",SAISIE!$B$4,"/",SAISIE!$B$5)))</f>
        <v/>
      </c>
      <c r="C460" s="12" t="str">
        <f>IF(SAISIE!O38="","",SAISIE!$O$8)</f>
        <v/>
      </c>
      <c r="D460" s="12" t="str">
        <f>IF(SAISIE!O38="","",SAISIE!E38)</f>
        <v/>
      </c>
      <c r="E460" s="12" t="str">
        <f>IF(SAISIE!O38="","",SAISIE!F38)</f>
        <v/>
      </c>
      <c r="F460" s="12" t="str">
        <f>IF(SAISIE!$O38="","",IF(SAISIE!$U38="","",SAISIE!$U38))</f>
        <v/>
      </c>
      <c r="G460" s="12" t="str">
        <f>IF(SAISIE!O38="","",SAISIE!O38)</f>
        <v/>
      </c>
      <c r="H460" s="12"/>
      <c r="I460" s="12" t="str">
        <f>IF(SAISIE!$O38="","",SAISIE!$X38)</f>
        <v/>
      </c>
      <c r="J460" s="61" t="str">
        <f>IF(COUNTBLANK(SAISIE!$Q$6:$T$6)=4,"",IF(SAISIE!O38="","",IF(SAISIE!Q38&gt;0,SAISIE!$Q$6,IF(SAISIE!R38&gt;0,SAISIE!$R$6,IF(SAISIE!S38&gt;0,SAISIE!$S$6,IF(SAISIE!T38&gt;0,SAISIE!$T$6,""))))))</f>
        <v/>
      </c>
      <c r="O460" s="11" t="s">
        <v>58</v>
      </c>
    </row>
    <row r="461" spans="1:15" x14ac:dyDescent="0.2">
      <c r="A461" s="48" t="str">
        <f>IF(B461="","SUPPR",SAISIE!$B$3)</f>
        <v>SUPPR</v>
      </c>
      <c r="B461" s="12" t="str">
        <f>IF(SAISIE!P38="","",IF(LEN(SAISIE!B38)=1,CONCATENATE("0",SAISIE!B38,"/",SAISIE!$B$4,"/",SAISIE!$B$5),CONCATENATE(SAISIE!B38,"/",SAISIE!$B$4,"/",SAISIE!$B$5)))</f>
        <v/>
      </c>
      <c r="C461" s="12" t="str">
        <f>IF(SAISIE!P38="","",SAISIE!$P$8)</f>
        <v/>
      </c>
      <c r="D461" s="12" t="str">
        <f>IF(SAISIE!P38="","",SAISIE!E38)</f>
        <v/>
      </c>
      <c r="E461" s="12" t="str">
        <f>IF(SAISIE!P38="","",SAISIE!F38)</f>
        <v/>
      </c>
      <c r="F461" s="12" t="str">
        <f>IF(SAISIE!$P38="","",IF(SAISIE!$U38="","",SAISIE!$U38))</f>
        <v/>
      </c>
      <c r="G461" s="12" t="str">
        <f>IF(SAISIE!P38="","",SAISIE!P38)</f>
        <v/>
      </c>
      <c r="H461" s="12"/>
      <c r="I461" s="12" t="str">
        <f>IF(SAISIE!$P38="","",SAISIE!$X38)</f>
        <v/>
      </c>
      <c r="J461" s="61" t="str">
        <f>IF(COUNTBLANK(SAISIE!$Q$6:$T$6)=4,"",IF(SAISIE!P38="","",IF(SAISIE!Q38&gt;0,SAISIE!$Q$6,IF(SAISIE!R38&gt;0,SAISIE!$R$6,IF(SAISIE!S38&gt;0,SAISIE!$S$6,IF(SAISIE!T38&gt;0,SAISIE!$T$6,""))))))</f>
        <v/>
      </c>
      <c r="O461" s="11" t="s">
        <v>52</v>
      </c>
    </row>
    <row r="462" spans="1:15" x14ac:dyDescent="0.2">
      <c r="A462" s="48" t="str">
        <f>IF(B462="","SUPPR",SAISIE!$B$3)</f>
        <v>PR</v>
      </c>
      <c r="B462" s="12" t="str">
        <f>IF(SAISIE!Q38="","",IF(LEN(SAISIE!B38)=1,CONCATENATE("0",SAISIE!B38,"/",SAISIE!$B$4,"/",SAISIE!$B$5),CONCATENATE(SAISIE!B38,"/",SAISIE!$B$4,"/",SAISIE!$B$5)))</f>
        <v>06/01/2018</v>
      </c>
      <c r="C462" s="12">
        <f>IF(SAISIE!Q38="","",SAISIE!$Q$8)</f>
        <v>4457112</v>
      </c>
      <c r="D462" s="12">
        <f>IF(SAISIE!Q38="","",SAISIE!E38)</f>
        <v>153929</v>
      </c>
      <c r="E462" s="12" t="str">
        <f>IF(SAISIE!Q38="","",SAISIE!F38)</f>
        <v>VTP PV 18146986 - DE-378-QS - BAGOT LISIANE - RENAULT TWINGO</v>
      </c>
      <c r="F462" s="12" t="str">
        <f>IF(SAISIE!$Q38="","",IF(SAISIE!$U38="","",SAISIE!$U38))</f>
        <v/>
      </c>
      <c r="G462" s="12">
        <f>IF(SAISIE!Q38="","",SAISIE!Q38)</f>
        <v>10.84</v>
      </c>
      <c r="H462" s="12"/>
      <c r="I462" s="37"/>
      <c r="J462" s="61"/>
      <c r="O462" s="39"/>
    </row>
    <row r="463" spans="1:15" x14ac:dyDescent="0.2">
      <c r="A463" s="48" t="str">
        <f>IF(B463="","SUPPR",SAISIE!$B$3)</f>
        <v>SUPPR</v>
      </c>
      <c r="B463" s="12" t="str">
        <f>IF(SAISIE!R38="","",IF(LEN(SAISIE!B38)=1,CONCATENATE("0",SAISIE!B38,"/",SAISIE!$B$4,"/",SAISIE!$B$5),CONCATENATE(SAISIE!B38,"/",SAISIE!$B$4,"/",SAISIE!$B$5)))</f>
        <v/>
      </c>
      <c r="C463" s="12" t="str">
        <f>IF(SAISIE!R38="","",SAISIE!$R$8)</f>
        <v/>
      </c>
      <c r="D463" s="12" t="str">
        <f>IF(SAISIE!R38="","",SAISIE!E38)</f>
        <v/>
      </c>
      <c r="E463" s="12" t="str">
        <f>IF(SAISIE!R38="","",SAISIE!F38)</f>
        <v/>
      </c>
      <c r="F463" s="12" t="str">
        <f>IF(SAISIE!$R38="","",IF(SAISIE!$U38="","",SAISIE!$U38))</f>
        <v/>
      </c>
      <c r="G463" s="12" t="str">
        <f>IF(SAISIE!R38="","",SAISIE!R38)</f>
        <v/>
      </c>
      <c r="H463" s="12"/>
      <c r="I463" s="37"/>
      <c r="J463" s="61"/>
    </row>
    <row r="464" spans="1:15" x14ac:dyDescent="0.2">
      <c r="A464" s="48" t="str">
        <f>IF(B464="","SUPPR",SAISIE!$B$3)</f>
        <v>SUPPR</v>
      </c>
      <c r="B464" s="12" t="str">
        <f>IF(SAISIE!S38="","",IF(LEN(SAISIE!B38)=1,CONCATENATE("0",SAISIE!B38,"/",SAISIE!$B$4,"/",SAISIE!$B$5),CONCATENATE(SAISIE!B38,"/",SAISIE!$B$4,"/",SAISIE!$B$5)))</f>
        <v/>
      </c>
      <c r="C464" s="12" t="str">
        <f>IF(SAISIE!S38="","",SAISIE!$S$8)</f>
        <v/>
      </c>
      <c r="D464" s="12" t="str">
        <f>IF(SAISIE!S38="","",SAISIE!E38)</f>
        <v/>
      </c>
      <c r="E464" s="12" t="str">
        <f>IF(SAISIE!S38="","",SAISIE!F38)</f>
        <v/>
      </c>
      <c r="F464" s="12" t="str">
        <f>IF(SAISIE!$S38="","",IF(SAISIE!$U38="","",SAISIE!$U38))</f>
        <v/>
      </c>
      <c r="G464" s="12" t="str">
        <f>IF(SAISIE!S38="","",SAISIE!S38)</f>
        <v/>
      </c>
      <c r="H464" s="12"/>
      <c r="I464" s="37"/>
      <c r="J464" s="61"/>
    </row>
    <row r="465" spans="1:15" ht="13.5" thickBot="1" x14ac:dyDescent="0.25">
      <c r="A465" s="48" t="str">
        <f>IF(B465="","SUPPR",SAISIE!$B$3)</f>
        <v>SUPPR</v>
      </c>
      <c r="B465" s="12" t="str">
        <f>IF(SAISIE!T38="","",IF(LEN(SAISIE!B38)=1,CONCATENATE("0",SAISIE!B38,"/",SAISIE!$B$4,"/",SAISIE!$B$5),CONCATENATE(SAISIE!B38,"/",SAISIE!$B$4,"/",SAISIE!$B$5)))</f>
        <v/>
      </c>
      <c r="C465" s="60" t="str">
        <f>IF(SAISIE!T38="","",SAISIE!$T$8)</f>
        <v/>
      </c>
      <c r="D465" s="60" t="str">
        <f>IF(SAISIE!T38="","",SAISIE!E38)</f>
        <v/>
      </c>
      <c r="E465" s="60" t="str">
        <f>IF(SAISIE!T38="","",SAISIE!F38)</f>
        <v/>
      </c>
      <c r="F465" s="60" t="str">
        <f>IF(SAISIE!$T38="","",IF(SAISIE!$U38="","",SAISIE!$U38))</f>
        <v/>
      </c>
      <c r="G465" s="60" t="str">
        <f>IF(SAISIE!T38="","",SAISIE!T38)</f>
        <v/>
      </c>
      <c r="H465" s="58"/>
      <c r="I465" s="59"/>
      <c r="J465" s="62"/>
    </row>
    <row r="466" spans="1:15" x14ac:dyDescent="0.2">
      <c r="A466" s="48" t="str">
        <f>IF(B466="","SUPPR",SAISIE!$B$3)</f>
        <v>PR</v>
      </c>
      <c r="B466" s="53" t="str">
        <f>IF(SAISIE!B39="","",IF(LEN(SAISIE!B39)=1,CONCATENATE("0",SAISIE!B39,"/",SAISIE!$B$4,"/",SAISIE!$B$5),CONCATENATE(SAISIE!B39,"/",SAISIE!$B$4,"/",SAISIE!$B$5)))</f>
        <v>21/01/2018</v>
      </c>
      <c r="C466" s="53" t="str">
        <f>IF(SAISIE!B39="","",CONCATENATE($M$2,SAISIE!C39))</f>
        <v>411BALL</v>
      </c>
      <c r="D466" s="53">
        <f>IF(SAISIE!B39="","",SAISIE!E39)</f>
        <v>154391</v>
      </c>
      <c r="E466" s="53" t="str">
        <f>IF(SAISIE!B39="","",SAISIE!F39)</f>
        <v>VTP PV 18147412 - DE-801-BW - BALLARIN FREDERIC - PEUGEOT 405GLD/GRD</v>
      </c>
      <c r="F466" s="66" t="str">
        <f>IF(A466="SUPPR","",IF(SAISIE!$U39="","",SAISIE!$U39))</f>
        <v/>
      </c>
      <c r="G466" s="53"/>
      <c r="H466" s="53">
        <f>IF(SAISIE!B39="","",SAISIE!D39)</f>
        <v>60</v>
      </c>
      <c r="I466" s="54"/>
      <c r="J466" s="55" t="str">
        <f>IF(AZ39="","","")</f>
        <v/>
      </c>
      <c r="O466" s="38">
        <f>O450+1</f>
        <v>39</v>
      </c>
    </row>
    <row r="467" spans="1:15" x14ac:dyDescent="0.2">
      <c r="A467" s="48" t="str">
        <f>IF(B467="","SUPPR",SAISIE!$B$3)</f>
        <v>SUPPR</v>
      </c>
      <c r="B467" s="12" t="str">
        <f>IF(SAISIE!W39="","",IF(LEN(SAISIE!B39)=1,CONCATENATE("0",SAISIE!B39,"/",SAISIE!$B$4,"/",SAISIE!$B$5),CONCATENATE(SAISIE!B39,"/",SAISIE!$B$4,"/",SAISIE!$B$5)))</f>
        <v/>
      </c>
      <c r="C467" s="12" t="str">
        <f>IF(SAISIE!W39="","",SAISIE!V39)</f>
        <v/>
      </c>
      <c r="D467" s="12" t="str">
        <f>IF(SAISIE!W39="","",SAISIE!E39)</f>
        <v/>
      </c>
      <c r="E467" s="12" t="str">
        <f>IF(SAISIE!W39="","",SAISIE!F39)</f>
        <v/>
      </c>
      <c r="F467" s="12" t="str">
        <f>IF(SAISIE!$W39="","",IF(SAISIE!$U39="","",SAISIE!$U39))</f>
        <v/>
      </c>
      <c r="G467" s="12" t="str">
        <f>IF(SAISIE!W39="","",SAISIE!W39)</f>
        <v/>
      </c>
      <c r="H467" s="12"/>
      <c r="I467" s="12" t="str">
        <f>IF(SAISIE!$W39="","",SAISIE!$X39)</f>
        <v/>
      </c>
      <c r="J467" s="61" t="str">
        <f>IF(COUNTBLANK(SAISIE!$Q$6:$T$6)=4,"",IF(SAISIE!W39="","",IF(SAISIE!Q39&gt;0,SAISIE!$Q$6,IF(SAISIE!R39&gt;0,SAISIE!$R$6,IF(SAISIE!S39&gt;0,SAISIE!$S$6,IF(SAISIE!T39&gt;0,SAISIE!$T$6,""))))))</f>
        <v/>
      </c>
      <c r="O467" s="11" t="s">
        <v>51</v>
      </c>
    </row>
    <row r="468" spans="1:15" x14ac:dyDescent="0.2">
      <c r="A468" s="48" t="str">
        <f>IF(B468="","SUPPR",SAISIE!$B$3)</f>
        <v>PR</v>
      </c>
      <c r="B468" s="12" t="str">
        <f>IF(SAISIE!G39="","",IF(LEN(SAISIE!B39)=1,CONCATENATE("0",SAISIE!B39,"/",SAISIE!$B$4,"/",SAISIE!$B$5),CONCATENATE(SAISIE!B39,"/",SAISIE!$B$4,"/",SAISIE!$B$5)))</f>
        <v>21/01/2018</v>
      </c>
      <c r="C468" s="12">
        <f>IF(SAISIE!G39="","",SAISIE!$G$8)</f>
        <v>706100</v>
      </c>
      <c r="D468" s="12">
        <f>IF(SAISIE!G39="","",SAISIE!E39)</f>
        <v>154391</v>
      </c>
      <c r="E468" s="12" t="str">
        <f>IF(SAISIE!G39="","",SAISIE!F39)</f>
        <v>VTP PV 18147412 - DE-801-BW - BALLARIN FREDERIC - PEUGEOT 405GLD/GRD</v>
      </c>
      <c r="F468" s="12" t="str">
        <f>IF(SAISIE!$G39="","",IF(SAISIE!$U39="","",SAISIE!$U39))</f>
        <v/>
      </c>
      <c r="G468" s="12">
        <f>IF(SAISIE!G39="","",SAISIE!G39)</f>
        <v>49.72</v>
      </c>
      <c r="H468" s="12"/>
      <c r="I468" s="12">
        <f>IF(SAISIE!$G39="","",SAISIE!$X39)</f>
        <v>0</v>
      </c>
      <c r="J468" s="61" t="str">
        <f>IF(COUNTBLANK(SAISIE!$Q$6:$T$6)=4,"",IF(SAISIE!G39="","",IF(SAISIE!Q39&gt;0,SAISIE!$Q$6,IF(SAISIE!R39&gt;0,SAISIE!$R$6,IF(SAISIE!S39&gt;0,SAISIE!$S$6,IF(SAISIE!T39&gt;0,SAISIE!$T$6,""))))))</f>
        <v/>
      </c>
      <c r="O468" s="11" t="s">
        <v>48</v>
      </c>
    </row>
    <row r="469" spans="1:15" x14ac:dyDescent="0.2">
      <c r="A469" s="48" t="str">
        <f>IF(B469="","SUPPR",SAISIE!$B$3)</f>
        <v>SUPPR</v>
      </c>
      <c r="B469" s="12" t="str">
        <f>IF(SAISIE!H39="","",IF(LEN(SAISIE!B39)=1,CONCATENATE("0",SAISIE!B39,"/",SAISIE!$B$4,"/",SAISIE!$B$5),CONCATENATE(SAISIE!B39,"/",SAISIE!$B$4,"/",SAISIE!$B$5)))</f>
        <v/>
      </c>
      <c r="C469" s="12" t="str">
        <f>IF(SAISIE!H39="","",SAISIE!$H$8)</f>
        <v/>
      </c>
      <c r="D469" s="12" t="str">
        <f>IF(SAISIE!H39="","",SAISIE!E39)</f>
        <v/>
      </c>
      <c r="E469" s="12" t="str">
        <f>IF(SAISIE!H39="","",SAISIE!F39)</f>
        <v/>
      </c>
      <c r="F469" s="12" t="str">
        <f>IF(SAISIE!$H39="","",IF(SAISIE!$U39="","",SAISIE!$U39))</f>
        <v/>
      </c>
      <c r="G469" s="12" t="str">
        <f>IF(SAISIE!H39="","",SAISIE!H39)</f>
        <v/>
      </c>
      <c r="H469" s="12"/>
      <c r="I469" s="12" t="str">
        <f>IF(SAISIE!$H39="","",SAISIE!$X39)</f>
        <v/>
      </c>
      <c r="J469" s="61" t="str">
        <f>IF(COUNTBLANK(SAISIE!$Q$6:$T$6)=4,"",IF(SAISIE!H39="","",IF(SAISIE!Q39&gt;0,SAISIE!$Q$6,IF(SAISIE!R39&gt;0,SAISIE!$R$6,IF(SAISIE!S39&gt;0,SAISIE!$S$6,IF(SAISIE!T39&gt;0,SAISIE!$T$6,""))))))</f>
        <v/>
      </c>
      <c r="O469" s="11" t="s">
        <v>49</v>
      </c>
    </row>
    <row r="470" spans="1:15" x14ac:dyDescent="0.2">
      <c r="A470" s="48" t="str">
        <f>IF(B470="","SUPPR",SAISIE!$B$3)</f>
        <v>SUPPR</v>
      </c>
      <c r="B470" s="12" t="str">
        <f>IF(SAISIE!I39="","",IF(LEN(SAISIE!B39)=1,CONCATENATE("0",SAISIE!B39,"/",SAISIE!$B$4,"/",SAISIE!$B$5),CONCATENATE(SAISIE!B39,"/",SAISIE!$B$4,"/",SAISIE!$B$5)))</f>
        <v/>
      </c>
      <c r="C470" s="12" t="str">
        <f>IF(SAISIE!I39="","",SAISIE!$I$8)</f>
        <v/>
      </c>
      <c r="D470" s="12" t="str">
        <f>IF(SAISIE!I39="","",SAISIE!E39)</f>
        <v/>
      </c>
      <c r="E470" s="12" t="str">
        <f>IF(SAISIE!I39="","",SAISIE!F39)</f>
        <v/>
      </c>
      <c r="F470" s="12" t="str">
        <f>IF(SAISIE!$I39="","",IF(SAISIE!$U39="","",SAISIE!$U39))</f>
        <v/>
      </c>
      <c r="G470" s="12" t="str">
        <f>IF(SAISIE!I39="","",SAISIE!I39)</f>
        <v/>
      </c>
      <c r="H470" s="12"/>
      <c r="I470" s="12" t="str">
        <f>IF(SAISIE!$I39="","",SAISIE!$X39)</f>
        <v/>
      </c>
      <c r="J470" s="61" t="str">
        <f>IF(COUNTBLANK(SAISIE!$Q$6:$T$6)=4,"",IF(SAISIE!I39="","",IF(SAISIE!Q39&gt;0,SAISIE!$Q$6,IF(SAISIE!R39&gt;0,SAISIE!$R$6,IF(SAISIE!S39&gt;0,SAISIE!$S$6,IF(SAISIE!T39&gt;0,SAISIE!$T$6,""))))))</f>
        <v/>
      </c>
      <c r="O470" s="11" t="s">
        <v>50</v>
      </c>
    </row>
    <row r="471" spans="1:15" x14ac:dyDescent="0.2">
      <c r="A471" s="48" t="str">
        <f>IF(B471="","SUPPR",SAISIE!$B$3)</f>
        <v>SUPPR</v>
      </c>
      <c r="B471" s="12" t="str">
        <f>IF(SAISIE!J39="","",IF(LEN(SAISIE!B39)=1,CONCATENATE("0",SAISIE!B39,"/",SAISIE!$B$4,"/",SAISIE!$B$5),CONCATENATE(SAISIE!B39,"/",SAISIE!$B$4,"/",SAISIE!$B$5)))</f>
        <v/>
      </c>
      <c r="C471" s="12" t="str">
        <f>IF(SAISIE!J39="","",SAISIE!$J$8)</f>
        <v/>
      </c>
      <c r="D471" s="12" t="str">
        <f>IF(SAISIE!J39="","",SAISIE!E39)</f>
        <v/>
      </c>
      <c r="E471" s="12" t="str">
        <f>IF(SAISIE!J39="","",SAISIE!F39)</f>
        <v/>
      </c>
      <c r="F471" s="12" t="str">
        <f>IF(SAISIE!$J39="","",IF(SAISIE!$U39="","",SAISIE!$U39))</f>
        <v/>
      </c>
      <c r="G471" s="12" t="str">
        <f>IF(SAISIE!J39="","",SAISIE!J39)</f>
        <v/>
      </c>
      <c r="H471" s="12"/>
      <c r="I471" s="12" t="str">
        <f>IF(SAISIE!$J39="","",SAISIE!$X39)</f>
        <v/>
      </c>
      <c r="J471" s="61" t="str">
        <f>IF(COUNTBLANK(SAISIE!$Q$6:$T$6)=4,"",IF(SAISIE!J39="","",IF(SAISIE!Q39&gt;0,SAISIE!$Q$6,IF(SAISIE!R39&gt;0,SAISIE!$R$6,IF(SAISIE!S39&gt;0,SAISIE!$S$6,IF(SAISIE!T39&gt;0,SAISIE!$T$6,""))))))</f>
        <v/>
      </c>
      <c r="O471" s="11" t="s">
        <v>53</v>
      </c>
    </row>
    <row r="472" spans="1:15" x14ac:dyDescent="0.2">
      <c r="A472" s="48" t="str">
        <f>IF(B472="","SUPPR",SAISIE!$B$3)</f>
        <v>SUPPR</v>
      </c>
      <c r="B472" s="12" t="str">
        <f>IF(SAISIE!K39="","",IF(LEN(SAISIE!B39)=1,CONCATENATE("0",SAISIE!B39,"/",SAISIE!$B$4,"/",SAISIE!$B$5),CONCATENATE(SAISIE!B39,"/",SAISIE!$B$4,"/",SAISIE!$B$5)))</f>
        <v/>
      </c>
      <c r="C472" s="12" t="str">
        <f>IF(SAISIE!K39="","",SAISIE!$K$8)</f>
        <v/>
      </c>
      <c r="D472" s="12" t="str">
        <f>IF(SAISIE!K39="","",SAISIE!E39)</f>
        <v/>
      </c>
      <c r="E472" s="12" t="str">
        <f>IF(SAISIE!K39="","",SAISIE!F39)</f>
        <v/>
      </c>
      <c r="F472" s="12" t="str">
        <f>IF(SAISIE!$K39="","",IF(SAISIE!$U39="","",SAISIE!$U39))</f>
        <v/>
      </c>
      <c r="G472" s="12" t="str">
        <f>IF(SAISIE!K39="","",SAISIE!K39)</f>
        <v/>
      </c>
      <c r="H472" s="12"/>
      <c r="I472" s="12" t="str">
        <f>IF(SAISIE!$K39="","",SAISIE!$X39)</f>
        <v/>
      </c>
      <c r="J472" s="61" t="str">
        <f>IF(COUNTBLANK(SAISIE!$Q$6:$T$6)=4,"",IF(SAISIE!K39="","",IF(SAISIE!Q39&gt;0,SAISIE!$Q$6,IF(SAISIE!R39&gt;0,SAISIE!$R$6,IF(SAISIE!S39&gt;0,SAISIE!$S$6,IF(SAISIE!T39&gt;0,SAISIE!$T$6,""))))))</f>
        <v/>
      </c>
      <c r="O472" s="11" t="s">
        <v>54</v>
      </c>
    </row>
    <row r="473" spans="1:15" x14ac:dyDescent="0.2">
      <c r="A473" s="48" t="str">
        <f>IF(B473="","SUPPR",SAISIE!$B$3)</f>
        <v>SUPPR</v>
      </c>
      <c r="B473" s="12" t="str">
        <f>IF(SAISIE!L39="","",IF(LEN(SAISIE!B39)=1,CONCATENATE("0",SAISIE!B39,"/",SAISIE!$B$4,"/",SAISIE!$B$5),CONCATENATE(SAISIE!B39,"/",SAISIE!$B$4,"/",SAISIE!$B$5)))</f>
        <v/>
      </c>
      <c r="C473" s="12" t="str">
        <f>IF(SAISIE!L39="","",SAISIE!$L$8)</f>
        <v/>
      </c>
      <c r="D473" s="12" t="str">
        <f>IF(SAISIE!L39="","",SAISIE!E39)</f>
        <v/>
      </c>
      <c r="E473" s="12" t="str">
        <f>IF(SAISIE!L39="","",SAISIE!F39)</f>
        <v/>
      </c>
      <c r="F473" s="12" t="str">
        <f>IF(SAISIE!$L39="","",IF(SAISIE!$U39="","",SAISIE!$U39))</f>
        <v/>
      </c>
      <c r="G473" s="12" t="str">
        <f>IF(SAISIE!L39="","",SAISIE!L39)</f>
        <v/>
      </c>
      <c r="H473" s="12"/>
      <c r="I473" s="12" t="str">
        <f>IF(SAISIE!$L39="","",SAISIE!$X39)</f>
        <v/>
      </c>
      <c r="J473" s="61" t="str">
        <f>IF(COUNTBLANK(SAISIE!$Q$6:$T$6)=4,"",IF(SAISIE!L39="","",IF(SAISIE!Q39&gt;0,SAISIE!$Q$6,IF(SAISIE!R39&gt;0,SAISIE!$R$6,IF(SAISIE!S39&gt;0,SAISIE!$S$6,IF(SAISIE!T39&gt;0,SAISIE!$T$6,""))))))</f>
        <v/>
      </c>
      <c r="O473" s="11" t="s">
        <v>55</v>
      </c>
    </row>
    <row r="474" spans="1:15" x14ac:dyDescent="0.2">
      <c r="A474" s="48" t="str">
        <f>IF(B474="","SUPPR",SAISIE!$B$3)</f>
        <v>SUPPR</v>
      </c>
      <c r="B474" s="12" t="str">
        <f>IF(SAISIE!M39="","",IF(LEN(SAISIE!B39)=1,CONCATENATE("0",SAISIE!B39,"/",SAISIE!$B$4,"/",SAISIE!$B$5),CONCATENATE(SAISIE!B39,"/",SAISIE!$B$4,"/",SAISIE!$B$5)))</f>
        <v/>
      </c>
      <c r="C474" s="12" t="str">
        <f>IF(SAISIE!M39="","",SAISIE!$M$8)</f>
        <v/>
      </c>
      <c r="D474" s="12" t="str">
        <f>IF(SAISIE!M39="","",SAISIE!E39)</f>
        <v/>
      </c>
      <c r="E474" s="12" t="str">
        <f>IF(SAISIE!M39="","",SAISIE!F39)</f>
        <v/>
      </c>
      <c r="F474" s="12" t="str">
        <f>IF(SAISIE!$M39="","",IF(SAISIE!$U39="","",SAISIE!$U39))</f>
        <v/>
      </c>
      <c r="G474" s="12" t="str">
        <f>IF(SAISIE!M39="","",SAISIE!M39)</f>
        <v/>
      </c>
      <c r="H474" s="12"/>
      <c r="I474" s="12" t="str">
        <f>IF(SAISIE!$M39="","",SAISIE!$X39)</f>
        <v/>
      </c>
      <c r="J474" s="61" t="str">
        <f>IF(COUNTBLANK(SAISIE!$Q$6:$T$6)=4,"",IF(SAISIE!M39="","",IF(SAISIE!Q39&gt;0,SAISIE!$Q$6,IF(SAISIE!R39&gt;0,SAISIE!$R$6,IF(SAISIE!S39&gt;0,SAISIE!$S$6,IF(SAISIE!T39&gt;0,SAISIE!$T$6,""))))))</f>
        <v/>
      </c>
      <c r="O474" s="11" t="s">
        <v>56</v>
      </c>
    </row>
    <row r="475" spans="1:15" x14ac:dyDescent="0.2">
      <c r="A475" s="48" t="str">
        <f>IF(B475="","SUPPR",SAISIE!$B$3)</f>
        <v>SUPPR</v>
      </c>
      <c r="B475" s="12" t="str">
        <f>IF(SAISIE!N39="","",IF(LEN(SAISIE!B39)=1,CONCATENATE("0",SAISIE!B39,"/",SAISIE!$B$4,"/",SAISIE!$B$5),CONCATENATE(SAISIE!B39,"/",SAISIE!$B$4,"/",SAISIE!$B$5)))</f>
        <v/>
      </c>
      <c r="C475" s="12" t="str">
        <f>IF(SAISIE!N39="","",SAISIE!$N$8)</f>
        <v/>
      </c>
      <c r="D475" s="12" t="str">
        <f>IF(SAISIE!N39="","",SAISIE!E39)</f>
        <v/>
      </c>
      <c r="E475" s="12" t="str">
        <f>IF(SAISIE!N39="","",SAISIE!F39)</f>
        <v/>
      </c>
      <c r="F475" s="12" t="str">
        <f>IF(SAISIE!$N39="","",IF(SAISIE!$U39="","",SAISIE!$U39))</f>
        <v/>
      </c>
      <c r="G475" s="12" t="str">
        <f>IF(SAISIE!N39="","",SAISIE!N39)</f>
        <v/>
      </c>
      <c r="H475" s="12"/>
      <c r="I475" s="12" t="str">
        <f>IF(SAISIE!$N39="","",SAISIE!$X39)</f>
        <v/>
      </c>
      <c r="J475" s="61" t="str">
        <f>IF(COUNTBLANK(SAISIE!$Q$6:$T$6)=4,"",IF(SAISIE!N39="","",IF(SAISIE!Q39&gt;0,SAISIE!$Q$6,IF(SAISIE!R39&gt;0,SAISIE!$R$6,IF(SAISIE!S39&gt;0,SAISIE!$S$6,IF(SAISIE!T39&gt;0,SAISIE!$T$6,""))))))</f>
        <v/>
      </c>
      <c r="O475" s="11" t="s">
        <v>57</v>
      </c>
    </row>
    <row r="476" spans="1:15" x14ac:dyDescent="0.2">
      <c r="A476" s="48" t="str">
        <f>IF(B476="","SUPPR",SAISIE!$B$3)</f>
        <v>SUPPR</v>
      </c>
      <c r="B476" s="12" t="str">
        <f>IF(SAISIE!O39="","",IF(LEN(SAISIE!B39)=1,CONCATENATE("0",SAISIE!B39,"/",SAISIE!$B$4,"/",SAISIE!$B$5),CONCATENATE(SAISIE!B39,"/",SAISIE!$B$4,"/",SAISIE!$B$5)))</f>
        <v/>
      </c>
      <c r="C476" s="12" t="str">
        <f>IF(SAISIE!O39="","",SAISIE!$O$8)</f>
        <v/>
      </c>
      <c r="D476" s="12" t="str">
        <f>IF(SAISIE!O39="","",SAISIE!E39)</f>
        <v/>
      </c>
      <c r="E476" s="12" t="str">
        <f>IF(SAISIE!O39="","",SAISIE!F39)</f>
        <v/>
      </c>
      <c r="F476" s="12" t="str">
        <f>IF(SAISIE!$O39="","",IF(SAISIE!$U39="","",SAISIE!$U39))</f>
        <v/>
      </c>
      <c r="G476" s="12" t="str">
        <f>IF(SAISIE!O39="","",SAISIE!O39)</f>
        <v/>
      </c>
      <c r="H476" s="12"/>
      <c r="I476" s="12" t="str">
        <f>IF(SAISIE!$O39="","",SAISIE!$X39)</f>
        <v/>
      </c>
      <c r="J476" s="61" t="str">
        <f>IF(COUNTBLANK(SAISIE!$Q$6:$T$6)=4,"",IF(SAISIE!O39="","",IF(SAISIE!Q39&gt;0,SAISIE!$Q$6,IF(SAISIE!R39&gt;0,SAISIE!$R$6,IF(SAISIE!S39&gt;0,SAISIE!$S$6,IF(SAISIE!T39&gt;0,SAISIE!$T$6,""))))))</f>
        <v/>
      </c>
      <c r="O476" s="11" t="s">
        <v>58</v>
      </c>
    </row>
    <row r="477" spans="1:15" x14ac:dyDescent="0.2">
      <c r="A477" s="48" t="str">
        <f>IF(B477="","SUPPR",SAISIE!$B$3)</f>
        <v>SUPPR</v>
      </c>
      <c r="B477" s="12" t="str">
        <f>IF(SAISIE!P39="","",IF(LEN(SAISIE!B39)=1,CONCATENATE("0",SAISIE!B39,"/",SAISIE!$B$4,"/",SAISIE!$B$5),CONCATENATE(SAISIE!B39,"/",SAISIE!$B$4,"/",SAISIE!$B$5)))</f>
        <v/>
      </c>
      <c r="C477" s="12" t="str">
        <f>IF(SAISIE!P39="","",SAISIE!$P$8)</f>
        <v/>
      </c>
      <c r="D477" s="12" t="str">
        <f>IF(SAISIE!P39="","",SAISIE!E39)</f>
        <v/>
      </c>
      <c r="E477" s="12" t="str">
        <f>IF(SAISIE!P39="","",SAISIE!F39)</f>
        <v/>
      </c>
      <c r="F477" s="12" t="str">
        <f>IF(SAISIE!$P39="","",IF(SAISIE!$U39="","",SAISIE!$U39))</f>
        <v/>
      </c>
      <c r="G477" s="12" t="str">
        <f>IF(SAISIE!P39="","",SAISIE!P39)</f>
        <v/>
      </c>
      <c r="H477" s="12"/>
      <c r="I477" s="12" t="str">
        <f>IF(SAISIE!$P39="","",SAISIE!$X39)</f>
        <v/>
      </c>
      <c r="J477" s="61" t="str">
        <f>IF(COUNTBLANK(SAISIE!$Q$6:$T$6)=4,"",IF(SAISIE!P39="","",IF(SAISIE!Q39&gt;0,SAISIE!$Q$6,IF(SAISIE!R39&gt;0,SAISIE!$R$6,IF(SAISIE!S39&gt;0,SAISIE!$S$6,IF(SAISIE!T39&gt;0,SAISIE!$T$6,""))))))</f>
        <v/>
      </c>
      <c r="O477" s="11" t="s">
        <v>52</v>
      </c>
    </row>
    <row r="478" spans="1:15" x14ac:dyDescent="0.2">
      <c r="A478" s="48" t="str">
        <f>IF(B478="","SUPPR",SAISIE!$B$3)</f>
        <v>PR</v>
      </c>
      <c r="B478" s="12" t="str">
        <f>IF(SAISIE!Q39="","",IF(LEN(SAISIE!B39)=1,CONCATENATE("0",SAISIE!B39,"/",SAISIE!$B$4,"/",SAISIE!$B$5),CONCATENATE(SAISIE!B39,"/",SAISIE!$B$4,"/",SAISIE!$B$5)))</f>
        <v>21/01/2018</v>
      </c>
      <c r="C478" s="12">
        <f>IF(SAISIE!Q39="","",SAISIE!$Q$8)</f>
        <v>4457112</v>
      </c>
      <c r="D478" s="12">
        <f>IF(SAISIE!Q39="","",SAISIE!E39)</f>
        <v>154391</v>
      </c>
      <c r="E478" s="12" t="str">
        <f>IF(SAISIE!Q39="","",SAISIE!F39)</f>
        <v>VTP PV 18147412 - DE-801-BW - BALLARIN FREDERIC - PEUGEOT 405GLD/GRD</v>
      </c>
      <c r="F478" s="12" t="str">
        <f>IF(SAISIE!$Q39="","",IF(SAISIE!$U39="","",SAISIE!$U39))</f>
        <v/>
      </c>
      <c r="G478" s="12">
        <f>IF(SAISIE!Q39="","",SAISIE!Q39)</f>
        <v>10</v>
      </c>
      <c r="H478" s="12"/>
      <c r="I478" s="37"/>
      <c r="J478" s="61"/>
      <c r="O478" s="39"/>
    </row>
    <row r="479" spans="1:15" x14ac:dyDescent="0.2">
      <c r="A479" s="48" t="str">
        <f>IF(B479="","SUPPR",SAISIE!$B$3)</f>
        <v>SUPPR</v>
      </c>
      <c r="B479" s="12" t="str">
        <f>IF(SAISIE!R39="","",IF(LEN(SAISIE!B39)=1,CONCATENATE("0",SAISIE!B39,"/",SAISIE!$B$4,"/",SAISIE!$B$5),CONCATENATE(SAISIE!B39,"/",SAISIE!$B$4,"/",SAISIE!$B$5)))</f>
        <v/>
      </c>
      <c r="C479" s="12" t="str">
        <f>IF(SAISIE!R39="","",SAISIE!$R$8)</f>
        <v/>
      </c>
      <c r="D479" s="12" t="str">
        <f>IF(SAISIE!R39="","",SAISIE!E39)</f>
        <v/>
      </c>
      <c r="E479" s="12" t="str">
        <f>IF(SAISIE!R39="","",SAISIE!F39)</f>
        <v/>
      </c>
      <c r="F479" s="12" t="str">
        <f>IF(SAISIE!$R39="","",IF(SAISIE!$U39="","",SAISIE!$U39))</f>
        <v/>
      </c>
      <c r="G479" s="12" t="str">
        <f>IF(SAISIE!R39="","",SAISIE!R39)</f>
        <v/>
      </c>
      <c r="H479" s="12"/>
      <c r="I479" s="37"/>
      <c r="J479" s="61"/>
    </row>
    <row r="480" spans="1:15" x14ac:dyDescent="0.2">
      <c r="A480" s="48" t="str">
        <f>IF(B480="","SUPPR",SAISIE!$B$3)</f>
        <v>SUPPR</v>
      </c>
      <c r="B480" s="12" t="str">
        <f>IF(SAISIE!S39="","",IF(LEN(SAISIE!B39)=1,CONCATENATE("0",SAISIE!B39,"/",SAISIE!$B$4,"/",SAISIE!$B$5),CONCATENATE(SAISIE!B39,"/",SAISIE!$B$4,"/",SAISIE!$B$5)))</f>
        <v/>
      </c>
      <c r="C480" s="12" t="str">
        <f>IF(SAISIE!S39="","",SAISIE!$S$8)</f>
        <v/>
      </c>
      <c r="D480" s="12" t="str">
        <f>IF(SAISIE!S39="","",SAISIE!E39)</f>
        <v/>
      </c>
      <c r="E480" s="12" t="str">
        <f>IF(SAISIE!S39="","",SAISIE!F39)</f>
        <v/>
      </c>
      <c r="F480" s="12" t="str">
        <f>IF(SAISIE!$S39="","",IF(SAISIE!$U39="","",SAISIE!$U39))</f>
        <v/>
      </c>
      <c r="G480" s="12" t="str">
        <f>IF(SAISIE!S39="","",SAISIE!S39)</f>
        <v/>
      </c>
      <c r="H480" s="12"/>
      <c r="I480" s="37"/>
      <c r="J480" s="61"/>
    </row>
    <row r="481" spans="1:15" ht="13.5" thickBot="1" x14ac:dyDescent="0.25">
      <c r="A481" s="48" t="str">
        <f>IF(B481="","SUPPR",SAISIE!$B$3)</f>
        <v>SUPPR</v>
      </c>
      <c r="B481" s="12" t="str">
        <f>IF(SAISIE!T39="","",IF(LEN(SAISIE!B39)=1,CONCATENATE("0",SAISIE!B39,"/",SAISIE!$B$4,"/",SAISIE!$B$5),CONCATENATE(SAISIE!B39,"/",SAISIE!$B$4,"/",SAISIE!$B$5)))</f>
        <v/>
      </c>
      <c r="C481" s="60" t="str">
        <f>IF(SAISIE!T39="","",SAISIE!$T$8)</f>
        <v/>
      </c>
      <c r="D481" s="60" t="str">
        <f>IF(SAISIE!T39="","",SAISIE!E39)</f>
        <v/>
      </c>
      <c r="E481" s="60" t="str">
        <f>IF(SAISIE!T39="","",SAISIE!F39)</f>
        <v/>
      </c>
      <c r="F481" s="60" t="str">
        <f>IF(SAISIE!$T39="","",IF(SAISIE!$U39="","",SAISIE!$U39))</f>
        <v/>
      </c>
      <c r="G481" s="60" t="str">
        <f>IF(SAISIE!T39="","",SAISIE!T39)</f>
        <v/>
      </c>
      <c r="H481" s="58"/>
      <c r="I481" s="59"/>
      <c r="J481" s="62"/>
    </row>
    <row r="482" spans="1:15" x14ac:dyDescent="0.2">
      <c r="A482" s="48" t="str">
        <f>IF(B482="","SUPPR",SAISIE!$B$3)</f>
        <v>PR</v>
      </c>
      <c r="B482" s="53" t="str">
        <f>IF(SAISIE!B40="","",IF(LEN(SAISIE!B40)=1,CONCATENATE("0",SAISIE!B40,"/",SAISIE!$B$4,"/",SAISIE!$B$5),CONCATENATE(SAISIE!B40,"/",SAISIE!$B$4,"/",SAISIE!$B$5)))</f>
        <v>03/01/2018</v>
      </c>
      <c r="C482" s="53" t="str">
        <f>IF(SAISIE!B40="","",CONCATENATE($M$2,SAISIE!C40))</f>
        <v>411BATH</v>
      </c>
      <c r="D482" s="53">
        <f>IF(SAISIE!B40="","",SAISIE!E40)</f>
        <v>153866</v>
      </c>
      <c r="E482" s="53" t="str">
        <f>IF(SAISIE!B40="","",SAISIE!F40)</f>
        <v>VTP PV 18146926 - AJ-851-FC - BATHO SOIZIC - NISSAN MICRA</v>
      </c>
      <c r="F482" s="66" t="str">
        <f>IF(A482="SUPPR","",IF(SAISIE!$U40="","",SAISIE!$U40))</f>
        <v/>
      </c>
      <c r="G482" s="53"/>
      <c r="H482" s="53">
        <f>IF(SAISIE!B40="","",SAISIE!D40)</f>
        <v>65</v>
      </c>
      <c r="I482" s="54"/>
      <c r="J482" s="55" t="str">
        <f>IF(AZ40="","","")</f>
        <v/>
      </c>
      <c r="O482" s="38">
        <f>O466+1</f>
        <v>40</v>
      </c>
    </row>
    <row r="483" spans="1:15" x14ac:dyDescent="0.2">
      <c r="A483" s="48" t="str">
        <f>IF(B483="","SUPPR",SAISIE!$B$3)</f>
        <v>SUPPR</v>
      </c>
      <c r="B483" s="12" t="str">
        <f>IF(SAISIE!W40="","",IF(LEN(SAISIE!B40)=1,CONCATENATE("0",SAISIE!B40,"/",SAISIE!$B$4,"/",SAISIE!$B$5),CONCATENATE(SAISIE!B40,"/",SAISIE!$B$4,"/",SAISIE!$B$5)))</f>
        <v/>
      </c>
      <c r="C483" s="12" t="str">
        <f>IF(SAISIE!W40="","",SAISIE!V40)</f>
        <v/>
      </c>
      <c r="D483" s="12" t="str">
        <f>IF(SAISIE!W40="","",SAISIE!E40)</f>
        <v/>
      </c>
      <c r="E483" s="12" t="str">
        <f>IF(SAISIE!W40="","",SAISIE!F40)</f>
        <v/>
      </c>
      <c r="F483" s="12" t="str">
        <f>IF(SAISIE!$W40="","",IF(SAISIE!$U40="","",SAISIE!$U40))</f>
        <v/>
      </c>
      <c r="G483" s="12" t="str">
        <f>IF(SAISIE!W40="","",SAISIE!W40)</f>
        <v/>
      </c>
      <c r="H483" s="12"/>
      <c r="I483" s="12" t="str">
        <f>IF(SAISIE!$W40="","",SAISIE!$X40)</f>
        <v/>
      </c>
      <c r="J483" s="61" t="str">
        <f>IF(COUNTBLANK(SAISIE!$Q$6:$T$6)=4,"",IF(SAISIE!W40="","",IF(SAISIE!Q40&gt;0,SAISIE!$Q$6,IF(SAISIE!R40&gt;0,SAISIE!$R$6,IF(SAISIE!S40&gt;0,SAISIE!$S$6,IF(SAISIE!T40&gt;0,SAISIE!$T$6,""))))))</f>
        <v/>
      </c>
      <c r="O483" s="11" t="s">
        <v>51</v>
      </c>
    </row>
    <row r="484" spans="1:15" x14ac:dyDescent="0.2">
      <c r="A484" s="48" t="str">
        <f>IF(B484="","SUPPR",SAISIE!$B$3)</f>
        <v>PR</v>
      </c>
      <c r="B484" s="12" t="str">
        <f>IF(SAISIE!G40="","",IF(LEN(SAISIE!B40)=1,CONCATENATE("0",SAISIE!B40,"/",SAISIE!$B$4,"/",SAISIE!$B$5),CONCATENATE(SAISIE!B40,"/",SAISIE!$B$4,"/",SAISIE!$B$5)))</f>
        <v>03/01/2018</v>
      </c>
      <c r="C484" s="12">
        <f>IF(SAISIE!G40="","",SAISIE!$G$8)</f>
        <v>706100</v>
      </c>
      <c r="D484" s="12">
        <f>IF(SAISIE!G40="","",SAISIE!E40)</f>
        <v>153866</v>
      </c>
      <c r="E484" s="12" t="str">
        <f>IF(SAISIE!G40="","",SAISIE!F40)</f>
        <v>VTP PV 18146926 - AJ-851-FC - BATHO SOIZIC - NISSAN MICRA</v>
      </c>
      <c r="F484" s="12" t="str">
        <f>IF(SAISIE!$G40="","",IF(SAISIE!$U40="","",SAISIE!$U40))</f>
        <v/>
      </c>
      <c r="G484" s="12">
        <f>IF(SAISIE!G40="","",SAISIE!G40)</f>
        <v>53.88</v>
      </c>
      <c r="H484" s="12"/>
      <c r="I484" s="12">
        <f>IF(SAISIE!$G40="","",SAISIE!$X40)</f>
        <v>0</v>
      </c>
      <c r="J484" s="61" t="str">
        <f>IF(COUNTBLANK(SAISIE!$Q$6:$T$6)=4,"",IF(SAISIE!G40="","",IF(SAISIE!Q40&gt;0,SAISIE!$Q$6,IF(SAISIE!R40&gt;0,SAISIE!$R$6,IF(SAISIE!S40&gt;0,SAISIE!$S$6,IF(SAISIE!T40&gt;0,SAISIE!$T$6,""))))))</f>
        <v/>
      </c>
      <c r="O484" s="11" t="s">
        <v>48</v>
      </c>
    </row>
    <row r="485" spans="1:15" x14ac:dyDescent="0.2">
      <c r="A485" s="48" t="str">
        <f>IF(B485="","SUPPR",SAISIE!$B$3)</f>
        <v>SUPPR</v>
      </c>
      <c r="B485" s="12" t="str">
        <f>IF(SAISIE!H40="","",IF(LEN(SAISIE!B40)=1,CONCATENATE("0",SAISIE!B40,"/",SAISIE!$B$4,"/",SAISIE!$B$5),CONCATENATE(SAISIE!B40,"/",SAISIE!$B$4,"/",SAISIE!$B$5)))</f>
        <v/>
      </c>
      <c r="C485" s="12" t="str">
        <f>IF(SAISIE!H40="","",SAISIE!$H$8)</f>
        <v/>
      </c>
      <c r="D485" s="12" t="str">
        <f>IF(SAISIE!H40="","",SAISIE!E40)</f>
        <v/>
      </c>
      <c r="E485" s="12" t="str">
        <f>IF(SAISIE!H40="","",SAISIE!F40)</f>
        <v/>
      </c>
      <c r="F485" s="12" t="str">
        <f>IF(SAISIE!$H40="","",IF(SAISIE!$U40="","",SAISIE!$U40))</f>
        <v/>
      </c>
      <c r="G485" s="12" t="str">
        <f>IF(SAISIE!H40="","",SAISIE!H40)</f>
        <v/>
      </c>
      <c r="H485" s="12"/>
      <c r="I485" s="12" t="str">
        <f>IF(SAISIE!$H40="","",SAISIE!$X40)</f>
        <v/>
      </c>
      <c r="J485" s="61" t="str">
        <f>IF(COUNTBLANK(SAISIE!$Q$6:$T$6)=4,"",IF(SAISIE!H40="","",IF(SAISIE!Q40&gt;0,SAISIE!$Q$6,IF(SAISIE!R40&gt;0,SAISIE!$R$6,IF(SAISIE!S40&gt;0,SAISIE!$S$6,IF(SAISIE!T40&gt;0,SAISIE!$T$6,""))))))</f>
        <v/>
      </c>
      <c r="O485" s="11" t="s">
        <v>49</v>
      </c>
    </row>
    <row r="486" spans="1:15" x14ac:dyDescent="0.2">
      <c r="A486" s="48" t="str">
        <f>IF(B486="","SUPPR",SAISIE!$B$3)</f>
        <v>SUPPR</v>
      </c>
      <c r="B486" s="12" t="str">
        <f>IF(SAISIE!I40="","",IF(LEN(SAISIE!B40)=1,CONCATENATE("0",SAISIE!B40,"/",SAISIE!$B$4,"/",SAISIE!$B$5),CONCATENATE(SAISIE!B40,"/",SAISIE!$B$4,"/",SAISIE!$B$5)))</f>
        <v/>
      </c>
      <c r="C486" s="12" t="str">
        <f>IF(SAISIE!I40="","",SAISIE!$I$8)</f>
        <v/>
      </c>
      <c r="D486" s="12" t="str">
        <f>IF(SAISIE!I40="","",SAISIE!E40)</f>
        <v/>
      </c>
      <c r="E486" s="12" t="str">
        <f>IF(SAISIE!I40="","",SAISIE!F40)</f>
        <v/>
      </c>
      <c r="F486" s="12" t="str">
        <f>IF(SAISIE!$I40="","",IF(SAISIE!$U40="","",SAISIE!$U40))</f>
        <v/>
      </c>
      <c r="G486" s="12" t="str">
        <f>IF(SAISIE!I40="","",SAISIE!I40)</f>
        <v/>
      </c>
      <c r="H486" s="12"/>
      <c r="I486" s="12" t="str">
        <f>IF(SAISIE!$I40="","",SAISIE!$X40)</f>
        <v/>
      </c>
      <c r="J486" s="61" t="str">
        <f>IF(COUNTBLANK(SAISIE!$Q$6:$T$6)=4,"",IF(SAISIE!I40="","",IF(SAISIE!Q40&gt;0,SAISIE!$Q$6,IF(SAISIE!R40&gt;0,SAISIE!$R$6,IF(SAISIE!S40&gt;0,SAISIE!$S$6,IF(SAISIE!T40&gt;0,SAISIE!$T$6,""))))))</f>
        <v/>
      </c>
      <c r="O486" s="11" t="s">
        <v>50</v>
      </c>
    </row>
    <row r="487" spans="1:15" x14ac:dyDescent="0.2">
      <c r="A487" s="48" t="str">
        <f>IF(B487="","SUPPR",SAISIE!$B$3)</f>
        <v>SUPPR</v>
      </c>
      <c r="B487" s="12" t="str">
        <f>IF(SAISIE!J40="","",IF(LEN(SAISIE!B40)=1,CONCATENATE("0",SAISIE!B40,"/",SAISIE!$B$4,"/",SAISIE!$B$5),CONCATENATE(SAISIE!B40,"/",SAISIE!$B$4,"/",SAISIE!$B$5)))</f>
        <v/>
      </c>
      <c r="C487" s="12" t="str">
        <f>IF(SAISIE!J40="","",SAISIE!$J$8)</f>
        <v/>
      </c>
      <c r="D487" s="12" t="str">
        <f>IF(SAISIE!J40="","",SAISIE!E40)</f>
        <v/>
      </c>
      <c r="E487" s="12" t="str">
        <f>IF(SAISIE!J40="","",SAISIE!F40)</f>
        <v/>
      </c>
      <c r="F487" s="12" t="str">
        <f>IF(SAISIE!$J40="","",IF(SAISIE!$U40="","",SAISIE!$U40))</f>
        <v/>
      </c>
      <c r="G487" s="12" t="str">
        <f>IF(SAISIE!J40="","",SAISIE!J40)</f>
        <v/>
      </c>
      <c r="H487" s="12"/>
      <c r="I487" s="12" t="str">
        <f>IF(SAISIE!$J40="","",SAISIE!$X40)</f>
        <v/>
      </c>
      <c r="J487" s="61" t="str">
        <f>IF(COUNTBLANK(SAISIE!$Q$6:$T$6)=4,"",IF(SAISIE!J40="","",IF(SAISIE!Q40&gt;0,SAISIE!$Q$6,IF(SAISIE!R40&gt;0,SAISIE!$R$6,IF(SAISIE!S40&gt;0,SAISIE!$S$6,IF(SAISIE!T40&gt;0,SAISIE!$T$6,""))))))</f>
        <v/>
      </c>
      <c r="O487" s="11" t="s">
        <v>53</v>
      </c>
    </row>
    <row r="488" spans="1:15" x14ac:dyDescent="0.2">
      <c r="A488" s="48" t="str">
        <f>IF(B488="","SUPPR",SAISIE!$B$3)</f>
        <v>SUPPR</v>
      </c>
      <c r="B488" s="12" t="str">
        <f>IF(SAISIE!K40="","",IF(LEN(SAISIE!B40)=1,CONCATENATE("0",SAISIE!B40,"/",SAISIE!$B$4,"/",SAISIE!$B$5),CONCATENATE(SAISIE!B40,"/",SAISIE!$B$4,"/",SAISIE!$B$5)))</f>
        <v/>
      </c>
      <c r="C488" s="12" t="str">
        <f>IF(SAISIE!K40="","",SAISIE!$K$8)</f>
        <v/>
      </c>
      <c r="D488" s="12" t="str">
        <f>IF(SAISIE!K40="","",SAISIE!E40)</f>
        <v/>
      </c>
      <c r="E488" s="12" t="str">
        <f>IF(SAISIE!K40="","",SAISIE!F40)</f>
        <v/>
      </c>
      <c r="F488" s="12" t="str">
        <f>IF(SAISIE!$K40="","",IF(SAISIE!$U40="","",SAISIE!$U40))</f>
        <v/>
      </c>
      <c r="G488" s="12" t="str">
        <f>IF(SAISIE!K40="","",SAISIE!K40)</f>
        <v/>
      </c>
      <c r="H488" s="12"/>
      <c r="I488" s="12" t="str">
        <f>IF(SAISIE!$K40="","",SAISIE!$X40)</f>
        <v/>
      </c>
      <c r="J488" s="61" t="str">
        <f>IF(COUNTBLANK(SAISIE!$Q$6:$T$6)=4,"",IF(SAISIE!K40="","",IF(SAISIE!Q40&gt;0,SAISIE!$Q$6,IF(SAISIE!R40&gt;0,SAISIE!$R$6,IF(SAISIE!S40&gt;0,SAISIE!$S$6,IF(SAISIE!T40&gt;0,SAISIE!$T$6,""))))))</f>
        <v/>
      </c>
      <c r="O488" s="11" t="s">
        <v>54</v>
      </c>
    </row>
    <row r="489" spans="1:15" x14ac:dyDescent="0.2">
      <c r="A489" s="48" t="str">
        <f>IF(B489="","SUPPR",SAISIE!$B$3)</f>
        <v>SUPPR</v>
      </c>
      <c r="B489" s="12" t="str">
        <f>IF(SAISIE!L40="","",IF(LEN(SAISIE!B40)=1,CONCATENATE("0",SAISIE!B40,"/",SAISIE!$B$4,"/",SAISIE!$B$5),CONCATENATE(SAISIE!B40,"/",SAISIE!$B$4,"/",SAISIE!$B$5)))</f>
        <v/>
      </c>
      <c r="C489" s="12" t="str">
        <f>IF(SAISIE!L40="","",SAISIE!$L$8)</f>
        <v/>
      </c>
      <c r="D489" s="12" t="str">
        <f>IF(SAISIE!L40="","",SAISIE!E40)</f>
        <v/>
      </c>
      <c r="E489" s="12" t="str">
        <f>IF(SAISIE!L40="","",SAISIE!F40)</f>
        <v/>
      </c>
      <c r="F489" s="12" t="str">
        <f>IF(SAISIE!$L40="","",IF(SAISIE!$U40="","",SAISIE!$U40))</f>
        <v/>
      </c>
      <c r="G489" s="12" t="str">
        <f>IF(SAISIE!L40="","",SAISIE!L40)</f>
        <v/>
      </c>
      <c r="H489" s="12"/>
      <c r="I489" s="12" t="str">
        <f>IF(SAISIE!$L40="","",SAISIE!$X40)</f>
        <v/>
      </c>
      <c r="J489" s="61" t="str">
        <f>IF(COUNTBLANK(SAISIE!$Q$6:$T$6)=4,"",IF(SAISIE!L40="","",IF(SAISIE!Q40&gt;0,SAISIE!$Q$6,IF(SAISIE!R40&gt;0,SAISIE!$R$6,IF(SAISIE!S40&gt;0,SAISIE!$S$6,IF(SAISIE!T40&gt;0,SAISIE!$T$6,""))))))</f>
        <v/>
      </c>
      <c r="O489" s="11" t="s">
        <v>55</v>
      </c>
    </row>
    <row r="490" spans="1:15" x14ac:dyDescent="0.2">
      <c r="A490" s="48" t="str">
        <f>IF(B490="","SUPPR",SAISIE!$B$3)</f>
        <v>SUPPR</v>
      </c>
      <c r="B490" s="12" t="str">
        <f>IF(SAISIE!M40="","",IF(LEN(SAISIE!B40)=1,CONCATENATE("0",SAISIE!B40,"/",SAISIE!$B$4,"/",SAISIE!$B$5),CONCATENATE(SAISIE!B40,"/",SAISIE!$B$4,"/",SAISIE!$B$5)))</f>
        <v/>
      </c>
      <c r="C490" s="12" t="str">
        <f>IF(SAISIE!M40="","",SAISIE!$M$8)</f>
        <v/>
      </c>
      <c r="D490" s="12" t="str">
        <f>IF(SAISIE!M40="","",SAISIE!E40)</f>
        <v/>
      </c>
      <c r="E490" s="12" t="str">
        <f>IF(SAISIE!M40="","",SAISIE!F40)</f>
        <v/>
      </c>
      <c r="F490" s="12" t="str">
        <f>IF(SAISIE!$M40="","",IF(SAISIE!$U40="","",SAISIE!$U40))</f>
        <v/>
      </c>
      <c r="G490" s="12" t="str">
        <f>IF(SAISIE!M40="","",SAISIE!M40)</f>
        <v/>
      </c>
      <c r="H490" s="12"/>
      <c r="I490" s="12" t="str">
        <f>IF(SAISIE!$M40="","",SAISIE!$X40)</f>
        <v/>
      </c>
      <c r="J490" s="61" t="str">
        <f>IF(COUNTBLANK(SAISIE!$Q$6:$T$6)=4,"",IF(SAISIE!M40="","",IF(SAISIE!Q40&gt;0,SAISIE!$Q$6,IF(SAISIE!R40&gt;0,SAISIE!$R$6,IF(SAISIE!S40&gt;0,SAISIE!$S$6,IF(SAISIE!T40&gt;0,SAISIE!$T$6,""))))))</f>
        <v/>
      </c>
      <c r="O490" s="11" t="s">
        <v>56</v>
      </c>
    </row>
    <row r="491" spans="1:15" x14ac:dyDescent="0.2">
      <c r="A491" s="48" t="str">
        <f>IF(B491="","SUPPR",SAISIE!$B$3)</f>
        <v>SUPPR</v>
      </c>
      <c r="B491" s="12" t="str">
        <f>IF(SAISIE!N40="","",IF(LEN(SAISIE!B40)=1,CONCATENATE("0",SAISIE!B40,"/",SAISIE!$B$4,"/",SAISIE!$B$5),CONCATENATE(SAISIE!B40,"/",SAISIE!$B$4,"/",SAISIE!$B$5)))</f>
        <v/>
      </c>
      <c r="C491" s="12" t="str">
        <f>IF(SAISIE!N40="","",SAISIE!$N$8)</f>
        <v/>
      </c>
      <c r="D491" s="12" t="str">
        <f>IF(SAISIE!N40="","",SAISIE!E40)</f>
        <v/>
      </c>
      <c r="E491" s="12" t="str">
        <f>IF(SAISIE!N40="","",SAISIE!F40)</f>
        <v/>
      </c>
      <c r="F491" s="12" t="str">
        <f>IF(SAISIE!$N40="","",IF(SAISIE!$U40="","",SAISIE!$U40))</f>
        <v/>
      </c>
      <c r="G491" s="12" t="str">
        <f>IF(SAISIE!N40="","",SAISIE!N40)</f>
        <v/>
      </c>
      <c r="H491" s="12"/>
      <c r="I491" s="12" t="str">
        <f>IF(SAISIE!$N40="","",SAISIE!$X40)</f>
        <v/>
      </c>
      <c r="J491" s="61" t="str">
        <f>IF(COUNTBLANK(SAISIE!$Q$6:$T$6)=4,"",IF(SAISIE!N40="","",IF(SAISIE!Q40&gt;0,SAISIE!$Q$6,IF(SAISIE!R40&gt;0,SAISIE!$R$6,IF(SAISIE!S40&gt;0,SAISIE!$S$6,IF(SAISIE!T40&gt;0,SAISIE!$T$6,""))))))</f>
        <v/>
      </c>
      <c r="O491" s="11" t="s">
        <v>57</v>
      </c>
    </row>
    <row r="492" spans="1:15" x14ac:dyDescent="0.2">
      <c r="A492" s="48" t="str">
        <f>IF(B492="","SUPPR",SAISIE!$B$3)</f>
        <v>SUPPR</v>
      </c>
      <c r="B492" s="12" t="str">
        <f>IF(SAISIE!O40="","",IF(LEN(SAISIE!B40)=1,CONCATENATE("0",SAISIE!B40,"/",SAISIE!$B$4,"/",SAISIE!$B$5),CONCATENATE(SAISIE!B40,"/",SAISIE!$B$4,"/",SAISIE!$B$5)))</f>
        <v/>
      </c>
      <c r="C492" s="12" t="str">
        <f>IF(SAISIE!O40="","",SAISIE!$O$8)</f>
        <v/>
      </c>
      <c r="D492" s="12" t="str">
        <f>IF(SAISIE!O40="","",SAISIE!E40)</f>
        <v/>
      </c>
      <c r="E492" s="12" t="str">
        <f>IF(SAISIE!O40="","",SAISIE!F40)</f>
        <v/>
      </c>
      <c r="F492" s="12" t="str">
        <f>IF(SAISIE!$O40="","",IF(SAISIE!$U40="","",SAISIE!$U40))</f>
        <v/>
      </c>
      <c r="G492" s="12" t="str">
        <f>IF(SAISIE!O40="","",SAISIE!O40)</f>
        <v/>
      </c>
      <c r="H492" s="12"/>
      <c r="I492" s="12" t="str">
        <f>IF(SAISIE!$O40="","",SAISIE!$X40)</f>
        <v/>
      </c>
      <c r="J492" s="61" t="str">
        <f>IF(COUNTBLANK(SAISIE!$Q$6:$T$6)=4,"",IF(SAISIE!O40="","",IF(SAISIE!Q40&gt;0,SAISIE!$Q$6,IF(SAISIE!R40&gt;0,SAISIE!$R$6,IF(SAISIE!S40&gt;0,SAISIE!$S$6,IF(SAISIE!T40&gt;0,SAISIE!$T$6,""))))))</f>
        <v/>
      </c>
      <c r="O492" s="11" t="s">
        <v>58</v>
      </c>
    </row>
    <row r="493" spans="1:15" x14ac:dyDescent="0.2">
      <c r="A493" s="48" t="str">
        <f>IF(B493="","SUPPR",SAISIE!$B$3)</f>
        <v>SUPPR</v>
      </c>
      <c r="B493" s="12" t="str">
        <f>IF(SAISIE!P40="","",IF(LEN(SAISIE!B40)=1,CONCATENATE("0",SAISIE!B40,"/",SAISIE!$B$4,"/",SAISIE!$B$5),CONCATENATE(SAISIE!B40,"/",SAISIE!$B$4,"/",SAISIE!$B$5)))</f>
        <v/>
      </c>
      <c r="C493" s="12" t="str">
        <f>IF(SAISIE!P40="","",SAISIE!$P$8)</f>
        <v/>
      </c>
      <c r="D493" s="12" t="str">
        <f>IF(SAISIE!P40="","",SAISIE!E40)</f>
        <v/>
      </c>
      <c r="E493" s="12" t="str">
        <f>IF(SAISIE!P40="","",SAISIE!F40)</f>
        <v/>
      </c>
      <c r="F493" s="12" t="str">
        <f>IF(SAISIE!$P40="","",IF(SAISIE!$U40="","",SAISIE!$U40))</f>
        <v/>
      </c>
      <c r="G493" s="12" t="str">
        <f>IF(SAISIE!P40="","",SAISIE!P40)</f>
        <v/>
      </c>
      <c r="H493" s="12"/>
      <c r="I493" s="12" t="str">
        <f>IF(SAISIE!$P40="","",SAISIE!$X40)</f>
        <v/>
      </c>
      <c r="J493" s="61" t="str">
        <f>IF(COUNTBLANK(SAISIE!$Q$6:$T$6)=4,"",IF(SAISIE!P40="","",IF(SAISIE!Q40&gt;0,SAISIE!$Q$6,IF(SAISIE!R40&gt;0,SAISIE!$R$6,IF(SAISIE!S40&gt;0,SAISIE!$S$6,IF(SAISIE!T40&gt;0,SAISIE!$T$6,""))))))</f>
        <v/>
      </c>
      <c r="O493" s="11" t="s">
        <v>52</v>
      </c>
    </row>
    <row r="494" spans="1:15" x14ac:dyDescent="0.2">
      <c r="A494" s="48" t="str">
        <f>IF(B494="","SUPPR",SAISIE!$B$3)</f>
        <v>PR</v>
      </c>
      <c r="B494" s="12" t="str">
        <f>IF(SAISIE!Q40="","",IF(LEN(SAISIE!B40)=1,CONCATENATE("0",SAISIE!B40,"/",SAISIE!$B$4,"/",SAISIE!$B$5),CONCATENATE(SAISIE!B40,"/",SAISIE!$B$4,"/",SAISIE!$B$5)))</f>
        <v>03/01/2018</v>
      </c>
      <c r="C494" s="12">
        <f>IF(SAISIE!Q40="","",SAISIE!$Q$8)</f>
        <v>4457112</v>
      </c>
      <c r="D494" s="12">
        <f>IF(SAISIE!Q40="","",SAISIE!E40)</f>
        <v>153866</v>
      </c>
      <c r="E494" s="12" t="str">
        <f>IF(SAISIE!Q40="","",SAISIE!F40)</f>
        <v>VTP PV 18146926 - AJ-851-FC - BATHO SOIZIC - NISSAN MICRA</v>
      </c>
      <c r="F494" s="12" t="str">
        <f>IF(SAISIE!$Q40="","",IF(SAISIE!$U40="","",SAISIE!$U40))</f>
        <v/>
      </c>
      <c r="G494" s="12">
        <f>IF(SAISIE!Q40="","",SAISIE!Q40)</f>
        <v>10.84</v>
      </c>
      <c r="H494" s="12"/>
      <c r="I494" s="37"/>
      <c r="J494" s="61"/>
      <c r="O494" s="39"/>
    </row>
    <row r="495" spans="1:15" x14ac:dyDescent="0.2">
      <c r="A495" s="48" t="str">
        <f>IF(B495="","SUPPR",SAISIE!$B$3)</f>
        <v>SUPPR</v>
      </c>
      <c r="B495" s="12" t="str">
        <f>IF(SAISIE!R40="","",IF(LEN(SAISIE!B40)=1,CONCATENATE("0",SAISIE!B40,"/",SAISIE!$B$4,"/",SAISIE!$B$5),CONCATENATE(SAISIE!B40,"/",SAISIE!$B$4,"/",SAISIE!$B$5)))</f>
        <v/>
      </c>
      <c r="C495" s="12" t="str">
        <f>IF(SAISIE!R40="","",SAISIE!$R$8)</f>
        <v/>
      </c>
      <c r="D495" s="12" t="str">
        <f>IF(SAISIE!R40="","",SAISIE!E40)</f>
        <v/>
      </c>
      <c r="E495" s="12" t="str">
        <f>IF(SAISIE!R40="","",SAISIE!F40)</f>
        <v/>
      </c>
      <c r="F495" s="12" t="str">
        <f>IF(SAISIE!$R40="","",IF(SAISIE!$U40="","",SAISIE!$U40))</f>
        <v/>
      </c>
      <c r="G495" s="12" t="str">
        <f>IF(SAISIE!R40="","",SAISIE!R40)</f>
        <v/>
      </c>
      <c r="H495" s="12"/>
      <c r="I495" s="37"/>
      <c r="J495" s="61"/>
    </row>
    <row r="496" spans="1:15" x14ac:dyDescent="0.2">
      <c r="A496" s="48" t="str">
        <f>IF(B496="","SUPPR",SAISIE!$B$3)</f>
        <v>SUPPR</v>
      </c>
      <c r="B496" s="12" t="str">
        <f>IF(SAISIE!S40="","",IF(LEN(SAISIE!B40)=1,CONCATENATE("0",SAISIE!B40,"/",SAISIE!$B$4,"/",SAISIE!$B$5),CONCATENATE(SAISIE!B40,"/",SAISIE!$B$4,"/",SAISIE!$B$5)))</f>
        <v/>
      </c>
      <c r="C496" s="12" t="str">
        <f>IF(SAISIE!S40="","",SAISIE!$S$8)</f>
        <v/>
      </c>
      <c r="D496" s="12" t="str">
        <f>IF(SAISIE!S40="","",SAISIE!E40)</f>
        <v/>
      </c>
      <c r="E496" s="12" t="str">
        <f>IF(SAISIE!S40="","",SAISIE!F40)</f>
        <v/>
      </c>
      <c r="F496" s="12" t="str">
        <f>IF(SAISIE!$S40="","",IF(SAISIE!$U40="","",SAISIE!$U40))</f>
        <v/>
      </c>
      <c r="G496" s="12" t="str">
        <f>IF(SAISIE!S40="","",SAISIE!S40)</f>
        <v/>
      </c>
      <c r="H496" s="12"/>
      <c r="I496" s="37"/>
      <c r="J496" s="61"/>
    </row>
    <row r="497" spans="1:15" ht="13.5" thickBot="1" x14ac:dyDescent="0.25">
      <c r="A497" s="48" t="str">
        <f>IF(B497="","SUPPR",SAISIE!$B$3)</f>
        <v>SUPPR</v>
      </c>
      <c r="B497" s="12" t="str">
        <f>IF(SAISIE!T40="","",IF(LEN(SAISIE!B40)=1,CONCATENATE("0",SAISIE!B40,"/",SAISIE!$B$4,"/",SAISIE!$B$5),CONCATENATE(SAISIE!B40,"/",SAISIE!$B$4,"/",SAISIE!$B$5)))</f>
        <v/>
      </c>
      <c r="C497" s="60" t="str">
        <f>IF(SAISIE!T40="","",SAISIE!$T$8)</f>
        <v/>
      </c>
      <c r="D497" s="60" t="str">
        <f>IF(SAISIE!T40="","",SAISIE!E40)</f>
        <v/>
      </c>
      <c r="E497" s="60" t="str">
        <f>IF(SAISIE!T40="","",SAISIE!F40)</f>
        <v/>
      </c>
      <c r="F497" s="60" t="str">
        <f>IF(SAISIE!$T40="","",IF(SAISIE!$U40="","",SAISIE!$U40))</f>
        <v/>
      </c>
      <c r="G497" s="60" t="str">
        <f>IF(SAISIE!T40="","",SAISIE!T40)</f>
        <v/>
      </c>
      <c r="H497" s="58"/>
      <c r="I497" s="59"/>
      <c r="J497" s="62"/>
    </row>
    <row r="498" spans="1:15" x14ac:dyDescent="0.2">
      <c r="A498" s="48" t="str">
        <f>IF(B498="","SUPPR",SAISIE!$B$3)</f>
        <v>PR</v>
      </c>
      <c r="B498" s="53" t="str">
        <f>IF(SAISIE!B41="","",IF(LEN(SAISIE!B41)=1,CONCATENATE("0",SAISIE!B41,"/",SAISIE!$B$4,"/",SAISIE!$B$5),CONCATENATE(SAISIE!B41,"/",SAISIE!$B$4,"/",SAISIE!$B$5)))</f>
        <v>16/01/2018</v>
      </c>
      <c r="C498" s="53" t="str">
        <f>IF(SAISIE!B41="","",CONCATENATE($M$2,SAISIE!C41))</f>
        <v>411BAUD</v>
      </c>
      <c r="D498" s="53">
        <f>IF(SAISIE!B41="","",SAISIE!E41)</f>
        <v>154237</v>
      </c>
      <c r="E498" s="53" t="str">
        <f>IF(SAISIE!B41="","",SAISIE!F41)</f>
        <v>VTP PV 18147267 - 6676 RE 11 - BAUDLET MAURICE - PEUGEOT EXPERT</v>
      </c>
      <c r="F498" s="66" t="str">
        <f>IF(A498="SUPPR","",IF(SAISIE!$U41="","",SAISIE!$U41))</f>
        <v/>
      </c>
      <c r="G498" s="53"/>
      <c r="H498" s="53">
        <f>IF(SAISIE!B41="","",SAISIE!D41)</f>
        <v>65</v>
      </c>
      <c r="I498" s="54"/>
      <c r="J498" s="55" t="str">
        <f>IF(AZ41="","","")</f>
        <v/>
      </c>
      <c r="O498" s="38">
        <f>O482+1</f>
        <v>41</v>
      </c>
    </row>
    <row r="499" spans="1:15" x14ac:dyDescent="0.2">
      <c r="A499" s="48" t="str">
        <f>IF(B499="","SUPPR",SAISIE!$B$3)</f>
        <v>SUPPR</v>
      </c>
      <c r="B499" s="12" t="str">
        <f>IF(SAISIE!W41="","",IF(LEN(SAISIE!B41)=1,CONCATENATE("0",SAISIE!B41,"/",SAISIE!$B$4,"/",SAISIE!$B$5),CONCATENATE(SAISIE!B41,"/",SAISIE!$B$4,"/",SAISIE!$B$5)))</f>
        <v/>
      </c>
      <c r="C499" s="12" t="str">
        <f>IF(SAISIE!W41="","",SAISIE!V41)</f>
        <v/>
      </c>
      <c r="D499" s="12" t="str">
        <f>IF(SAISIE!W41="","",SAISIE!E41)</f>
        <v/>
      </c>
      <c r="E499" s="12" t="str">
        <f>IF(SAISIE!W41="","",SAISIE!F41)</f>
        <v/>
      </c>
      <c r="F499" s="12" t="str">
        <f>IF(SAISIE!$W41="","",IF(SAISIE!$U41="","",SAISIE!$U41))</f>
        <v/>
      </c>
      <c r="G499" s="12" t="str">
        <f>IF(SAISIE!W41="","",SAISIE!W41)</f>
        <v/>
      </c>
      <c r="H499" s="12"/>
      <c r="I499" s="12" t="str">
        <f>IF(SAISIE!$W41="","",SAISIE!$X41)</f>
        <v/>
      </c>
      <c r="J499" s="61" t="str">
        <f>IF(COUNTBLANK(SAISIE!$Q$6:$T$6)=4,"",IF(SAISIE!W41="","",IF(SAISIE!Q41&gt;0,SAISIE!$Q$6,IF(SAISIE!R41&gt;0,SAISIE!$R$6,IF(SAISIE!S41&gt;0,SAISIE!$S$6,IF(SAISIE!T41&gt;0,SAISIE!$T$6,""))))))</f>
        <v/>
      </c>
      <c r="O499" s="11" t="s">
        <v>51</v>
      </c>
    </row>
    <row r="500" spans="1:15" x14ac:dyDescent="0.2">
      <c r="A500" s="48" t="str">
        <f>IF(B500="","SUPPR",SAISIE!$B$3)</f>
        <v>PR</v>
      </c>
      <c r="B500" s="12" t="str">
        <f>IF(SAISIE!G41="","",IF(LEN(SAISIE!B41)=1,CONCATENATE("0",SAISIE!B41,"/",SAISIE!$B$4,"/",SAISIE!$B$5),CONCATENATE(SAISIE!B41,"/",SAISIE!$B$4,"/",SAISIE!$B$5)))</f>
        <v>16/01/2018</v>
      </c>
      <c r="C500" s="12">
        <f>IF(SAISIE!G41="","",SAISIE!$G$8)</f>
        <v>706100</v>
      </c>
      <c r="D500" s="12">
        <f>IF(SAISIE!G41="","",SAISIE!E41)</f>
        <v>154237</v>
      </c>
      <c r="E500" s="12" t="str">
        <f>IF(SAISIE!G41="","",SAISIE!F41)</f>
        <v>VTP PV 18147267 - 6676 RE 11 - BAUDLET MAURICE - PEUGEOT EXPERT</v>
      </c>
      <c r="F500" s="12" t="str">
        <f>IF(SAISIE!$G41="","",IF(SAISIE!$U41="","",SAISIE!$U41))</f>
        <v/>
      </c>
      <c r="G500" s="12">
        <f>IF(SAISIE!G41="","",SAISIE!G41)</f>
        <v>53.88</v>
      </c>
      <c r="H500" s="12"/>
      <c r="I500" s="12">
        <f>IF(SAISIE!$G41="","",SAISIE!$X41)</f>
        <v>0</v>
      </c>
      <c r="J500" s="61" t="str">
        <f>IF(COUNTBLANK(SAISIE!$Q$6:$T$6)=4,"",IF(SAISIE!G41="","",IF(SAISIE!Q41&gt;0,SAISIE!$Q$6,IF(SAISIE!R41&gt;0,SAISIE!$R$6,IF(SAISIE!S41&gt;0,SAISIE!$S$6,IF(SAISIE!T41&gt;0,SAISIE!$T$6,""))))))</f>
        <v/>
      </c>
      <c r="O500" s="11" t="s">
        <v>48</v>
      </c>
    </row>
    <row r="501" spans="1:15" x14ac:dyDescent="0.2">
      <c r="A501" s="48" t="str">
        <f>IF(B501="","SUPPR",SAISIE!$B$3)</f>
        <v>SUPPR</v>
      </c>
      <c r="B501" s="12" t="str">
        <f>IF(SAISIE!H41="","",IF(LEN(SAISIE!B41)=1,CONCATENATE("0",SAISIE!B41,"/",SAISIE!$B$4,"/",SAISIE!$B$5),CONCATENATE(SAISIE!B41,"/",SAISIE!$B$4,"/",SAISIE!$B$5)))</f>
        <v/>
      </c>
      <c r="C501" s="12" t="str">
        <f>IF(SAISIE!H41="","",SAISIE!$H$8)</f>
        <v/>
      </c>
      <c r="D501" s="12" t="str">
        <f>IF(SAISIE!H41="","",SAISIE!E41)</f>
        <v/>
      </c>
      <c r="E501" s="12" t="str">
        <f>IF(SAISIE!H41="","",SAISIE!F41)</f>
        <v/>
      </c>
      <c r="F501" s="12" t="str">
        <f>IF(SAISIE!$H41="","",IF(SAISIE!$U41="","",SAISIE!$U41))</f>
        <v/>
      </c>
      <c r="G501" s="12" t="str">
        <f>IF(SAISIE!H41="","",SAISIE!H41)</f>
        <v/>
      </c>
      <c r="H501" s="12"/>
      <c r="I501" s="12" t="str">
        <f>IF(SAISIE!$H41="","",SAISIE!$X41)</f>
        <v/>
      </c>
      <c r="J501" s="61" t="str">
        <f>IF(COUNTBLANK(SAISIE!$Q$6:$T$6)=4,"",IF(SAISIE!H41="","",IF(SAISIE!Q41&gt;0,SAISIE!$Q$6,IF(SAISIE!R41&gt;0,SAISIE!$R$6,IF(SAISIE!S41&gt;0,SAISIE!$S$6,IF(SAISIE!T41&gt;0,SAISIE!$T$6,""))))))</f>
        <v/>
      </c>
      <c r="O501" s="11" t="s">
        <v>49</v>
      </c>
    </row>
    <row r="502" spans="1:15" x14ac:dyDescent="0.2">
      <c r="A502" s="48" t="str">
        <f>IF(B502="","SUPPR",SAISIE!$B$3)</f>
        <v>SUPPR</v>
      </c>
      <c r="B502" s="12" t="str">
        <f>IF(SAISIE!I41="","",IF(LEN(SAISIE!B41)=1,CONCATENATE("0",SAISIE!B41,"/",SAISIE!$B$4,"/",SAISIE!$B$5),CONCATENATE(SAISIE!B41,"/",SAISIE!$B$4,"/",SAISIE!$B$5)))</f>
        <v/>
      </c>
      <c r="C502" s="12" t="str">
        <f>IF(SAISIE!I41="","",SAISIE!$I$8)</f>
        <v/>
      </c>
      <c r="D502" s="12" t="str">
        <f>IF(SAISIE!I41="","",SAISIE!E41)</f>
        <v/>
      </c>
      <c r="E502" s="12" t="str">
        <f>IF(SAISIE!I41="","",SAISIE!F41)</f>
        <v/>
      </c>
      <c r="F502" s="12" t="str">
        <f>IF(SAISIE!$I41="","",IF(SAISIE!$U41="","",SAISIE!$U41))</f>
        <v/>
      </c>
      <c r="G502" s="12" t="str">
        <f>IF(SAISIE!I41="","",SAISIE!I41)</f>
        <v/>
      </c>
      <c r="H502" s="12"/>
      <c r="I502" s="12" t="str">
        <f>IF(SAISIE!$I41="","",SAISIE!$X41)</f>
        <v/>
      </c>
      <c r="J502" s="61" t="str">
        <f>IF(COUNTBLANK(SAISIE!$Q$6:$T$6)=4,"",IF(SAISIE!I41="","",IF(SAISIE!Q41&gt;0,SAISIE!$Q$6,IF(SAISIE!R41&gt;0,SAISIE!$R$6,IF(SAISIE!S41&gt;0,SAISIE!$S$6,IF(SAISIE!T41&gt;0,SAISIE!$T$6,""))))))</f>
        <v/>
      </c>
      <c r="O502" s="11" t="s">
        <v>50</v>
      </c>
    </row>
    <row r="503" spans="1:15" x14ac:dyDescent="0.2">
      <c r="A503" s="48" t="str">
        <f>IF(B503="","SUPPR",SAISIE!$B$3)</f>
        <v>SUPPR</v>
      </c>
      <c r="B503" s="12" t="str">
        <f>IF(SAISIE!J41="","",IF(LEN(SAISIE!B41)=1,CONCATENATE("0",SAISIE!B41,"/",SAISIE!$B$4,"/",SAISIE!$B$5),CONCATENATE(SAISIE!B41,"/",SAISIE!$B$4,"/",SAISIE!$B$5)))</f>
        <v/>
      </c>
      <c r="C503" s="12" t="str">
        <f>IF(SAISIE!J41="","",SAISIE!$J$8)</f>
        <v/>
      </c>
      <c r="D503" s="12" t="str">
        <f>IF(SAISIE!J41="","",SAISIE!E41)</f>
        <v/>
      </c>
      <c r="E503" s="12" t="str">
        <f>IF(SAISIE!J41="","",SAISIE!F41)</f>
        <v/>
      </c>
      <c r="F503" s="12" t="str">
        <f>IF(SAISIE!$J41="","",IF(SAISIE!$U41="","",SAISIE!$U41))</f>
        <v/>
      </c>
      <c r="G503" s="12" t="str">
        <f>IF(SAISIE!J41="","",SAISIE!J41)</f>
        <v/>
      </c>
      <c r="H503" s="12"/>
      <c r="I503" s="12" t="str">
        <f>IF(SAISIE!$J41="","",SAISIE!$X41)</f>
        <v/>
      </c>
      <c r="J503" s="61" t="str">
        <f>IF(COUNTBLANK(SAISIE!$Q$6:$T$6)=4,"",IF(SAISIE!J41="","",IF(SAISIE!Q41&gt;0,SAISIE!$Q$6,IF(SAISIE!R41&gt;0,SAISIE!$R$6,IF(SAISIE!S41&gt;0,SAISIE!$S$6,IF(SAISIE!T41&gt;0,SAISIE!$T$6,""))))))</f>
        <v/>
      </c>
      <c r="O503" s="11" t="s">
        <v>53</v>
      </c>
    </row>
    <row r="504" spans="1:15" x14ac:dyDescent="0.2">
      <c r="A504" s="48" t="str">
        <f>IF(B504="","SUPPR",SAISIE!$B$3)</f>
        <v>SUPPR</v>
      </c>
      <c r="B504" s="12" t="str">
        <f>IF(SAISIE!K41="","",IF(LEN(SAISIE!B41)=1,CONCATENATE("0",SAISIE!B41,"/",SAISIE!$B$4,"/",SAISIE!$B$5),CONCATENATE(SAISIE!B41,"/",SAISIE!$B$4,"/",SAISIE!$B$5)))</f>
        <v/>
      </c>
      <c r="C504" s="12" t="str">
        <f>IF(SAISIE!K41="","",SAISIE!$K$8)</f>
        <v/>
      </c>
      <c r="D504" s="12" t="str">
        <f>IF(SAISIE!K41="","",SAISIE!E41)</f>
        <v/>
      </c>
      <c r="E504" s="12" t="str">
        <f>IF(SAISIE!K41="","",SAISIE!F41)</f>
        <v/>
      </c>
      <c r="F504" s="12" t="str">
        <f>IF(SAISIE!$K41="","",IF(SAISIE!$U41="","",SAISIE!$U41))</f>
        <v/>
      </c>
      <c r="G504" s="12" t="str">
        <f>IF(SAISIE!K41="","",SAISIE!K41)</f>
        <v/>
      </c>
      <c r="H504" s="12"/>
      <c r="I504" s="12" t="str">
        <f>IF(SAISIE!$K41="","",SAISIE!$X41)</f>
        <v/>
      </c>
      <c r="J504" s="61" t="str">
        <f>IF(COUNTBLANK(SAISIE!$Q$6:$T$6)=4,"",IF(SAISIE!K41="","",IF(SAISIE!Q41&gt;0,SAISIE!$Q$6,IF(SAISIE!R41&gt;0,SAISIE!$R$6,IF(SAISIE!S41&gt;0,SAISIE!$S$6,IF(SAISIE!T41&gt;0,SAISIE!$T$6,""))))))</f>
        <v/>
      </c>
      <c r="O504" s="11" t="s">
        <v>54</v>
      </c>
    </row>
    <row r="505" spans="1:15" x14ac:dyDescent="0.2">
      <c r="A505" s="48" t="str">
        <f>IF(B505="","SUPPR",SAISIE!$B$3)</f>
        <v>SUPPR</v>
      </c>
      <c r="B505" s="12" t="str">
        <f>IF(SAISIE!L41="","",IF(LEN(SAISIE!B41)=1,CONCATENATE("0",SAISIE!B41,"/",SAISIE!$B$4,"/",SAISIE!$B$5),CONCATENATE(SAISIE!B41,"/",SAISIE!$B$4,"/",SAISIE!$B$5)))</f>
        <v/>
      </c>
      <c r="C505" s="12" t="str">
        <f>IF(SAISIE!L41="","",SAISIE!$L$8)</f>
        <v/>
      </c>
      <c r="D505" s="12" t="str">
        <f>IF(SAISIE!L41="","",SAISIE!E41)</f>
        <v/>
      </c>
      <c r="E505" s="12" t="str">
        <f>IF(SAISIE!L41="","",SAISIE!F41)</f>
        <v/>
      </c>
      <c r="F505" s="12" t="str">
        <f>IF(SAISIE!$L41="","",IF(SAISIE!$U41="","",SAISIE!$U41))</f>
        <v/>
      </c>
      <c r="G505" s="12" t="str">
        <f>IF(SAISIE!L41="","",SAISIE!L41)</f>
        <v/>
      </c>
      <c r="H505" s="12"/>
      <c r="I505" s="12" t="str">
        <f>IF(SAISIE!$L41="","",SAISIE!$X41)</f>
        <v/>
      </c>
      <c r="J505" s="61" t="str">
        <f>IF(COUNTBLANK(SAISIE!$Q$6:$T$6)=4,"",IF(SAISIE!L41="","",IF(SAISIE!Q41&gt;0,SAISIE!$Q$6,IF(SAISIE!R41&gt;0,SAISIE!$R$6,IF(SAISIE!S41&gt;0,SAISIE!$S$6,IF(SAISIE!T41&gt;0,SAISIE!$T$6,""))))))</f>
        <v/>
      </c>
      <c r="O505" s="11" t="s">
        <v>55</v>
      </c>
    </row>
    <row r="506" spans="1:15" x14ac:dyDescent="0.2">
      <c r="A506" s="48" t="str">
        <f>IF(B506="","SUPPR",SAISIE!$B$3)</f>
        <v>SUPPR</v>
      </c>
      <c r="B506" s="12" t="str">
        <f>IF(SAISIE!M41="","",IF(LEN(SAISIE!B41)=1,CONCATENATE("0",SAISIE!B41,"/",SAISIE!$B$4,"/",SAISIE!$B$5),CONCATENATE(SAISIE!B41,"/",SAISIE!$B$4,"/",SAISIE!$B$5)))</f>
        <v/>
      </c>
      <c r="C506" s="12" t="str">
        <f>IF(SAISIE!M41="","",SAISIE!$M$8)</f>
        <v/>
      </c>
      <c r="D506" s="12" t="str">
        <f>IF(SAISIE!M41="","",SAISIE!E41)</f>
        <v/>
      </c>
      <c r="E506" s="12" t="str">
        <f>IF(SAISIE!M41="","",SAISIE!F41)</f>
        <v/>
      </c>
      <c r="F506" s="12" t="str">
        <f>IF(SAISIE!$M41="","",IF(SAISIE!$U41="","",SAISIE!$U41))</f>
        <v/>
      </c>
      <c r="G506" s="12" t="str">
        <f>IF(SAISIE!M41="","",SAISIE!M41)</f>
        <v/>
      </c>
      <c r="H506" s="12"/>
      <c r="I506" s="12" t="str">
        <f>IF(SAISIE!$M41="","",SAISIE!$X41)</f>
        <v/>
      </c>
      <c r="J506" s="61" t="str">
        <f>IF(COUNTBLANK(SAISIE!$Q$6:$T$6)=4,"",IF(SAISIE!M41="","",IF(SAISIE!Q41&gt;0,SAISIE!$Q$6,IF(SAISIE!R41&gt;0,SAISIE!$R$6,IF(SAISIE!S41&gt;0,SAISIE!$S$6,IF(SAISIE!T41&gt;0,SAISIE!$T$6,""))))))</f>
        <v/>
      </c>
      <c r="O506" s="11" t="s">
        <v>56</v>
      </c>
    </row>
    <row r="507" spans="1:15" x14ac:dyDescent="0.2">
      <c r="A507" s="48" t="str">
        <f>IF(B507="","SUPPR",SAISIE!$B$3)</f>
        <v>SUPPR</v>
      </c>
      <c r="B507" s="12" t="str">
        <f>IF(SAISIE!N41="","",IF(LEN(SAISIE!B41)=1,CONCATENATE("0",SAISIE!B41,"/",SAISIE!$B$4,"/",SAISIE!$B$5),CONCATENATE(SAISIE!B41,"/",SAISIE!$B$4,"/",SAISIE!$B$5)))</f>
        <v/>
      </c>
      <c r="C507" s="12" t="str">
        <f>IF(SAISIE!N41="","",SAISIE!$N$8)</f>
        <v/>
      </c>
      <c r="D507" s="12" t="str">
        <f>IF(SAISIE!N41="","",SAISIE!E41)</f>
        <v/>
      </c>
      <c r="E507" s="12" t="str">
        <f>IF(SAISIE!N41="","",SAISIE!F41)</f>
        <v/>
      </c>
      <c r="F507" s="12" t="str">
        <f>IF(SAISIE!$N41="","",IF(SAISIE!$U41="","",SAISIE!$U41))</f>
        <v/>
      </c>
      <c r="G507" s="12" t="str">
        <f>IF(SAISIE!N41="","",SAISIE!N41)</f>
        <v/>
      </c>
      <c r="H507" s="12"/>
      <c r="I507" s="12" t="str">
        <f>IF(SAISIE!$N41="","",SAISIE!$X41)</f>
        <v/>
      </c>
      <c r="J507" s="61" t="str">
        <f>IF(COUNTBLANK(SAISIE!$Q$6:$T$6)=4,"",IF(SAISIE!N41="","",IF(SAISIE!Q41&gt;0,SAISIE!$Q$6,IF(SAISIE!R41&gt;0,SAISIE!$R$6,IF(SAISIE!S41&gt;0,SAISIE!$S$6,IF(SAISIE!T41&gt;0,SAISIE!$T$6,""))))))</f>
        <v/>
      </c>
      <c r="O507" s="11" t="s">
        <v>57</v>
      </c>
    </row>
    <row r="508" spans="1:15" x14ac:dyDescent="0.2">
      <c r="A508" s="48" t="str">
        <f>IF(B508="","SUPPR",SAISIE!$B$3)</f>
        <v>SUPPR</v>
      </c>
      <c r="B508" s="12" t="str">
        <f>IF(SAISIE!O41="","",IF(LEN(SAISIE!B41)=1,CONCATENATE("0",SAISIE!B41,"/",SAISIE!$B$4,"/",SAISIE!$B$5),CONCATENATE(SAISIE!B41,"/",SAISIE!$B$4,"/",SAISIE!$B$5)))</f>
        <v/>
      </c>
      <c r="C508" s="12" t="str">
        <f>IF(SAISIE!O41="","",SAISIE!$O$8)</f>
        <v/>
      </c>
      <c r="D508" s="12" t="str">
        <f>IF(SAISIE!O41="","",SAISIE!E41)</f>
        <v/>
      </c>
      <c r="E508" s="12" t="str">
        <f>IF(SAISIE!O41="","",SAISIE!F41)</f>
        <v/>
      </c>
      <c r="F508" s="12" t="str">
        <f>IF(SAISIE!$O41="","",IF(SAISIE!$U41="","",SAISIE!$U41))</f>
        <v/>
      </c>
      <c r="G508" s="12" t="str">
        <f>IF(SAISIE!O41="","",SAISIE!O41)</f>
        <v/>
      </c>
      <c r="H508" s="12"/>
      <c r="I508" s="12" t="str">
        <f>IF(SAISIE!$O41="","",SAISIE!$X41)</f>
        <v/>
      </c>
      <c r="J508" s="61" t="str">
        <f>IF(COUNTBLANK(SAISIE!$Q$6:$T$6)=4,"",IF(SAISIE!O41="","",IF(SAISIE!Q41&gt;0,SAISIE!$Q$6,IF(SAISIE!R41&gt;0,SAISIE!$R$6,IF(SAISIE!S41&gt;0,SAISIE!$S$6,IF(SAISIE!T41&gt;0,SAISIE!$T$6,""))))))</f>
        <v/>
      </c>
      <c r="O508" s="11" t="s">
        <v>58</v>
      </c>
    </row>
    <row r="509" spans="1:15" x14ac:dyDescent="0.2">
      <c r="A509" s="48" t="str">
        <f>IF(B509="","SUPPR",SAISIE!$B$3)</f>
        <v>SUPPR</v>
      </c>
      <c r="B509" s="12" t="str">
        <f>IF(SAISIE!P41="","",IF(LEN(SAISIE!B41)=1,CONCATENATE("0",SAISIE!B41,"/",SAISIE!$B$4,"/",SAISIE!$B$5),CONCATENATE(SAISIE!B41,"/",SAISIE!$B$4,"/",SAISIE!$B$5)))</f>
        <v/>
      </c>
      <c r="C509" s="12" t="str">
        <f>IF(SAISIE!P41="","",SAISIE!$P$8)</f>
        <v/>
      </c>
      <c r="D509" s="12" t="str">
        <f>IF(SAISIE!P41="","",SAISIE!E41)</f>
        <v/>
      </c>
      <c r="E509" s="12" t="str">
        <f>IF(SAISIE!P41="","",SAISIE!F41)</f>
        <v/>
      </c>
      <c r="F509" s="12" t="str">
        <f>IF(SAISIE!$P41="","",IF(SAISIE!$U41="","",SAISIE!$U41))</f>
        <v/>
      </c>
      <c r="G509" s="12" t="str">
        <f>IF(SAISIE!P41="","",SAISIE!P41)</f>
        <v/>
      </c>
      <c r="H509" s="12"/>
      <c r="I509" s="12" t="str">
        <f>IF(SAISIE!$P41="","",SAISIE!$X41)</f>
        <v/>
      </c>
      <c r="J509" s="61" t="str">
        <f>IF(COUNTBLANK(SAISIE!$Q$6:$T$6)=4,"",IF(SAISIE!P41="","",IF(SAISIE!Q41&gt;0,SAISIE!$Q$6,IF(SAISIE!R41&gt;0,SAISIE!$R$6,IF(SAISIE!S41&gt;0,SAISIE!$S$6,IF(SAISIE!T41&gt;0,SAISIE!$T$6,""))))))</f>
        <v/>
      </c>
      <c r="O509" s="11" t="s">
        <v>52</v>
      </c>
    </row>
    <row r="510" spans="1:15" x14ac:dyDescent="0.2">
      <c r="A510" s="48" t="str">
        <f>IF(B510="","SUPPR",SAISIE!$B$3)</f>
        <v>PR</v>
      </c>
      <c r="B510" s="12" t="str">
        <f>IF(SAISIE!Q41="","",IF(LEN(SAISIE!B41)=1,CONCATENATE("0",SAISIE!B41,"/",SAISIE!$B$4,"/",SAISIE!$B$5),CONCATENATE(SAISIE!B41,"/",SAISIE!$B$4,"/",SAISIE!$B$5)))</f>
        <v>16/01/2018</v>
      </c>
      <c r="C510" s="12">
        <f>IF(SAISIE!Q41="","",SAISIE!$Q$8)</f>
        <v>4457112</v>
      </c>
      <c r="D510" s="12">
        <f>IF(SAISIE!Q41="","",SAISIE!E41)</f>
        <v>154237</v>
      </c>
      <c r="E510" s="12" t="str">
        <f>IF(SAISIE!Q41="","",SAISIE!F41)</f>
        <v>VTP PV 18147267 - 6676 RE 11 - BAUDLET MAURICE - PEUGEOT EXPERT</v>
      </c>
      <c r="F510" s="12" t="str">
        <f>IF(SAISIE!$Q41="","",IF(SAISIE!$U41="","",SAISIE!$U41))</f>
        <v/>
      </c>
      <c r="G510" s="12">
        <f>IF(SAISIE!Q41="","",SAISIE!Q41)</f>
        <v>10.84</v>
      </c>
      <c r="H510" s="12"/>
      <c r="I510" s="37"/>
      <c r="J510" s="61"/>
      <c r="O510" s="39"/>
    </row>
    <row r="511" spans="1:15" x14ac:dyDescent="0.2">
      <c r="A511" s="48" t="str">
        <f>IF(B511="","SUPPR",SAISIE!$B$3)</f>
        <v>SUPPR</v>
      </c>
      <c r="B511" s="12" t="str">
        <f>IF(SAISIE!R41="","",IF(LEN(SAISIE!B41)=1,CONCATENATE("0",SAISIE!B41,"/",SAISIE!$B$4,"/",SAISIE!$B$5),CONCATENATE(SAISIE!B41,"/",SAISIE!$B$4,"/",SAISIE!$B$5)))</f>
        <v/>
      </c>
      <c r="C511" s="12" t="str">
        <f>IF(SAISIE!R41="","",SAISIE!$R$8)</f>
        <v/>
      </c>
      <c r="D511" s="12" t="str">
        <f>IF(SAISIE!R41="","",SAISIE!E41)</f>
        <v/>
      </c>
      <c r="E511" s="12" t="str">
        <f>IF(SAISIE!R41="","",SAISIE!F41)</f>
        <v/>
      </c>
      <c r="F511" s="12" t="str">
        <f>IF(SAISIE!$R41="","",IF(SAISIE!$U41="","",SAISIE!$U41))</f>
        <v/>
      </c>
      <c r="G511" s="12" t="str">
        <f>IF(SAISIE!R41="","",SAISIE!R41)</f>
        <v/>
      </c>
      <c r="H511" s="12"/>
      <c r="I511" s="37"/>
      <c r="J511" s="61"/>
    </row>
    <row r="512" spans="1:15" x14ac:dyDescent="0.2">
      <c r="A512" s="48" t="str">
        <f>IF(B512="","SUPPR",SAISIE!$B$3)</f>
        <v>SUPPR</v>
      </c>
      <c r="B512" s="12" t="str">
        <f>IF(SAISIE!S41="","",IF(LEN(SAISIE!B41)=1,CONCATENATE("0",SAISIE!B41,"/",SAISIE!$B$4,"/",SAISIE!$B$5),CONCATENATE(SAISIE!B41,"/",SAISIE!$B$4,"/",SAISIE!$B$5)))</f>
        <v/>
      </c>
      <c r="C512" s="12" t="str">
        <f>IF(SAISIE!S41="","",SAISIE!$S$8)</f>
        <v/>
      </c>
      <c r="D512" s="12" t="str">
        <f>IF(SAISIE!S41="","",SAISIE!E41)</f>
        <v/>
      </c>
      <c r="E512" s="12" t="str">
        <f>IF(SAISIE!S41="","",SAISIE!F41)</f>
        <v/>
      </c>
      <c r="F512" s="12" t="str">
        <f>IF(SAISIE!$S41="","",IF(SAISIE!$U41="","",SAISIE!$U41))</f>
        <v/>
      </c>
      <c r="G512" s="12" t="str">
        <f>IF(SAISIE!S41="","",SAISIE!S41)</f>
        <v/>
      </c>
      <c r="H512" s="12"/>
      <c r="I512" s="37"/>
      <c r="J512" s="61"/>
    </row>
    <row r="513" spans="1:15" ht="13.5" thickBot="1" x14ac:dyDescent="0.25">
      <c r="A513" s="48" t="str">
        <f>IF(B513="","SUPPR",SAISIE!$B$3)</f>
        <v>SUPPR</v>
      </c>
      <c r="B513" s="12" t="str">
        <f>IF(SAISIE!T41="","",IF(LEN(SAISIE!B41)=1,CONCATENATE("0",SAISIE!B41,"/",SAISIE!$B$4,"/",SAISIE!$B$5),CONCATENATE(SAISIE!B41,"/",SAISIE!$B$4,"/",SAISIE!$B$5)))</f>
        <v/>
      </c>
      <c r="C513" s="60" t="str">
        <f>IF(SAISIE!T41="","",SAISIE!$T$8)</f>
        <v/>
      </c>
      <c r="D513" s="60" t="str">
        <f>IF(SAISIE!T41="","",SAISIE!E41)</f>
        <v/>
      </c>
      <c r="E513" s="60" t="str">
        <f>IF(SAISIE!T41="","",SAISIE!F41)</f>
        <v/>
      </c>
      <c r="F513" s="60" t="str">
        <f>IF(SAISIE!$T41="","",IF(SAISIE!$U41="","",SAISIE!$U41))</f>
        <v/>
      </c>
      <c r="G513" s="60" t="str">
        <f>IF(SAISIE!T41="","",SAISIE!T41)</f>
        <v/>
      </c>
      <c r="H513" s="58"/>
      <c r="I513" s="59"/>
      <c r="J513" s="62"/>
    </row>
    <row r="514" spans="1:15" x14ac:dyDescent="0.2">
      <c r="A514" s="48" t="str">
        <f>IF(B514="","SUPPR",SAISIE!$B$3)</f>
        <v>PR</v>
      </c>
      <c r="B514" s="53" t="str">
        <f>IF(SAISIE!B42="","",IF(LEN(SAISIE!B42)=1,CONCATENATE("0",SAISIE!B42,"/",SAISIE!$B$4,"/",SAISIE!$B$5),CONCATENATE(SAISIE!B42,"/",SAISIE!$B$4,"/",SAISIE!$B$5)))</f>
        <v>06/01/2018</v>
      </c>
      <c r="C514" s="53" t="str">
        <f>IF(SAISIE!B42="","",CONCATENATE($M$2,SAISIE!C42))</f>
        <v>411BAYE</v>
      </c>
      <c r="D514" s="53">
        <f>IF(SAISIE!B42="","",SAISIE!E42)</f>
        <v>153913</v>
      </c>
      <c r="E514" s="53" t="str">
        <f>IF(SAISIE!B42="","",SAISIE!F42)</f>
        <v>CV PV 18146970 - 8947 XB 14 - BAYET XAVIER &amp; GESLIN ANDREE - RENAULT CLIO</v>
      </c>
      <c r="F514" s="66" t="str">
        <f>IF(A514="SUPPR","",IF(SAISIE!$U42="","",SAISIE!$U42))</f>
        <v/>
      </c>
      <c r="G514" s="53"/>
      <c r="H514" s="53">
        <f>IF(SAISIE!B42="","",SAISIE!D42)</f>
        <v>15</v>
      </c>
      <c r="I514" s="54"/>
      <c r="J514" s="55" t="str">
        <f>IF(AZ42="","","")</f>
        <v/>
      </c>
      <c r="O514" s="38">
        <f>O498+1</f>
        <v>42</v>
      </c>
    </row>
    <row r="515" spans="1:15" x14ac:dyDescent="0.2">
      <c r="A515" s="48" t="str">
        <f>IF(B515="","SUPPR",SAISIE!$B$3)</f>
        <v>SUPPR</v>
      </c>
      <c r="B515" s="12" t="str">
        <f>IF(SAISIE!W42="","",IF(LEN(SAISIE!B42)=1,CONCATENATE("0",SAISIE!B42,"/",SAISIE!$B$4,"/",SAISIE!$B$5),CONCATENATE(SAISIE!B42,"/",SAISIE!$B$4,"/",SAISIE!$B$5)))</f>
        <v/>
      </c>
      <c r="C515" s="12" t="str">
        <f>IF(SAISIE!W42="","",SAISIE!V42)</f>
        <v/>
      </c>
      <c r="D515" s="12" t="str">
        <f>IF(SAISIE!W42="","",SAISIE!E42)</f>
        <v/>
      </c>
      <c r="E515" s="12" t="str">
        <f>IF(SAISIE!W42="","",SAISIE!F42)</f>
        <v/>
      </c>
      <c r="F515" s="12" t="str">
        <f>IF(SAISIE!$W42="","",IF(SAISIE!$U42="","",SAISIE!$U42))</f>
        <v/>
      </c>
      <c r="G515" s="12" t="str">
        <f>IF(SAISIE!W42="","",SAISIE!W42)</f>
        <v/>
      </c>
      <c r="H515" s="12"/>
      <c r="I515" s="12" t="str">
        <f>IF(SAISIE!$W42="","",SAISIE!$X42)</f>
        <v/>
      </c>
      <c r="J515" s="61" t="str">
        <f>IF(COUNTBLANK(SAISIE!$Q$6:$T$6)=4,"",IF(SAISIE!W42="","",IF(SAISIE!Q42&gt;0,SAISIE!$Q$6,IF(SAISIE!R42&gt;0,SAISIE!$R$6,IF(SAISIE!S42&gt;0,SAISIE!$S$6,IF(SAISIE!T42&gt;0,SAISIE!$T$6,""))))))</f>
        <v/>
      </c>
      <c r="O515" s="11" t="s">
        <v>51</v>
      </c>
    </row>
    <row r="516" spans="1:15" x14ac:dyDescent="0.2">
      <c r="A516" s="48" t="str">
        <f>IF(B516="","SUPPR",SAISIE!$B$3)</f>
        <v>PR</v>
      </c>
      <c r="B516" s="12" t="str">
        <f>IF(SAISIE!G42="","",IF(LEN(SAISIE!B42)=1,CONCATENATE("0",SAISIE!B42,"/",SAISIE!$B$4,"/",SAISIE!$B$5),CONCATENATE(SAISIE!B42,"/",SAISIE!$B$4,"/",SAISIE!$B$5)))</f>
        <v>06/01/2018</v>
      </c>
      <c r="C516" s="12">
        <f>IF(SAISIE!G42="","",SAISIE!$G$8)</f>
        <v>706100</v>
      </c>
      <c r="D516" s="12">
        <f>IF(SAISIE!G42="","",SAISIE!E42)</f>
        <v>153913</v>
      </c>
      <c r="E516" s="12" t="str">
        <f>IF(SAISIE!G42="","",SAISIE!F42)</f>
        <v>CV PV 18146970 - 8947 XB 14 - BAYET XAVIER &amp; GESLIN ANDREE - RENAULT CLIO</v>
      </c>
      <c r="F516" s="12" t="str">
        <f>IF(SAISIE!$G42="","",IF(SAISIE!$U42="","",SAISIE!$U42))</f>
        <v/>
      </c>
      <c r="G516" s="12">
        <f>IF(SAISIE!G42="","",SAISIE!G42)</f>
        <v>12.5</v>
      </c>
      <c r="H516" s="12"/>
      <c r="I516" s="12">
        <f>IF(SAISIE!$G42="","",SAISIE!$X42)</f>
        <v>0</v>
      </c>
      <c r="J516" s="61" t="str">
        <f>IF(COUNTBLANK(SAISIE!$Q$6:$T$6)=4,"",IF(SAISIE!G42="","",IF(SAISIE!Q42&gt;0,SAISIE!$Q$6,IF(SAISIE!R42&gt;0,SAISIE!$R$6,IF(SAISIE!S42&gt;0,SAISIE!$S$6,IF(SAISIE!T42&gt;0,SAISIE!$T$6,""))))))</f>
        <v/>
      </c>
      <c r="O516" s="11" t="s">
        <v>48</v>
      </c>
    </row>
    <row r="517" spans="1:15" x14ac:dyDescent="0.2">
      <c r="A517" s="48" t="str">
        <f>IF(B517="","SUPPR",SAISIE!$B$3)</f>
        <v>SUPPR</v>
      </c>
      <c r="B517" s="12" t="str">
        <f>IF(SAISIE!H42="","",IF(LEN(SAISIE!B42)=1,CONCATENATE("0",SAISIE!B42,"/",SAISIE!$B$4,"/",SAISIE!$B$5),CONCATENATE(SAISIE!B42,"/",SAISIE!$B$4,"/",SAISIE!$B$5)))</f>
        <v/>
      </c>
      <c r="C517" s="12" t="str">
        <f>IF(SAISIE!H42="","",SAISIE!$H$8)</f>
        <v/>
      </c>
      <c r="D517" s="12" t="str">
        <f>IF(SAISIE!H42="","",SAISIE!E42)</f>
        <v/>
      </c>
      <c r="E517" s="12" t="str">
        <f>IF(SAISIE!H42="","",SAISIE!F42)</f>
        <v/>
      </c>
      <c r="F517" s="12" t="str">
        <f>IF(SAISIE!$H42="","",IF(SAISIE!$U42="","",SAISIE!$U42))</f>
        <v/>
      </c>
      <c r="G517" s="12" t="str">
        <f>IF(SAISIE!H42="","",SAISIE!H42)</f>
        <v/>
      </c>
      <c r="H517" s="12"/>
      <c r="I517" s="12" t="str">
        <f>IF(SAISIE!$H42="","",SAISIE!$X42)</f>
        <v/>
      </c>
      <c r="J517" s="61" t="str">
        <f>IF(COUNTBLANK(SAISIE!$Q$6:$T$6)=4,"",IF(SAISIE!H42="","",IF(SAISIE!Q42&gt;0,SAISIE!$Q$6,IF(SAISIE!R42&gt;0,SAISIE!$R$6,IF(SAISIE!S42&gt;0,SAISIE!$S$6,IF(SAISIE!T42&gt;0,SAISIE!$T$6,""))))))</f>
        <v/>
      </c>
      <c r="O517" s="11" t="s">
        <v>49</v>
      </c>
    </row>
    <row r="518" spans="1:15" x14ac:dyDescent="0.2">
      <c r="A518" s="48" t="str">
        <f>IF(B518="","SUPPR",SAISIE!$B$3)</f>
        <v>SUPPR</v>
      </c>
      <c r="B518" s="12" t="str">
        <f>IF(SAISIE!I42="","",IF(LEN(SAISIE!B42)=1,CONCATENATE("0",SAISIE!B42,"/",SAISIE!$B$4,"/",SAISIE!$B$5),CONCATENATE(SAISIE!B42,"/",SAISIE!$B$4,"/",SAISIE!$B$5)))</f>
        <v/>
      </c>
      <c r="C518" s="12" t="str">
        <f>IF(SAISIE!I42="","",SAISIE!$I$8)</f>
        <v/>
      </c>
      <c r="D518" s="12" t="str">
        <f>IF(SAISIE!I42="","",SAISIE!E42)</f>
        <v/>
      </c>
      <c r="E518" s="12" t="str">
        <f>IF(SAISIE!I42="","",SAISIE!F42)</f>
        <v/>
      </c>
      <c r="F518" s="12" t="str">
        <f>IF(SAISIE!$I42="","",IF(SAISIE!$U42="","",SAISIE!$U42))</f>
        <v/>
      </c>
      <c r="G518" s="12" t="str">
        <f>IF(SAISIE!I42="","",SAISIE!I42)</f>
        <v/>
      </c>
      <c r="H518" s="12"/>
      <c r="I518" s="12" t="str">
        <f>IF(SAISIE!$I42="","",SAISIE!$X42)</f>
        <v/>
      </c>
      <c r="J518" s="61" t="str">
        <f>IF(COUNTBLANK(SAISIE!$Q$6:$T$6)=4,"",IF(SAISIE!I42="","",IF(SAISIE!Q42&gt;0,SAISIE!$Q$6,IF(SAISIE!R42&gt;0,SAISIE!$R$6,IF(SAISIE!S42&gt;0,SAISIE!$S$6,IF(SAISIE!T42&gt;0,SAISIE!$T$6,""))))))</f>
        <v/>
      </c>
      <c r="O518" s="11" t="s">
        <v>50</v>
      </c>
    </row>
    <row r="519" spans="1:15" x14ac:dyDescent="0.2">
      <c r="A519" s="48" t="str">
        <f>IF(B519="","SUPPR",SAISIE!$B$3)</f>
        <v>SUPPR</v>
      </c>
      <c r="B519" s="12" t="str">
        <f>IF(SAISIE!J42="","",IF(LEN(SAISIE!B42)=1,CONCATENATE("0",SAISIE!B42,"/",SAISIE!$B$4,"/",SAISIE!$B$5),CONCATENATE(SAISIE!B42,"/",SAISIE!$B$4,"/",SAISIE!$B$5)))</f>
        <v/>
      </c>
      <c r="C519" s="12" t="str">
        <f>IF(SAISIE!J42="","",SAISIE!$J$8)</f>
        <v/>
      </c>
      <c r="D519" s="12" t="str">
        <f>IF(SAISIE!J42="","",SAISIE!E42)</f>
        <v/>
      </c>
      <c r="E519" s="12" t="str">
        <f>IF(SAISIE!J42="","",SAISIE!F42)</f>
        <v/>
      </c>
      <c r="F519" s="12" t="str">
        <f>IF(SAISIE!$J42="","",IF(SAISIE!$U42="","",SAISIE!$U42))</f>
        <v/>
      </c>
      <c r="G519" s="12" t="str">
        <f>IF(SAISIE!J42="","",SAISIE!J42)</f>
        <v/>
      </c>
      <c r="H519" s="12"/>
      <c r="I519" s="12" t="str">
        <f>IF(SAISIE!$J42="","",SAISIE!$X42)</f>
        <v/>
      </c>
      <c r="J519" s="61" t="str">
        <f>IF(COUNTBLANK(SAISIE!$Q$6:$T$6)=4,"",IF(SAISIE!J42="","",IF(SAISIE!Q42&gt;0,SAISIE!$Q$6,IF(SAISIE!R42&gt;0,SAISIE!$R$6,IF(SAISIE!S42&gt;0,SAISIE!$S$6,IF(SAISIE!T42&gt;0,SAISIE!$T$6,""))))))</f>
        <v/>
      </c>
      <c r="O519" s="11" t="s">
        <v>53</v>
      </c>
    </row>
    <row r="520" spans="1:15" x14ac:dyDescent="0.2">
      <c r="A520" s="48" t="str">
        <f>IF(B520="","SUPPR",SAISIE!$B$3)</f>
        <v>SUPPR</v>
      </c>
      <c r="B520" s="12" t="str">
        <f>IF(SAISIE!K42="","",IF(LEN(SAISIE!B42)=1,CONCATENATE("0",SAISIE!B42,"/",SAISIE!$B$4,"/",SAISIE!$B$5),CONCATENATE(SAISIE!B42,"/",SAISIE!$B$4,"/",SAISIE!$B$5)))</f>
        <v/>
      </c>
      <c r="C520" s="12" t="str">
        <f>IF(SAISIE!K42="","",SAISIE!$K$8)</f>
        <v/>
      </c>
      <c r="D520" s="12" t="str">
        <f>IF(SAISIE!K42="","",SAISIE!E42)</f>
        <v/>
      </c>
      <c r="E520" s="12" t="str">
        <f>IF(SAISIE!K42="","",SAISIE!F42)</f>
        <v/>
      </c>
      <c r="F520" s="12" t="str">
        <f>IF(SAISIE!$K42="","",IF(SAISIE!$U42="","",SAISIE!$U42))</f>
        <v/>
      </c>
      <c r="G520" s="12" t="str">
        <f>IF(SAISIE!K42="","",SAISIE!K42)</f>
        <v/>
      </c>
      <c r="H520" s="12"/>
      <c r="I520" s="12" t="str">
        <f>IF(SAISIE!$K42="","",SAISIE!$X42)</f>
        <v/>
      </c>
      <c r="J520" s="61" t="str">
        <f>IF(COUNTBLANK(SAISIE!$Q$6:$T$6)=4,"",IF(SAISIE!K42="","",IF(SAISIE!Q42&gt;0,SAISIE!$Q$6,IF(SAISIE!R42&gt;0,SAISIE!$R$6,IF(SAISIE!S42&gt;0,SAISIE!$S$6,IF(SAISIE!T42&gt;0,SAISIE!$T$6,""))))))</f>
        <v/>
      </c>
      <c r="O520" s="11" t="s">
        <v>54</v>
      </c>
    </row>
    <row r="521" spans="1:15" x14ac:dyDescent="0.2">
      <c r="A521" s="48" t="str">
        <f>IF(B521="","SUPPR",SAISIE!$B$3)</f>
        <v>SUPPR</v>
      </c>
      <c r="B521" s="12" t="str">
        <f>IF(SAISIE!L42="","",IF(LEN(SAISIE!B42)=1,CONCATENATE("0",SAISIE!B42,"/",SAISIE!$B$4,"/",SAISIE!$B$5),CONCATENATE(SAISIE!B42,"/",SAISIE!$B$4,"/",SAISIE!$B$5)))</f>
        <v/>
      </c>
      <c r="C521" s="12" t="str">
        <f>IF(SAISIE!L42="","",SAISIE!$L$8)</f>
        <v/>
      </c>
      <c r="D521" s="12" t="str">
        <f>IF(SAISIE!L42="","",SAISIE!E42)</f>
        <v/>
      </c>
      <c r="E521" s="12" t="str">
        <f>IF(SAISIE!L42="","",SAISIE!F42)</f>
        <v/>
      </c>
      <c r="F521" s="12" t="str">
        <f>IF(SAISIE!$L42="","",IF(SAISIE!$U42="","",SAISIE!$U42))</f>
        <v/>
      </c>
      <c r="G521" s="12" t="str">
        <f>IF(SAISIE!L42="","",SAISIE!L42)</f>
        <v/>
      </c>
      <c r="H521" s="12"/>
      <c r="I521" s="12" t="str">
        <f>IF(SAISIE!$L42="","",SAISIE!$X42)</f>
        <v/>
      </c>
      <c r="J521" s="61" t="str">
        <f>IF(COUNTBLANK(SAISIE!$Q$6:$T$6)=4,"",IF(SAISIE!L42="","",IF(SAISIE!Q42&gt;0,SAISIE!$Q$6,IF(SAISIE!R42&gt;0,SAISIE!$R$6,IF(SAISIE!S42&gt;0,SAISIE!$S$6,IF(SAISIE!T42&gt;0,SAISIE!$T$6,""))))))</f>
        <v/>
      </c>
      <c r="O521" s="11" t="s">
        <v>55</v>
      </c>
    </row>
    <row r="522" spans="1:15" x14ac:dyDescent="0.2">
      <c r="A522" s="48" t="str">
        <f>IF(B522="","SUPPR",SAISIE!$B$3)</f>
        <v>SUPPR</v>
      </c>
      <c r="B522" s="12" t="str">
        <f>IF(SAISIE!M42="","",IF(LEN(SAISIE!B42)=1,CONCATENATE("0",SAISIE!B42,"/",SAISIE!$B$4,"/",SAISIE!$B$5),CONCATENATE(SAISIE!B42,"/",SAISIE!$B$4,"/",SAISIE!$B$5)))</f>
        <v/>
      </c>
      <c r="C522" s="12" t="str">
        <f>IF(SAISIE!M42="","",SAISIE!$M$8)</f>
        <v/>
      </c>
      <c r="D522" s="12" t="str">
        <f>IF(SAISIE!M42="","",SAISIE!E42)</f>
        <v/>
      </c>
      <c r="E522" s="12" t="str">
        <f>IF(SAISIE!M42="","",SAISIE!F42)</f>
        <v/>
      </c>
      <c r="F522" s="12" t="str">
        <f>IF(SAISIE!$M42="","",IF(SAISIE!$U42="","",SAISIE!$U42))</f>
        <v/>
      </c>
      <c r="G522" s="12" t="str">
        <f>IF(SAISIE!M42="","",SAISIE!M42)</f>
        <v/>
      </c>
      <c r="H522" s="12"/>
      <c r="I522" s="12" t="str">
        <f>IF(SAISIE!$M42="","",SAISIE!$X42)</f>
        <v/>
      </c>
      <c r="J522" s="61" t="str">
        <f>IF(COUNTBLANK(SAISIE!$Q$6:$T$6)=4,"",IF(SAISIE!M42="","",IF(SAISIE!Q42&gt;0,SAISIE!$Q$6,IF(SAISIE!R42&gt;0,SAISIE!$R$6,IF(SAISIE!S42&gt;0,SAISIE!$S$6,IF(SAISIE!T42&gt;0,SAISIE!$T$6,""))))))</f>
        <v/>
      </c>
      <c r="O522" s="11" t="s">
        <v>56</v>
      </c>
    </row>
    <row r="523" spans="1:15" x14ac:dyDescent="0.2">
      <c r="A523" s="48" t="str">
        <f>IF(B523="","SUPPR",SAISIE!$B$3)</f>
        <v>SUPPR</v>
      </c>
      <c r="B523" s="12" t="str">
        <f>IF(SAISIE!N42="","",IF(LEN(SAISIE!B42)=1,CONCATENATE("0",SAISIE!B42,"/",SAISIE!$B$4,"/",SAISIE!$B$5),CONCATENATE(SAISIE!B42,"/",SAISIE!$B$4,"/",SAISIE!$B$5)))</f>
        <v/>
      </c>
      <c r="C523" s="12" t="str">
        <f>IF(SAISIE!N42="","",SAISIE!$N$8)</f>
        <v/>
      </c>
      <c r="D523" s="12" t="str">
        <f>IF(SAISIE!N42="","",SAISIE!E42)</f>
        <v/>
      </c>
      <c r="E523" s="12" t="str">
        <f>IF(SAISIE!N42="","",SAISIE!F42)</f>
        <v/>
      </c>
      <c r="F523" s="12" t="str">
        <f>IF(SAISIE!$N42="","",IF(SAISIE!$U42="","",SAISIE!$U42))</f>
        <v/>
      </c>
      <c r="G523" s="12" t="str">
        <f>IF(SAISIE!N42="","",SAISIE!N42)</f>
        <v/>
      </c>
      <c r="H523" s="12"/>
      <c r="I523" s="12" t="str">
        <f>IF(SAISIE!$N42="","",SAISIE!$X42)</f>
        <v/>
      </c>
      <c r="J523" s="61" t="str">
        <f>IF(COUNTBLANK(SAISIE!$Q$6:$T$6)=4,"",IF(SAISIE!N42="","",IF(SAISIE!Q42&gt;0,SAISIE!$Q$6,IF(SAISIE!R42&gt;0,SAISIE!$R$6,IF(SAISIE!S42&gt;0,SAISIE!$S$6,IF(SAISIE!T42&gt;0,SAISIE!$T$6,""))))))</f>
        <v/>
      </c>
      <c r="O523" s="11" t="s">
        <v>57</v>
      </c>
    </row>
    <row r="524" spans="1:15" x14ac:dyDescent="0.2">
      <c r="A524" s="48" t="str">
        <f>IF(B524="","SUPPR",SAISIE!$B$3)</f>
        <v>SUPPR</v>
      </c>
      <c r="B524" s="12" t="str">
        <f>IF(SAISIE!O42="","",IF(LEN(SAISIE!B42)=1,CONCATENATE("0",SAISIE!B42,"/",SAISIE!$B$4,"/",SAISIE!$B$5),CONCATENATE(SAISIE!B42,"/",SAISIE!$B$4,"/",SAISIE!$B$5)))</f>
        <v/>
      </c>
      <c r="C524" s="12" t="str">
        <f>IF(SAISIE!O42="","",SAISIE!$O$8)</f>
        <v/>
      </c>
      <c r="D524" s="12" t="str">
        <f>IF(SAISIE!O42="","",SAISIE!E42)</f>
        <v/>
      </c>
      <c r="E524" s="12" t="str">
        <f>IF(SAISIE!O42="","",SAISIE!F42)</f>
        <v/>
      </c>
      <c r="F524" s="12" t="str">
        <f>IF(SAISIE!$O42="","",IF(SAISIE!$U42="","",SAISIE!$U42))</f>
        <v/>
      </c>
      <c r="G524" s="12" t="str">
        <f>IF(SAISIE!O42="","",SAISIE!O42)</f>
        <v/>
      </c>
      <c r="H524" s="12"/>
      <c r="I524" s="12" t="str">
        <f>IF(SAISIE!$O42="","",SAISIE!$X42)</f>
        <v/>
      </c>
      <c r="J524" s="61" t="str">
        <f>IF(COUNTBLANK(SAISIE!$Q$6:$T$6)=4,"",IF(SAISIE!O42="","",IF(SAISIE!Q42&gt;0,SAISIE!$Q$6,IF(SAISIE!R42&gt;0,SAISIE!$R$6,IF(SAISIE!S42&gt;0,SAISIE!$S$6,IF(SAISIE!T42&gt;0,SAISIE!$T$6,""))))))</f>
        <v/>
      </c>
      <c r="O524" s="11" t="s">
        <v>58</v>
      </c>
    </row>
    <row r="525" spans="1:15" x14ac:dyDescent="0.2">
      <c r="A525" s="48" t="str">
        <f>IF(B525="","SUPPR",SAISIE!$B$3)</f>
        <v>SUPPR</v>
      </c>
      <c r="B525" s="12" t="str">
        <f>IF(SAISIE!P42="","",IF(LEN(SAISIE!B42)=1,CONCATENATE("0",SAISIE!B42,"/",SAISIE!$B$4,"/",SAISIE!$B$5),CONCATENATE(SAISIE!B42,"/",SAISIE!$B$4,"/",SAISIE!$B$5)))</f>
        <v/>
      </c>
      <c r="C525" s="12" t="str">
        <f>IF(SAISIE!P42="","",SAISIE!$P$8)</f>
        <v/>
      </c>
      <c r="D525" s="12" t="str">
        <f>IF(SAISIE!P42="","",SAISIE!E42)</f>
        <v/>
      </c>
      <c r="E525" s="12" t="str">
        <f>IF(SAISIE!P42="","",SAISIE!F42)</f>
        <v/>
      </c>
      <c r="F525" s="12" t="str">
        <f>IF(SAISIE!$P42="","",IF(SAISIE!$U42="","",SAISIE!$U42))</f>
        <v/>
      </c>
      <c r="G525" s="12" t="str">
        <f>IF(SAISIE!P42="","",SAISIE!P42)</f>
        <v/>
      </c>
      <c r="H525" s="12"/>
      <c r="I525" s="12" t="str">
        <f>IF(SAISIE!$P42="","",SAISIE!$X42)</f>
        <v/>
      </c>
      <c r="J525" s="61" t="str">
        <f>IF(COUNTBLANK(SAISIE!$Q$6:$T$6)=4,"",IF(SAISIE!P42="","",IF(SAISIE!Q42&gt;0,SAISIE!$Q$6,IF(SAISIE!R42&gt;0,SAISIE!$R$6,IF(SAISIE!S42&gt;0,SAISIE!$S$6,IF(SAISIE!T42&gt;0,SAISIE!$T$6,""))))))</f>
        <v/>
      </c>
      <c r="O525" s="11" t="s">
        <v>52</v>
      </c>
    </row>
    <row r="526" spans="1:15" x14ac:dyDescent="0.2">
      <c r="A526" s="48" t="str">
        <f>IF(B526="","SUPPR",SAISIE!$B$3)</f>
        <v>PR</v>
      </c>
      <c r="B526" s="12" t="str">
        <f>IF(SAISIE!Q42="","",IF(LEN(SAISIE!B42)=1,CONCATENATE("0",SAISIE!B42,"/",SAISIE!$B$4,"/",SAISIE!$B$5),CONCATENATE(SAISIE!B42,"/",SAISIE!$B$4,"/",SAISIE!$B$5)))</f>
        <v>06/01/2018</v>
      </c>
      <c r="C526" s="12">
        <f>IF(SAISIE!Q42="","",SAISIE!$Q$8)</f>
        <v>4457112</v>
      </c>
      <c r="D526" s="12">
        <f>IF(SAISIE!Q42="","",SAISIE!E42)</f>
        <v>153913</v>
      </c>
      <c r="E526" s="12" t="str">
        <f>IF(SAISIE!Q42="","",SAISIE!F42)</f>
        <v>CV PV 18146970 - 8947 XB 14 - BAYET XAVIER &amp; GESLIN ANDREE - RENAULT CLIO</v>
      </c>
      <c r="F526" s="12" t="str">
        <f>IF(SAISIE!$Q42="","",IF(SAISIE!$U42="","",SAISIE!$U42))</f>
        <v/>
      </c>
      <c r="G526" s="12">
        <f>IF(SAISIE!Q42="","",SAISIE!Q42)</f>
        <v>2.5</v>
      </c>
      <c r="H526" s="12"/>
      <c r="I526" s="37"/>
      <c r="J526" s="61"/>
      <c r="O526" s="39"/>
    </row>
    <row r="527" spans="1:15" x14ac:dyDescent="0.2">
      <c r="A527" s="48" t="str">
        <f>IF(B527="","SUPPR",SAISIE!$B$3)</f>
        <v>SUPPR</v>
      </c>
      <c r="B527" s="12" t="str">
        <f>IF(SAISIE!R42="","",IF(LEN(SAISIE!B42)=1,CONCATENATE("0",SAISIE!B42,"/",SAISIE!$B$4,"/",SAISIE!$B$5),CONCATENATE(SAISIE!B42,"/",SAISIE!$B$4,"/",SAISIE!$B$5)))</f>
        <v/>
      </c>
      <c r="C527" s="12" t="str">
        <f>IF(SAISIE!R42="","",SAISIE!$R$8)</f>
        <v/>
      </c>
      <c r="D527" s="12" t="str">
        <f>IF(SAISIE!R42="","",SAISIE!E42)</f>
        <v/>
      </c>
      <c r="E527" s="12" t="str">
        <f>IF(SAISIE!R42="","",SAISIE!F42)</f>
        <v/>
      </c>
      <c r="F527" s="12" t="str">
        <f>IF(SAISIE!$R42="","",IF(SAISIE!$U42="","",SAISIE!$U42))</f>
        <v/>
      </c>
      <c r="G527" s="12" t="str">
        <f>IF(SAISIE!R42="","",SAISIE!R42)</f>
        <v/>
      </c>
      <c r="H527" s="12"/>
      <c r="I527" s="37"/>
      <c r="J527" s="61"/>
    </row>
    <row r="528" spans="1:15" x14ac:dyDescent="0.2">
      <c r="A528" s="48" t="str">
        <f>IF(B528="","SUPPR",SAISIE!$B$3)</f>
        <v>SUPPR</v>
      </c>
      <c r="B528" s="12" t="str">
        <f>IF(SAISIE!S42="","",IF(LEN(SAISIE!B42)=1,CONCATENATE("0",SAISIE!B42,"/",SAISIE!$B$4,"/",SAISIE!$B$5),CONCATENATE(SAISIE!B42,"/",SAISIE!$B$4,"/",SAISIE!$B$5)))</f>
        <v/>
      </c>
      <c r="C528" s="12" t="str">
        <f>IF(SAISIE!S42="","",SAISIE!$S$8)</f>
        <v/>
      </c>
      <c r="D528" s="12" t="str">
        <f>IF(SAISIE!S42="","",SAISIE!E42)</f>
        <v/>
      </c>
      <c r="E528" s="12" t="str">
        <f>IF(SAISIE!S42="","",SAISIE!F42)</f>
        <v/>
      </c>
      <c r="F528" s="12" t="str">
        <f>IF(SAISIE!$S42="","",IF(SAISIE!$U42="","",SAISIE!$U42))</f>
        <v/>
      </c>
      <c r="G528" s="12" t="str">
        <f>IF(SAISIE!S42="","",SAISIE!S42)</f>
        <v/>
      </c>
      <c r="H528" s="12"/>
      <c r="I528" s="37"/>
      <c r="J528" s="61"/>
    </row>
    <row r="529" spans="1:15" ht="13.5" thickBot="1" x14ac:dyDescent="0.25">
      <c r="A529" s="48" t="str">
        <f>IF(B529="","SUPPR",SAISIE!$B$3)</f>
        <v>SUPPR</v>
      </c>
      <c r="B529" s="12" t="str">
        <f>IF(SAISIE!T42="","",IF(LEN(SAISIE!B42)=1,CONCATENATE("0",SAISIE!B42,"/",SAISIE!$B$4,"/",SAISIE!$B$5),CONCATENATE(SAISIE!B42,"/",SAISIE!$B$4,"/",SAISIE!$B$5)))</f>
        <v/>
      </c>
      <c r="C529" s="60" t="str">
        <f>IF(SAISIE!T42="","",SAISIE!$T$8)</f>
        <v/>
      </c>
      <c r="D529" s="60" t="str">
        <f>IF(SAISIE!T42="","",SAISIE!E42)</f>
        <v/>
      </c>
      <c r="E529" s="60" t="str">
        <f>IF(SAISIE!T42="","",SAISIE!F42)</f>
        <v/>
      </c>
      <c r="F529" s="60" t="str">
        <f>IF(SAISIE!$T42="","",IF(SAISIE!$U42="","",SAISIE!$U42))</f>
        <v/>
      </c>
      <c r="G529" s="60" t="str">
        <f>IF(SAISIE!T42="","",SAISIE!T42)</f>
        <v/>
      </c>
      <c r="H529" s="58"/>
      <c r="I529" s="59"/>
      <c r="J529" s="62"/>
    </row>
    <row r="530" spans="1:15" x14ac:dyDescent="0.2">
      <c r="A530" s="48" t="str">
        <f>IF(B530="","SUPPR",SAISIE!$B$3)</f>
        <v>PR</v>
      </c>
      <c r="B530" s="53" t="str">
        <f>IF(SAISIE!B43="","",IF(LEN(SAISIE!B43)=1,CONCATENATE("0",SAISIE!B43,"/",SAISIE!$B$4,"/",SAISIE!$B$5),CONCATENATE(SAISIE!B43,"/",SAISIE!$B$4,"/",SAISIE!$B$5)))</f>
        <v>16/01/2018</v>
      </c>
      <c r="C530" s="53" t="str">
        <f>IF(SAISIE!B43="","",CONCATENATE($M$2,SAISIE!C43))</f>
        <v>411BEAU</v>
      </c>
      <c r="D530" s="53">
        <f>IF(SAISIE!B43="","",SAISIE!E43)</f>
        <v>154232</v>
      </c>
      <c r="E530" s="53" t="str">
        <f>IF(SAISIE!B43="","",SAISIE!F43)</f>
        <v>VTP PV 18147262 - BX-794-EC - BEAULIEU JEAN LUC - VOLKSWAGEN T5</v>
      </c>
      <c r="F530" s="66" t="str">
        <f>IF(A530="SUPPR","",IF(SAISIE!$U43="","",SAISIE!$U43))</f>
        <v/>
      </c>
      <c r="G530" s="53"/>
      <c r="H530" s="53">
        <f>IF(SAISIE!B43="","",SAISIE!D43)</f>
        <v>65</v>
      </c>
      <c r="I530" s="54"/>
      <c r="J530" s="55" t="str">
        <f>IF(AZ43="","","")</f>
        <v/>
      </c>
      <c r="O530" s="38">
        <f>O514+1</f>
        <v>43</v>
      </c>
    </row>
    <row r="531" spans="1:15" x14ac:dyDescent="0.2">
      <c r="A531" s="48" t="str">
        <f>IF(B531="","SUPPR",SAISIE!$B$3)</f>
        <v>SUPPR</v>
      </c>
      <c r="B531" s="12" t="str">
        <f>IF(SAISIE!W43="","",IF(LEN(SAISIE!B43)=1,CONCATENATE("0",SAISIE!B43,"/",SAISIE!$B$4,"/",SAISIE!$B$5),CONCATENATE(SAISIE!B43,"/",SAISIE!$B$4,"/",SAISIE!$B$5)))</f>
        <v/>
      </c>
      <c r="C531" s="12" t="str">
        <f>IF(SAISIE!W43="","",SAISIE!V43)</f>
        <v/>
      </c>
      <c r="D531" s="12" t="str">
        <f>IF(SAISIE!W43="","",SAISIE!E43)</f>
        <v/>
      </c>
      <c r="E531" s="12" t="str">
        <f>IF(SAISIE!W43="","",SAISIE!F43)</f>
        <v/>
      </c>
      <c r="F531" s="12" t="str">
        <f>IF(SAISIE!$W43="","",IF(SAISIE!$U43="","",SAISIE!$U43))</f>
        <v/>
      </c>
      <c r="G531" s="12" t="str">
        <f>IF(SAISIE!W43="","",SAISIE!W43)</f>
        <v/>
      </c>
      <c r="H531" s="12"/>
      <c r="I531" s="12" t="str">
        <f>IF(SAISIE!$W43="","",SAISIE!$X43)</f>
        <v/>
      </c>
      <c r="J531" s="61" t="str">
        <f>IF(COUNTBLANK(SAISIE!$Q$6:$T$6)=4,"",IF(SAISIE!W43="","",IF(SAISIE!Q43&gt;0,SAISIE!$Q$6,IF(SAISIE!R43&gt;0,SAISIE!$R$6,IF(SAISIE!S43&gt;0,SAISIE!$S$6,IF(SAISIE!T43&gt;0,SAISIE!$T$6,""))))))</f>
        <v/>
      </c>
      <c r="O531" s="11" t="s">
        <v>51</v>
      </c>
    </row>
    <row r="532" spans="1:15" x14ac:dyDescent="0.2">
      <c r="A532" s="48" t="str">
        <f>IF(B532="","SUPPR",SAISIE!$B$3)</f>
        <v>PR</v>
      </c>
      <c r="B532" s="12" t="str">
        <f>IF(SAISIE!G43="","",IF(LEN(SAISIE!B43)=1,CONCATENATE("0",SAISIE!B43,"/",SAISIE!$B$4,"/",SAISIE!$B$5),CONCATENATE(SAISIE!B43,"/",SAISIE!$B$4,"/",SAISIE!$B$5)))</f>
        <v>16/01/2018</v>
      </c>
      <c r="C532" s="12">
        <f>IF(SAISIE!G43="","",SAISIE!$G$8)</f>
        <v>706100</v>
      </c>
      <c r="D532" s="12">
        <f>IF(SAISIE!G43="","",SAISIE!E43)</f>
        <v>154232</v>
      </c>
      <c r="E532" s="12" t="str">
        <f>IF(SAISIE!G43="","",SAISIE!F43)</f>
        <v>VTP PV 18147262 - BX-794-EC - BEAULIEU JEAN LUC - VOLKSWAGEN T5</v>
      </c>
      <c r="F532" s="12" t="str">
        <f>IF(SAISIE!$G43="","",IF(SAISIE!$U43="","",SAISIE!$U43))</f>
        <v/>
      </c>
      <c r="G532" s="12">
        <f>IF(SAISIE!G43="","",SAISIE!G43)</f>
        <v>53.88</v>
      </c>
      <c r="H532" s="12"/>
      <c r="I532" s="12">
        <f>IF(SAISIE!$G43="","",SAISIE!$X43)</f>
        <v>0</v>
      </c>
      <c r="J532" s="61" t="str">
        <f>IF(COUNTBLANK(SAISIE!$Q$6:$T$6)=4,"",IF(SAISIE!G43="","",IF(SAISIE!Q43&gt;0,SAISIE!$Q$6,IF(SAISIE!R43&gt;0,SAISIE!$R$6,IF(SAISIE!S43&gt;0,SAISIE!$S$6,IF(SAISIE!T43&gt;0,SAISIE!$T$6,""))))))</f>
        <v/>
      </c>
      <c r="O532" s="11" t="s">
        <v>48</v>
      </c>
    </row>
    <row r="533" spans="1:15" x14ac:dyDescent="0.2">
      <c r="A533" s="48" t="str">
        <f>IF(B533="","SUPPR",SAISIE!$B$3)</f>
        <v>SUPPR</v>
      </c>
      <c r="B533" s="12" t="str">
        <f>IF(SAISIE!H43="","",IF(LEN(SAISIE!B43)=1,CONCATENATE("0",SAISIE!B43,"/",SAISIE!$B$4,"/",SAISIE!$B$5),CONCATENATE(SAISIE!B43,"/",SAISIE!$B$4,"/",SAISIE!$B$5)))</f>
        <v/>
      </c>
      <c r="C533" s="12" t="str">
        <f>IF(SAISIE!H43="","",SAISIE!$H$8)</f>
        <v/>
      </c>
      <c r="D533" s="12" t="str">
        <f>IF(SAISIE!H43="","",SAISIE!E43)</f>
        <v/>
      </c>
      <c r="E533" s="12" t="str">
        <f>IF(SAISIE!H43="","",SAISIE!F43)</f>
        <v/>
      </c>
      <c r="F533" s="12" t="str">
        <f>IF(SAISIE!$H43="","",IF(SAISIE!$U43="","",SAISIE!$U43))</f>
        <v/>
      </c>
      <c r="G533" s="12" t="str">
        <f>IF(SAISIE!H43="","",SAISIE!H43)</f>
        <v/>
      </c>
      <c r="H533" s="12"/>
      <c r="I533" s="12" t="str">
        <f>IF(SAISIE!$H43="","",SAISIE!$X43)</f>
        <v/>
      </c>
      <c r="J533" s="61" t="str">
        <f>IF(COUNTBLANK(SAISIE!$Q$6:$T$6)=4,"",IF(SAISIE!H43="","",IF(SAISIE!Q43&gt;0,SAISIE!$Q$6,IF(SAISIE!R43&gt;0,SAISIE!$R$6,IF(SAISIE!S43&gt;0,SAISIE!$S$6,IF(SAISIE!T43&gt;0,SAISIE!$T$6,""))))))</f>
        <v/>
      </c>
      <c r="O533" s="11" t="s">
        <v>49</v>
      </c>
    </row>
    <row r="534" spans="1:15" x14ac:dyDescent="0.2">
      <c r="A534" s="48" t="str">
        <f>IF(B534="","SUPPR",SAISIE!$B$3)</f>
        <v>SUPPR</v>
      </c>
      <c r="B534" s="12" t="str">
        <f>IF(SAISIE!I43="","",IF(LEN(SAISIE!B43)=1,CONCATENATE("0",SAISIE!B43,"/",SAISIE!$B$4,"/",SAISIE!$B$5),CONCATENATE(SAISIE!B43,"/",SAISIE!$B$4,"/",SAISIE!$B$5)))</f>
        <v/>
      </c>
      <c r="C534" s="12" t="str">
        <f>IF(SAISIE!I43="","",SAISIE!$I$8)</f>
        <v/>
      </c>
      <c r="D534" s="12" t="str">
        <f>IF(SAISIE!I43="","",SAISIE!E43)</f>
        <v/>
      </c>
      <c r="E534" s="12" t="str">
        <f>IF(SAISIE!I43="","",SAISIE!F43)</f>
        <v/>
      </c>
      <c r="F534" s="12" t="str">
        <f>IF(SAISIE!$I43="","",IF(SAISIE!$U43="","",SAISIE!$U43))</f>
        <v/>
      </c>
      <c r="G534" s="12" t="str">
        <f>IF(SAISIE!I43="","",SAISIE!I43)</f>
        <v/>
      </c>
      <c r="H534" s="12"/>
      <c r="I534" s="12" t="str">
        <f>IF(SAISIE!$I43="","",SAISIE!$X43)</f>
        <v/>
      </c>
      <c r="J534" s="61" t="str">
        <f>IF(COUNTBLANK(SAISIE!$Q$6:$T$6)=4,"",IF(SAISIE!I43="","",IF(SAISIE!Q43&gt;0,SAISIE!$Q$6,IF(SAISIE!R43&gt;0,SAISIE!$R$6,IF(SAISIE!S43&gt;0,SAISIE!$S$6,IF(SAISIE!T43&gt;0,SAISIE!$T$6,""))))))</f>
        <v/>
      </c>
      <c r="O534" s="11" t="s">
        <v>50</v>
      </c>
    </row>
    <row r="535" spans="1:15" x14ac:dyDescent="0.2">
      <c r="A535" s="48" t="str">
        <f>IF(B535="","SUPPR",SAISIE!$B$3)</f>
        <v>SUPPR</v>
      </c>
      <c r="B535" s="12" t="str">
        <f>IF(SAISIE!J43="","",IF(LEN(SAISIE!B43)=1,CONCATENATE("0",SAISIE!B43,"/",SAISIE!$B$4,"/",SAISIE!$B$5),CONCATENATE(SAISIE!B43,"/",SAISIE!$B$4,"/",SAISIE!$B$5)))</f>
        <v/>
      </c>
      <c r="C535" s="12" t="str">
        <f>IF(SAISIE!J43="","",SAISIE!$J$8)</f>
        <v/>
      </c>
      <c r="D535" s="12" t="str">
        <f>IF(SAISIE!J43="","",SAISIE!E43)</f>
        <v/>
      </c>
      <c r="E535" s="12" t="str">
        <f>IF(SAISIE!J43="","",SAISIE!F43)</f>
        <v/>
      </c>
      <c r="F535" s="12" t="str">
        <f>IF(SAISIE!$J43="","",IF(SAISIE!$U43="","",SAISIE!$U43))</f>
        <v/>
      </c>
      <c r="G535" s="12" t="str">
        <f>IF(SAISIE!J43="","",SAISIE!J43)</f>
        <v/>
      </c>
      <c r="H535" s="12"/>
      <c r="I535" s="12" t="str">
        <f>IF(SAISIE!$J43="","",SAISIE!$X43)</f>
        <v/>
      </c>
      <c r="J535" s="61" t="str">
        <f>IF(COUNTBLANK(SAISIE!$Q$6:$T$6)=4,"",IF(SAISIE!J43="","",IF(SAISIE!Q43&gt;0,SAISIE!$Q$6,IF(SAISIE!R43&gt;0,SAISIE!$R$6,IF(SAISIE!S43&gt;0,SAISIE!$S$6,IF(SAISIE!T43&gt;0,SAISIE!$T$6,""))))))</f>
        <v/>
      </c>
      <c r="O535" s="11" t="s">
        <v>53</v>
      </c>
    </row>
    <row r="536" spans="1:15" x14ac:dyDescent="0.2">
      <c r="A536" s="48" t="str">
        <f>IF(B536="","SUPPR",SAISIE!$B$3)</f>
        <v>SUPPR</v>
      </c>
      <c r="B536" s="12" t="str">
        <f>IF(SAISIE!K43="","",IF(LEN(SAISIE!B43)=1,CONCATENATE("0",SAISIE!B43,"/",SAISIE!$B$4,"/",SAISIE!$B$5),CONCATENATE(SAISIE!B43,"/",SAISIE!$B$4,"/",SAISIE!$B$5)))</f>
        <v/>
      </c>
      <c r="C536" s="12" t="str">
        <f>IF(SAISIE!K43="","",SAISIE!$K$8)</f>
        <v/>
      </c>
      <c r="D536" s="12" t="str">
        <f>IF(SAISIE!K43="","",SAISIE!E43)</f>
        <v/>
      </c>
      <c r="E536" s="12" t="str">
        <f>IF(SAISIE!K43="","",SAISIE!F43)</f>
        <v/>
      </c>
      <c r="F536" s="12" t="str">
        <f>IF(SAISIE!$K43="","",IF(SAISIE!$U43="","",SAISIE!$U43))</f>
        <v/>
      </c>
      <c r="G536" s="12" t="str">
        <f>IF(SAISIE!K43="","",SAISIE!K43)</f>
        <v/>
      </c>
      <c r="H536" s="12"/>
      <c r="I536" s="12" t="str">
        <f>IF(SAISIE!$K43="","",SAISIE!$X43)</f>
        <v/>
      </c>
      <c r="J536" s="61" t="str">
        <f>IF(COUNTBLANK(SAISIE!$Q$6:$T$6)=4,"",IF(SAISIE!K43="","",IF(SAISIE!Q43&gt;0,SAISIE!$Q$6,IF(SAISIE!R43&gt;0,SAISIE!$R$6,IF(SAISIE!S43&gt;0,SAISIE!$S$6,IF(SAISIE!T43&gt;0,SAISIE!$T$6,""))))))</f>
        <v/>
      </c>
      <c r="O536" s="11" t="s">
        <v>54</v>
      </c>
    </row>
    <row r="537" spans="1:15" x14ac:dyDescent="0.2">
      <c r="A537" s="48" t="str">
        <f>IF(B537="","SUPPR",SAISIE!$B$3)</f>
        <v>SUPPR</v>
      </c>
      <c r="B537" s="12" t="str">
        <f>IF(SAISIE!L43="","",IF(LEN(SAISIE!B43)=1,CONCATENATE("0",SAISIE!B43,"/",SAISIE!$B$4,"/",SAISIE!$B$5),CONCATENATE(SAISIE!B43,"/",SAISIE!$B$4,"/",SAISIE!$B$5)))</f>
        <v/>
      </c>
      <c r="C537" s="12" t="str">
        <f>IF(SAISIE!L43="","",SAISIE!$L$8)</f>
        <v/>
      </c>
      <c r="D537" s="12" t="str">
        <f>IF(SAISIE!L43="","",SAISIE!E43)</f>
        <v/>
      </c>
      <c r="E537" s="12" t="str">
        <f>IF(SAISIE!L43="","",SAISIE!F43)</f>
        <v/>
      </c>
      <c r="F537" s="12" t="str">
        <f>IF(SAISIE!$L43="","",IF(SAISIE!$U43="","",SAISIE!$U43))</f>
        <v/>
      </c>
      <c r="G537" s="12" t="str">
        <f>IF(SAISIE!L43="","",SAISIE!L43)</f>
        <v/>
      </c>
      <c r="H537" s="12"/>
      <c r="I537" s="12" t="str">
        <f>IF(SAISIE!$L43="","",SAISIE!$X43)</f>
        <v/>
      </c>
      <c r="J537" s="61" t="str">
        <f>IF(COUNTBLANK(SAISIE!$Q$6:$T$6)=4,"",IF(SAISIE!L43="","",IF(SAISIE!Q43&gt;0,SAISIE!$Q$6,IF(SAISIE!R43&gt;0,SAISIE!$R$6,IF(SAISIE!S43&gt;0,SAISIE!$S$6,IF(SAISIE!T43&gt;0,SAISIE!$T$6,""))))))</f>
        <v/>
      </c>
      <c r="O537" s="11" t="s">
        <v>55</v>
      </c>
    </row>
    <row r="538" spans="1:15" x14ac:dyDescent="0.2">
      <c r="A538" s="48" t="str">
        <f>IF(B538="","SUPPR",SAISIE!$B$3)</f>
        <v>SUPPR</v>
      </c>
      <c r="B538" s="12" t="str">
        <f>IF(SAISIE!M43="","",IF(LEN(SAISIE!B43)=1,CONCATENATE("0",SAISIE!B43,"/",SAISIE!$B$4,"/",SAISIE!$B$5),CONCATENATE(SAISIE!B43,"/",SAISIE!$B$4,"/",SAISIE!$B$5)))</f>
        <v/>
      </c>
      <c r="C538" s="12" t="str">
        <f>IF(SAISIE!M43="","",SAISIE!$M$8)</f>
        <v/>
      </c>
      <c r="D538" s="12" t="str">
        <f>IF(SAISIE!M43="","",SAISIE!E43)</f>
        <v/>
      </c>
      <c r="E538" s="12" t="str">
        <f>IF(SAISIE!M43="","",SAISIE!F43)</f>
        <v/>
      </c>
      <c r="F538" s="12" t="str">
        <f>IF(SAISIE!$M43="","",IF(SAISIE!$U43="","",SAISIE!$U43))</f>
        <v/>
      </c>
      <c r="G538" s="12" t="str">
        <f>IF(SAISIE!M43="","",SAISIE!M43)</f>
        <v/>
      </c>
      <c r="H538" s="12"/>
      <c r="I538" s="12" t="str">
        <f>IF(SAISIE!$M43="","",SAISIE!$X43)</f>
        <v/>
      </c>
      <c r="J538" s="61" t="str">
        <f>IF(COUNTBLANK(SAISIE!$Q$6:$T$6)=4,"",IF(SAISIE!M43="","",IF(SAISIE!Q43&gt;0,SAISIE!$Q$6,IF(SAISIE!R43&gt;0,SAISIE!$R$6,IF(SAISIE!S43&gt;0,SAISIE!$S$6,IF(SAISIE!T43&gt;0,SAISIE!$T$6,""))))))</f>
        <v/>
      </c>
      <c r="O538" s="11" t="s">
        <v>56</v>
      </c>
    </row>
    <row r="539" spans="1:15" x14ac:dyDescent="0.2">
      <c r="A539" s="48" t="str">
        <f>IF(B539="","SUPPR",SAISIE!$B$3)</f>
        <v>SUPPR</v>
      </c>
      <c r="B539" s="12" t="str">
        <f>IF(SAISIE!N43="","",IF(LEN(SAISIE!B43)=1,CONCATENATE("0",SAISIE!B43,"/",SAISIE!$B$4,"/",SAISIE!$B$5),CONCATENATE(SAISIE!B43,"/",SAISIE!$B$4,"/",SAISIE!$B$5)))</f>
        <v/>
      </c>
      <c r="C539" s="12" t="str">
        <f>IF(SAISIE!N43="","",SAISIE!$N$8)</f>
        <v/>
      </c>
      <c r="D539" s="12" t="str">
        <f>IF(SAISIE!N43="","",SAISIE!E43)</f>
        <v/>
      </c>
      <c r="E539" s="12" t="str">
        <f>IF(SAISIE!N43="","",SAISIE!F43)</f>
        <v/>
      </c>
      <c r="F539" s="12" t="str">
        <f>IF(SAISIE!$N43="","",IF(SAISIE!$U43="","",SAISIE!$U43))</f>
        <v/>
      </c>
      <c r="G539" s="12" t="str">
        <f>IF(SAISIE!N43="","",SAISIE!N43)</f>
        <v/>
      </c>
      <c r="H539" s="12"/>
      <c r="I539" s="12" t="str">
        <f>IF(SAISIE!$N43="","",SAISIE!$X43)</f>
        <v/>
      </c>
      <c r="J539" s="61" t="str">
        <f>IF(COUNTBLANK(SAISIE!$Q$6:$T$6)=4,"",IF(SAISIE!N43="","",IF(SAISIE!Q43&gt;0,SAISIE!$Q$6,IF(SAISIE!R43&gt;0,SAISIE!$R$6,IF(SAISIE!S43&gt;0,SAISIE!$S$6,IF(SAISIE!T43&gt;0,SAISIE!$T$6,""))))))</f>
        <v/>
      </c>
      <c r="O539" s="11" t="s">
        <v>57</v>
      </c>
    </row>
    <row r="540" spans="1:15" x14ac:dyDescent="0.2">
      <c r="A540" s="48" t="str">
        <f>IF(B540="","SUPPR",SAISIE!$B$3)</f>
        <v>SUPPR</v>
      </c>
      <c r="B540" s="12" t="str">
        <f>IF(SAISIE!O43="","",IF(LEN(SAISIE!B43)=1,CONCATENATE("0",SAISIE!B43,"/",SAISIE!$B$4,"/",SAISIE!$B$5),CONCATENATE(SAISIE!B43,"/",SAISIE!$B$4,"/",SAISIE!$B$5)))</f>
        <v/>
      </c>
      <c r="C540" s="12" t="str">
        <f>IF(SAISIE!O43="","",SAISIE!$O$8)</f>
        <v/>
      </c>
      <c r="D540" s="12" t="str">
        <f>IF(SAISIE!O43="","",SAISIE!E43)</f>
        <v/>
      </c>
      <c r="E540" s="12" t="str">
        <f>IF(SAISIE!O43="","",SAISIE!F43)</f>
        <v/>
      </c>
      <c r="F540" s="12" t="str">
        <f>IF(SAISIE!$O43="","",IF(SAISIE!$U43="","",SAISIE!$U43))</f>
        <v/>
      </c>
      <c r="G540" s="12" t="str">
        <f>IF(SAISIE!O43="","",SAISIE!O43)</f>
        <v/>
      </c>
      <c r="H540" s="12"/>
      <c r="I540" s="12" t="str">
        <f>IF(SAISIE!$O43="","",SAISIE!$X43)</f>
        <v/>
      </c>
      <c r="J540" s="61" t="str">
        <f>IF(COUNTBLANK(SAISIE!$Q$6:$T$6)=4,"",IF(SAISIE!O43="","",IF(SAISIE!Q43&gt;0,SAISIE!$Q$6,IF(SAISIE!R43&gt;0,SAISIE!$R$6,IF(SAISIE!S43&gt;0,SAISIE!$S$6,IF(SAISIE!T43&gt;0,SAISIE!$T$6,""))))))</f>
        <v/>
      </c>
      <c r="O540" s="11" t="s">
        <v>58</v>
      </c>
    </row>
    <row r="541" spans="1:15" x14ac:dyDescent="0.2">
      <c r="A541" s="48" t="str">
        <f>IF(B541="","SUPPR",SAISIE!$B$3)</f>
        <v>SUPPR</v>
      </c>
      <c r="B541" s="12" t="str">
        <f>IF(SAISIE!P43="","",IF(LEN(SAISIE!B43)=1,CONCATENATE("0",SAISIE!B43,"/",SAISIE!$B$4,"/",SAISIE!$B$5),CONCATENATE(SAISIE!B43,"/",SAISIE!$B$4,"/",SAISIE!$B$5)))</f>
        <v/>
      </c>
      <c r="C541" s="12" t="str">
        <f>IF(SAISIE!P43="","",SAISIE!$P$8)</f>
        <v/>
      </c>
      <c r="D541" s="12" t="str">
        <f>IF(SAISIE!P43="","",SAISIE!E43)</f>
        <v/>
      </c>
      <c r="E541" s="12" t="str">
        <f>IF(SAISIE!P43="","",SAISIE!F43)</f>
        <v/>
      </c>
      <c r="F541" s="12" t="str">
        <f>IF(SAISIE!$P43="","",IF(SAISIE!$U43="","",SAISIE!$U43))</f>
        <v/>
      </c>
      <c r="G541" s="12" t="str">
        <f>IF(SAISIE!P43="","",SAISIE!P43)</f>
        <v/>
      </c>
      <c r="H541" s="12"/>
      <c r="I541" s="12" t="str">
        <f>IF(SAISIE!$P43="","",SAISIE!$X43)</f>
        <v/>
      </c>
      <c r="J541" s="61" t="str">
        <f>IF(COUNTBLANK(SAISIE!$Q$6:$T$6)=4,"",IF(SAISIE!P43="","",IF(SAISIE!Q43&gt;0,SAISIE!$Q$6,IF(SAISIE!R43&gt;0,SAISIE!$R$6,IF(SAISIE!S43&gt;0,SAISIE!$S$6,IF(SAISIE!T43&gt;0,SAISIE!$T$6,""))))))</f>
        <v/>
      </c>
      <c r="O541" s="11" t="s">
        <v>52</v>
      </c>
    </row>
    <row r="542" spans="1:15" x14ac:dyDescent="0.2">
      <c r="A542" s="48" t="str">
        <f>IF(B542="","SUPPR",SAISIE!$B$3)</f>
        <v>PR</v>
      </c>
      <c r="B542" s="12" t="str">
        <f>IF(SAISIE!Q43="","",IF(LEN(SAISIE!B43)=1,CONCATENATE("0",SAISIE!B43,"/",SAISIE!$B$4,"/",SAISIE!$B$5),CONCATENATE(SAISIE!B43,"/",SAISIE!$B$4,"/",SAISIE!$B$5)))</f>
        <v>16/01/2018</v>
      </c>
      <c r="C542" s="12">
        <f>IF(SAISIE!Q43="","",SAISIE!$Q$8)</f>
        <v>4457112</v>
      </c>
      <c r="D542" s="12">
        <f>IF(SAISIE!Q43="","",SAISIE!E43)</f>
        <v>154232</v>
      </c>
      <c r="E542" s="12" t="str">
        <f>IF(SAISIE!Q43="","",SAISIE!F43)</f>
        <v>VTP PV 18147262 - BX-794-EC - BEAULIEU JEAN LUC - VOLKSWAGEN T5</v>
      </c>
      <c r="F542" s="12" t="str">
        <f>IF(SAISIE!$Q43="","",IF(SAISIE!$U43="","",SAISIE!$U43))</f>
        <v/>
      </c>
      <c r="G542" s="12">
        <f>IF(SAISIE!Q43="","",SAISIE!Q43)</f>
        <v>10.84</v>
      </c>
      <c r="H542" s="12"/>
      <c r="I542" s="37"/>
      <c r="J542" s="61"/>
      <c r="O542" s="39"/>
    </row>
    <row r="543" spans="1:15" x14ac:dyDescent="0.2">
      <c r="A543" s="48" t="str">
        <f>IF(B543="","SUPPR",SAISIE!$B$3)</f>
        <v>SUPPR</v>
      </c>
      <c r="B543" s="12" t="str">
        <f>IF(SAISIE!R43="","",IF(LEN(SAISIE!B43)=1,CONCATENATE("0",SAISIE!B43,"/",SAISIE!$B$4,"/",SAISIE!$B$5),CONCATENATE(SAISIE!B43,"/",SAISIE!$B$4,"/",SAISIE!$B$5)))</f>
        <v/>
      </c>
      <c r="C543" s="12" t="str">
        <f>IF(SAISIE!R43="","",SAISIE!$R$8)</f>
        <v/>
      </c>
      <c r="D543" s="12" t="str">
        <f>IF(SAISIE!R43="","",SAISIE!E43)</f>
        <v/>
      </c>
      <c r="E543" s="12" t="str">
        <f>IF(SAISIE!R43="","",SAISIE!F43)</f>
        <v/>
      </c>
      <c r="F543" s="12" t="str">
        <f>IF(SAISIE!$R43="","",IF(SAISIE!$U43="","",SAISIE!$U43))</f>
        <v/>
      </c>
      <c r="G543" s="12" t="str">
        <f>IF(SAISIE!R43="","",SAISIE!R43)</f>
        <v/>
      </c>
      <c r="H543" s="12"/>
      <c r="I543" s="37"/>
      <c r="J543" s="61"/>
    </row>
    <row r="544" spans="1:15" x14ac:dyDescent="0.2">
      <c r="A544" s="48" t="str">
        <f>IF(B544="","SUPPR",SAISIE!$B$3)</f>
        <v>SUPPR</v>
      </c>
      <c r="B544" s="12" t="str">
        <f>IF(SAISIE!S43="","",IF(LEN(SAISIE!B43)=1,CONCATENATE("0",SAISIE!B43,"/",SAISIE!$B$4,"/",SAISIE!$B$5),CONCATENATE(SAISIE!B43,"/",SAISIE!$B$4,"/",SAISIE!$B$5)))</f>
        <v/>
      </c>
      <c r="C544" s="12" t="str">
        <f>IF(SAISIE!S43="","",SAISIE!$S$8)</f>
        <v/>
      </c>
      <c r="D544" s="12" t="str">
        <f>IF(SAISIE!S43="","",SAISIE!E43)</f>
        <v/>
      </c>
      <c r="E544" s="12" t="str">
        <f>IF(SAISIE!S43="","",SAISIE!F43)</f>
        <v/>
      </c>
      <c r="F544" s="12" t="str">
        <f>IF(SAISIE!$S43="","",IF(SAISIE!$U43="","",SAISIE!$U43))</f>
        <v/>
      </c>
      <c r="G544" s="12" t="str">
        <f>IF(SAISIE!S43="","",SAISIE!S43)</f>
        <v/>
      </c>
      <c r="H544" s="12"/>
      <c r="I544" s="37"/>
      <c r="J544" s="61"/>
    </row>
    <row r="545" spans="1:15" ht="13.5" thickBot="1" x14ac:dyDescent="0.25">
      <c r="A545" s="48" t="str">
        <f>IF(B545="","SUPPR",SAISIE!$B$3)</f>
        <v>SUPPR</v>
      </c>
      <c r="B545" s="12" t="str">
        <f>IF(SAISIE!T43="","",IF(LEN(SAISIE!B43)=1,CONCATENATE("0",SAISIE!B43,"/",SAISIE!$B$4,"/",SAISIE!$B$5),CONCATENATE(SAISIE!B43,"/",SAISIE!$B$4,"/",SAISIE!$B$5)))</f>
        <v/>
      </c>
      <c r="C545" s="60" t="str">
        <f>IF(SAISIE!T43="","",SAISIE!$T$8)</f>
        <v/>
      </c>
      <c r="D545" s="60" t="str">
        <f>IF(SAISIE!T43="","",SAISIE!E43)</f>
        <v/>
      </c>
      <c r="E545" s="60" t="str">
        <f>IF(SAISIE!T43="","",SAISIE!F43)</f>
        <v/>
      </c>
      <c r="F545" s="60" t="str">
        <f>IF(SAISIE!$T43="","",IF(SAISIE!$U43="","",SAISIE!$U43))</f>
        <v/>
      </c>
      <c r="G545" s="60" t="str">
        <f>IF(SAISIE!T43="","",SAISIE!T43)</f>
        <v/>
      </c>
      <c r="H545" s="58"/>
      <c r="I545" s="59"/>
      <c r="J545" s="62"/>
    </row>
    <row r="546" spans="1:15" x14ac:dyDescent="0.2">
      <c r="A546" s="48" t="str">
        <f>IF(B546="","SUPPR",SAISIE!$B$3)</f>
        <v>PR</v>
      </c>
      <c r="B546" s="53" t="str">
        <f>IF(SAISIE!B44="","",IF(LEN(SAISIE!B44)=1,CONCATENATE("0",SAISIE!B44,"/",SAISIE!$B$4,"/",SAISIE!$B$5),CONCATENATE(SAISIE!B44,"/",SAISIE!$B$4,"/",SAISIE!$B$5)))</f>
        <v>07/01/2018</v>
      </c>
      <c r="C546" s="53" t="str">
        <f>IF(SAISIE!B44="","",CONCATENATE($M$2,SAISIE!C44))</f>
        <v>411BEAU</v>
      </c>
      <c r="D546" s="53">
        <f>IF(SAISIE!B44="","",SAISIE!E44)</f>
        <v>153972</v>
      </c>
      <c r="E546" s="53" t="str">
        <f>IF(SAISIE!B44="","",SAISIE!F44)</f>
        <v>VTP PV 18147024 - AD-393-BD - BEAURIN CLEMENT - TOYOTA PRIUS</v>
      </c>
      <c r="F546" s="66" t="str">
        <f>IF(A546="SUPPR","",IF(SAISIE!$U44="","",SAISIE!$U44))</f>
        <v/>
      </c>
      <c r="G546" s="53"/>
      <c r="H546" s="53">
        <f>IF(SAISIE!B44="","",SAISIE!D44)</f>
        <v>65</v>
      </c>
      <c r="I546" s="54"/>
      <c r="J546" s="55" t="str">
        <f>IF(AZ44="","","")</f>
        <v/>
      </c>
      <c r="O546" s="38">
        <f>O530+1</f>
        <v>44</v>
      </c>
    </row>
    <row r="547" spans="1:15" x14ac:dyDescent="0.2">
      <c r="A547" s="48" t="str">
        <f>IF(B547="","SUPPR",SAISIE!$B$3)</f>
        <v>SUPPR</v>
      </c>
      <c r="B547" s="12" t="str">
        <f>IF(SAISIE!W44="","",IF(LEN(SAISIE!B44)=1,CONCATENATE("0",SAISIE!B44,"/",SAISIE!$B$4,"/",SAISIE!$B$5),CONCATENATE(SAISIE!B44,"/",SAISIE!$B$4,"/",SAISIE!$B$5)))</f>
        <v/>
      </c>
      <c r="C547" s="12" t="str">
        <f>IF(SAISIE!W44="","",SAISIE!V44)</f>
        <v/>
      </c>
      <c r="D547" s="12" t="str">
        <f>IF(SAISIE!W44="","",SAISIE!E44)</f>
        <v/>
      </c>
      <c r="E547" s="12" t="str">
        <f>IF(SAISIE!W44="","",SAISIE!F44)</f>
        <v/>
      </c>
      <c r="F547" s="12" t="str">
        <f>IF(SAISIE!$W44="","",IF(SAISIE!$U44="","",SAISIE!$U44))</f>
        <v/>
      </c>
      <c r="G547" s="12" t="str">
        <f>IF(SAISIE!W44="","",SAISIE!W44)</f>
        <v/>
      </c>
      <c r="H547" s="12"/>
      <c r="I547" s="12" t="str">
        <f>IF(SAISIE!$W44="","",SAISIE!$X44)</f>
        <v/>
      </c>
      <c r="J547" s="61" t="str">
        <f>IF(COUNTBLANK(SAISIE!$Q$6:$T$6)=4,"",IF(SAISIE!W44="","",IF(SAISIE!Q44&gt;0,SAISIE!$Q$6,IF(SAISIE!R44&gt;0,SAISIE!$R$6,IF(SAISIE!S44&gt;0,SAISIE!$S$6,IF(SAISIE!T44&gt;0,SAISIE!$T$6,""))))))</f>
        <v/>
      </c>
      <c r="O547" s="11" t="s">
        <v>51</v>
      </c>
    </row>
    <row r="548" spans="1:15" x14ac:dyDescent="0.2">
      <c r="A548" s="48" t="str">
        <f>IF(B548="","SUPPR",SAISIE!$B$3)</f>
        <v>PR</v>
      </c>
      <c r="B548" s="12" t="str">
        <f>IF(SAISIE!G44="","",IF(LEN(SAISIE!B44)=1,CONCATENATE("0",SAISIE!B44,"/",SAISIE!$B$4,"/",SAISIE!$B$5),CONCATENATE(SAISIE!B44,"/",SAISIE!$B$4,"/",SAISIE!$B$5)))</f>
        <v>07/01/2018</v>
      </c>
      <c r="C548" s="12">
        <f>IF(SAISIE!G44="","",SAISIE!$G$8)</f>
        <v>706100</v>
      </c>
      <c r="D548" s="12">
        <f>IF(SAISIE!G44="","",SAISIE!E44)</f>
        <v>153972</v>
      </c>
      <c r="E548" s="12" t="str">
        <f>IF(SAISIE!G44="","",SAISIE!F44)</f>
        <v>VTP PV 18147024 - AD-393-BD - BEAURIN CLEMENT - TOYOTA PRIUS</v>
      </c>
      <c r="F548" s="12" t="str">
        <f>IF(SAISIE!$G44="","",IF(SAISIE!$U44="","",SAISIE!$U44))</f>
        <v/>
      </c>
      <c r="G548" s="12">
        <f>IF(SAISIE!G44="","",SAISIE!G44)</f>
        <v>53.88</v>
      </c>
      <c r="H548" s="12"/>
      <c r="I548" s="12">
        <f>IF(SAISIE!$G44="","",SAISIE!$X44)</f>
        <v>0</v>
      </c>
      <c r="J548" s="61" t="str">
        <f>IF(COUNTBLANK(SAISIE!$Q$6:$T$6)=4,"",IF(SAISIE!G44="","",IF(SAISIE!Q44&gt;0,SAISIE!$Q$6,IF(SAISIE!R44&gt;0,SAISIE!$R$6,IF(SAISIE!S44&gt;0,SAISIE!$S$6,IF(SAISIE!T44&gt;0,SAISIE!$T$6,""))))))</f>
        <v/>
      </c>
      <c r="O548" s="11" t="s">
        <v>48</v>
      </c>
    </row>
    <row r="549" spans="1:15" x14ac:dyDescent="0.2">
      <c r="A549" s="48" t="str">
        <f>IF(B549="","SUPPR",SAISIE!$B$3)</f>
        <v>SUPPR</v>
      </c>
      <c r="B549" s="12" t="str">
        <f>IF(SAISIE!H44="","",IF(LEN(SAISIE!B44)=1,CONCATENATE("0",SAISIE!B44,"/",SAISIE!$B$4,"/",SAISIE!$B$5),CONCATENATE(SAISIE!B44,"/",SAISIE!$B$4,"/",SAISIE!$B$5)))</f>
        <v/>
      </c>
      <c r="C549" s="12" t="str">
        <f>IF(SAISIE!H44="","",SAISIE!$H$8)</f>
        <v/>
      </c>
      <c r="D549" s="12" t="str">
        <f>IF(SAISIE!H44="","",SAISIE!E44)</f>
        <v/>
      </c>
      <c r="E549" s="12" t="str">
        <f>IF(SAISIE!H44="","",SAISIE!F44)</f>
        <v/>
      </c>
      <c r="F549" s="12" t="str">
        <f>IF(SAISIE!$H44="","",IF(SAISIE!$U44="","",SAISIE!$U44))</f>
        <v/>
      </c>
      <c r="G549" s="12" t="str">
        <f>IF(SAISIE!H44="","",SAISIE!H44)</f>
        <v/>
      </c>
      <c r="H549" s="12"/>
      <c r="I549" s="12" t="str">
        <f>IF(SAISIE!$H44="","",SAISIE!$X44)</f>
        <v/>
      </c>
      <c r="J549" s="61" t="str">
        <f>IF(COUNTBLANK(SAISIE!$Q$6:$T$6)=4,"",IF(SAISIE!H44="","",IF(SAISIE!Q44&gt;0,SAISIE!$Q$6,IF(SAISIE!R44&gt;0,SAISIE!$R$6,IF(SAISIE!S44&gt;0,SAISIE!$S$6,IF(SAISIE!T44&gt;0,SAISIE!$T$6,""))))))</f>
        <v/>
      </c>
      <c r="O549" s="11" t="s">
        <v>49</v>
      </c>
    </row>
    <row r="550" spans="1:15" x14ac:dyDescent="0.2">
      <c r="A550" s="48" t="str">
        <f>IF(B550="","SUPPR",SAISIE!$B$3)</f>
        <v>SUPPR</v>
      </c>
      <c r="B550" s="12" t="str">
        <f>IF(SAISIE!I44="","",IF(LEN(SAISIE!B44)=1,CONCATENATE("0",SAISIE!B44,"/",SAISIE!$B$4,"/",SAISIE!$B$5),CONCATENATE(SAISIE!B44,"/",SAISIE!$B$4,"/",SAISIE!$B$5)))</f>
        <v/>
      </c>
      <c r="C550" s="12" t="str">
        <f>IF(SAISIE!I44="","",SAISIE!$I$8)</f>
        <v/>
      </c>
      <c r="D550" s="12" t="str">
        <f>IF(SAISIE!I44="","",SAISIE!E44)</f>
        <v/>
      </c>
      <c r="E550" s="12" t="str">
        <f>IF(SAISIE!I44="","",SAISIE!F44)</f>
        <v/>
      </c>
      <c r="F550" s="12" t="str">
        <f>IF(SAISIE!$I44="","",IF(SAISIE!$U44="","",SAISIE!$U44))</f>
        <v/>
      </c>
      <c r="G550" s="12" t="str">
        <f>IF(SAISIE!I44="","",SAISIE!I44)</f>
        <v/>
      </c>
      <c r="H550" s="12"/>
      <c r="I550" s="12" t="str">
        <f>IF(SAISIE!$I44="","",SAISIE!$X44)</f>
        <v/>
      </c>
      <c r="J550" s="61" t="str">
        <f>IF(COUNTBLANK(SAISIE!$Q$6:$T$6)=4,"",IF(SAISIE!I44="","",IF(SAISIE!Q44&gt;0,SAISIE!$Q$6,IF(SAISIE!R44&gt;0,SAISIE!$R$6,IF(SAISIE!S44&gt;0,SAISIE!$S$6,IF(SAISIE!T44&gt;0,SAISIE!$T$6,""))))))</f>
        <v/>
      </c>
      <c r="O550" s="11" t="s">
        <v>50</v>
      </c>
    </row>
    <row r="551" spans="1:15" x14ac:dyDescent="0.2">
      <c r="A551" s="48" t="str">
        <f>IF(B551="","SUPPR",SAISIE!$B$3)</f>
        <v>SUPPR</v>
      </c>
      <c r="B551" s="12" t="str">
        <f>IF(SAISIE!J44="","",IF(LEN(SAISIE!B44)=1,CONCATENATE("0",SAISIE!B44,"/",SAISIE!$B$4,"/",SAISIE!$B$5),CONCATENATE(SAISIE!B44,"/",SAISIE!$B$4,"/",SAISIE!$B$5)))</f>
        <v/>
      </c>
      <c r="C551" s="12" t="str">
        <f>IF(SAISIE!J44="","",SAISIE!$J$8)</f>
        <v/>
      </c>
      <c r="D551" s="12" t="str">
        <f>IF(SAISIE!J44="","",SAISIE!E44)</f>
        <v/>
      </c>
      <c r="E551" s="12" t="str">
        <f>IF(SAISIE!J44="","",SAISIE!F44)</f>
        <v/>
      </c>
      <c r="F551" s="12" t="str">
        <f>IF(SAISIE!$J44="","",IF(SAISIE!$U44="","",SAISIE!$U44))</f>
        <v/>
      </c>
      <c r="G551" s="12" t="str">
        <f>IF(SAISIE!J44="","",SAISIE!J44)</f>
        <v/>
      </c>
      <c r="H551" s="12"/>
      <c r="I551" s="12" t="str">
        <f>IF(SAISIE!$J44="","",SAISIE!$X44)</f>
        <v/>
      </c>
      <c r="J551" s="61" t="str">
        <f>IF(COUNTBLANK(SAISIE!$Q$6:$T$6)=4,"",IF(SAISIE!J44="","",IF(SAISIE!Q44&gt;0,SAISIE!$Q$6,IF(SAISIE!R44&gt;0,SAISIE!$R$6,IF(SAISIE!S44&gt;0,SAISIE!$S$6,IF(SAISIE!T44&gt;0,SAISIE!$T$6,""))))))</f>
        <v/>
      </c>
      <c r="O551" s="11" t="s">
        <v>53</v>
      </c>
    </row>
    <row r="552" spans="1:15" x14ac:dyDescent="0.2">
      <c r="A552" s="48" t="str">
        <f>IF(B552="","SUPPR",SAISIE!$B$3)</f>
        <v>SUPPR</v>
      </c>
      <c r="B552" s="12" t="str">
        <f>IF(SAISIE!K44="","",IF(LEN(SAISIE!B44)=1,CONCATENATE("0",SAISIE!B44,"/",SAISIE!$B$4,"/",SAISIE!$B$5),CONCATENATE(SAISIE!B44,"/",SAISIE!$B$4,"/",SAISIE!$B$5)))</f>
        <v/>
      </c>
      <c r="C552" s="12" t="str">
        <f>IF(SAISIE!K44="","",SAISIE!$K$8)</f>
        <v/>
      </c>
      <c r="D552" s="12" t="str">
        <f>IF(SAISIE!K44="","",SAISIE!E44)</f>
        <v/>
      </c>
      <c r="E552" s="12" t="str">
        <f>IF(SAISIE!K44="","",SAISIE!F44)</f>
        <v/>
      </c>
      <c r="F552" s="12" t="str">
        <f>IF(SAISIE!$K44="","",IF(SAISIE!$U44="","",SAISIE!$U44))</f>
        <v/>
      </c>
      <c r="G552" s="12" t="str">
        <f>IF(SAISIE!K44="","",SAISIE!K44)</f>
        <v/>
      </c>
      <c r="H552" s="12"/>
      <c r="I552" s="12" t="str">
        <f>IF(SAISIE!$K44="","",SAISIE!$X44)</f>
        <v/>
      </c>
      <c r="J552" s="61" t="str">
        <f>IF(COUNTBLANK(SAISIE!$Q$6:$T$6)=4,"",IF(SAISIE!K44="","",IF(SAISIE!Q44&gt;0,SAISIE!$Q$6,IF(SAISIE!R44&gt;0,SAISIE!$R$6,IF(SAISIE!S44&gt;0,SAISIE!$S$6,IF(SAISIE!T44&gt;0,SAISIE!$T$6,""))))))</f>
        <v/>
      </c>
      <c r="O552" s="11" t="s">
        <v>54</v>
      </c>
    </row>
    <row r="553" spans="1:15" x14ac:dyDescent="0.2">
      <c r="A553" s="48" t="str">
        <f>IF(B553="","SUPPR",SAISIE!$B$3)</f>
        <v>SUPPR</v>
      </c>
      <c r="B553" s="12" t="str">
        <f>IF(SAISIE!L44="","",IF(LEN(SAISIE!B44)=1,CONCATENATE("0",SAISIE!B44,"/",SAISIE!$B$4,"/",SAISIE!$B$5),CONCATENATE(SAISIE!B44,"/",SAISIE!$B$4,"/",SAISIE!$B$5)))</f>
        <v/>
      </c>
      <c r="C553" s="12" t="str">
        <f>IF(SAISIE!L44="","",SAISIE!$L$8)</f>
        <v/>
      </c>
      <c r="D553" s="12" t="str">
        <f>IF(SAISIE!L44="","",SAISIE!E44)</f>
        <v/>
      </c>
      <c r="E553" s="12" t="str">
        <f>IF(SAISIE!L44="","",SAISIE!F44)</f>
        <v/>
      </c>
      <c r="F553" s="12" t="str">
        <f>IF(SAISIE!$L44="","",IF(SAISIE!$U44="","",SAISIE!$U44))</f>
        <v/>
      </c>
      <c r="G553" s="12" t="str">
        <f>IF(SAISIE!L44="","",SAISIE!L44)</f>
        <v/>
      </c>
      <c r="H553" s="12"/>
      <c r="I553" s="12" t="str">
        <f>IF(SAISIE!$L44="","",SAISIE!$X44)</f>
        <v/>
      </c>
      <c r="J553" s="61" t="str">
        <f>IF(COUNTBLANK(SAISIE!$Q$6:$T$6)=4,"",IF(SAISIE!L44="","",IF(SAISIE!Q44&gt;0,SAISIE!$Q$6,IF(SAISIE!R44&gt;0,SAISIE!$R$6,IF(SAISIE!S44&gt;0,SAISIE!$S$6,IF(SAISIE!T44&gt;0,SAISIE!$T$6,""))))))</f>
        <v/>
      </c>
      <c r="O553" s="11" t="s">
        <v>55</v>
      </c>
    </row>
    <row r="554" spans="1:15" x14ac:dyDescent="0.2">
      <c r="A554" s="48" t="str">
        <f>IF(B554="","SUPPR",SAISIE!$B$3)</f>
        <v>SUPPR</v>
      </c>
      <c r="B554" s="12" t="str">
        <f>IF(SAISIE!M44="","",IF(LEN(SAISIE!B44)=1,CONCATENATE("0",SAISIE!B44,"/",SAISIE!$B$4,"/",SAISIE!$B$5),CONCATENATE(SAISIE!B44,"/",SAISIE!$B$4,"/",SAISIE!$B$5)))</f>
        <v/>
      </c>
      <c r="C554" s="12" t="str">
        <f>IF(SAISIE!M44="","",SAISIE!$M$8)</f>
        <v/>
      </c>
      <c r="D554" s="12" t="str">
        <f>IF(SAISIE!M44="","",SAISIE!E44)</f>
        <v/>
      </c>
      <c r="E554" s="12" t="str">
        <f>IF(SAISIE!M44="","",SAISIE!F44)</f>
        <v/>
      </c>
      <c r="F554" s="12" t="str">
        <f>IF(SAISIE!$M44="","",IF(SAISIE!$U44="","",SAISIE!$U44))</f>
        <v/>
      </c>
      <c r="G554" s="12" t="str">
        <f>IF(SAISIE!M44="","",SAISIE!M44)</f>
        <v/>
      </c>
      <c r="H554" s="12"/>
      <c r="I554" s="12" t="str">
        <f>IF(SAISIE!$M44="","",SAISIE!$X44)</f>
        <v/>
      </c>
      <c r="J554" s="61" t="str">
        <f>IF(COUNTBLANK(SAISIE!$Q$6:$T$6)=4,"",IF(SAISIE!M44="","",IF(SAISIE!Q44&gt;0,SAISIE!$Q$6,IF(SAISIE!R44&gt;0,SAISIE!$R$6,IF(SAISIE!S44&gt;0,SAISIE!$S$6,IF(SAISIE!T44&gt;0,SAISIE!$T$6,""))))))</f>
        <v/>
      </c>
      <c r="O554" s="11" t="s">
        <v>56</v>
      </c>
    </row>
    <row r="555" spans="1:15" x14ac:dyDescent="0.2">
      <c r="A555" s="48" t="str">
        <f>IF(B555="","SUPPR",SAISIE!$B$3)</f>
        <v>SUPPR</v>
      </c>
      <c r="B555" s="12" t="str">
        <f>IF(SAISIE!N44="","",IF(LEN(SAISIE!B44)=1,CONCATENATE("0",SAISIE!B44,"/",SAISIE!$B$4,"/",SAISIE!$B$5),CONCATENATE(SAISIE!B44,"/",SAISIE!$B$4,"/",SAISIE!$B$5)))</f>
        <v/>
      </c>
      <c r="C555" s="12" t="str">
        <f>IF(SAISIE!N44="","",SAISIE!$N$8)</f>
        <v/>
      </c>
      <c r="D555" s="12" t="str">
        <f>IF(SAISIE!N44="","",SAISIE!E44)</f>
        <v/>
      </c>
      <c r="E555" s="12" t="str">
        <f>IF(SAISIE!N44="","",SAISIE!F44)</f>
        <v/>
      </c>
      <c r="F555" s="12" t="str">
        <f>IF(SAISIE!$N44="","",IF(SAISIE!$U44="","",SAISIE!$U44))</f>
        <v/>
      </c>
      <c r="G555" s="12" t="str">
        <f>IF(SAISIE!N44="","",SAISIE!N44)</f>
        <v/>
      </c>
      <c r="H555" s="12"/>
      <c r="I555" s="12" t="str">
        <f>IF(SAISIE!$N44="","",SAISIE!$X44)</f>
        <v/>
      </c>
      <c r="J555" s="61" t="str">
        <f>IF(COUNTBLANK(SAISIE!$Q$6:$T$6)=4,"",IF(SAISIE!N44="","",IF(SAISIE!Q44&gt;0,SAISIE!$Q$6,IF(SAISIE!R44&gt;0,SAISIE!$R$6,IF(SAISIE!S44&gt;0,SAISIE!$S$6,IF(SAISIE!T44&gt;0,SAISIE!$T$6,""))))))</f>
        <v/>
      </c>
      <c r="O555" s="11" t="s">
        <v>57</v>
      </c>
    </row>
    <row r="556" spans="1:15" x14ac:dyDescent="0.2">
      <c r="A556" s="48" t="str">
        <f>IF(B556="","SUPPR",SAISIE!$B$3)</f>
        <v>SUPPR</v>
      </c>
      <c r="B556" s="12" t="str">
        <f>IF(SAISIE!O44="","",IF(LEN(SAISIE!B44)=1,CONCATENATE("0",SAISIE!B44,"/",SAISIE!$B$4,"/",SAISIE!$B$5),CONCATENATE(SAISIE!B44,"/",SAISIE!$B$4,"/",SAISIE!$B$5)))</f>
        <v/>
      </c>
      <c r="C556" s="12" t="str">
        <f>IF(SAISIE!O44="","",SAISIE!$O$8)</f>
        <v/>
      </c>
      <c r="D556" s="12" t="str">
        <f>IF(SAISIE!O44="","",SAISIE!E44)</f>
        <v/>
      </c>
      <c r="E556" s="12" t="str">
        <f>IF(SAISIE!O44="","",SAISIE!F44)</f>
        <v/>
      </c>
      <c r="F556" s="12" t="str">
        <f>IF(SAISIE!$O44="","",IF(SAISIE!$U44="","",SAISIE!$U44))</f>
        <v/>
      </c>
      <c r="G556" s="12" t="str">
        <f>IF(SAISIE!O44="","",SAISIE!O44)</f>
        <v/>
      </c>
      <c r="H556" s="12"/>
      <c r="I556" s="12" t="str">
        <f>IF(SAISIE!$O44="","",SAISIE!$X44)</f>
        <v/>
      </c>
      <c r="J556" s="61" t="str">
        <f>IF(COUNTBLANK(SAISIE!$Q$6:$T$6)=4,"",IF(SAISIE!O44="","",IF(SAISIE!Q44&gt;0,SAISIE!$Q$6,IF(SAISIE!R44&gt;0,SAISIE!$R$6,IF(SAISIE!S44&gt;0,SAISIE!$S$6,IF(SAISIE!T44&gt;0,SAISIE!$T$6,""))))))</f>
        <v/>
      </c>
      <c r="O556" s="11" t="s">
        <v>58</v>
      </c>
    </row>
    <row r="557" spans="1:15" x14ac:dyDescent="0.2">
      <c r="A557" s="48" t="str">
        <f>IF(B557="","SUPPR",SAISIE!$B$3)</f>
        <v>SUPPR</v>
      </c>
      <c r="B557" s="12" t="str">
        <f>IF(SAISIE!P44="","",IF(LEN(SAISIE!B44)=1,CONCATENATE("0",SAISIE!B44,"/",SAISIE!$B$4,"/",SAISIE!$B$5),CONCATENATE(SAISIE!B44,"/",SAISIE!$B$4,"/",SAISIE!$B$5)))</f>
        <v/>
      </c>
      <c r="C557" s="12" t="str">
        <f>IF(SAISIE!P44="","",SAISIE!$P$8)</f>
        <v/>
      </c>
      <c r="D557" s="12" t="str">
        <f>IF(SAISIE!P44="","",SAISIE!E44)</f>
        <v/>
      </c>
      <c r="E557" s="12" t="str">
        <f>IF(SAISIE!P44="","",SAISIE!F44)</f>
        <v/>
      </c>
      <c r="F557" s="12" t="str">
        <f>IF(SAISIE!$P44="","",IF(SAISIE!$U44="","",SAISIE!$U44))</f>
        <v/>
      </c>
      <c r="G557" s="12" t="str">
        <f>IF(SAISIE!P44="","",SAISIE!P44)</f>
        <v/>
      </c>
      <c r="H557" s="12"/>
      <c r="I557" s="12" t="str">
        <f>IF(SAISIE!$P44="","",SAISIE!$X44)</f>
        <v/>
      </c>
      <c r="J557" s="61" t="str">
        <f>IF(COUNTBLANK(SAISIE!$Q$6:$T$6)=4,"",IF(SAISIE!P44="","",IF(SAISIE!Q44&gt;0,SAISIE!$Q$6,IF(SAISIE!R44&gt;0,SAISIE!$R$6,IF(SAISIE!S44&gt;0,SAISIE!$S$6,IF(SAISIE!T44&gt;0,SAISIE!$T$6,""))))))</f>
        <v/>
      </c>
      <c r="O557" s="11" t="s">
        <v>52</v>
      </c>
    </row>
    <row r="558" spans="1:15" x14ac:dyDescent="0.2">
      <c r="A558" s="48" t="str">
        <f>IF(B558="","SUPPR",SAISIE!$B$3)</f>
        <v>PR</v>
      </c>
      <c r="B558" s="12" t="str">
        <f>IF(SAISIE!Q44="","",IF(LEN(SAISIE!B44)=1,CONCATENATE("0",SAISIE!B44,"/",SAISIE!$B$4,"/",SAISIE!$B$5),CONCATENATE(SAISIE!B44,"/",SAISIE!$B$4,"/",SAISIE!$B$5)))</f>
        <v>07/01/2018</v>
      </c>
      <c r="C558" s="12">
        <f>IF(SAISIE!Q44="","",SAISIE!$Q$8)</f>
        <v>4457112</v>
      </c>
      <c r="D558" s="12">
        <f>IF(SAISIE!Q44="","",SAISIE!E44)</f>
        <v>153972</v>
      </c>
      <c r="E558" s="12" t="str">
        <f>IF(SAISIE!Q44="","",SAISIE!F44)</f>
        <v>VTP PV 18147024 - AD-393-BD - BEAURIN CLEMENT - TOYOTA PRIUS</v>
      </c>
      <c r="F558" s="12" t="str">
        <f>IF(SAISIE!$Q44="","",IF(SAISIE!$U44="","",SAISIE!$U44))</f>
        <v/>
      </c>
      <c r="G558" s="12">
        <f>IF(SAISIE!Q44="","",SAISIE!Q44)</f>
        <v>10.84</v>
      </c>
      <c r="H558" s="12"/>
      <c r="I558" s="37"/>
      <c r="J558" s="61"/>
      <c r="O558" s="39"/>
    </row>
    <row r="559" spans="1:15" x14ac:dyDescent="0.2">
      <c r="A559" s="48" t="str">
        <f>IF(B559="","SUPPR",SAISIE!$B$3)</f>
        <v>SUPPR</v>
      </c>
      <c r="B559" s="12" t="str">
        <f>IF(SAISIE!R44="","",IF(LEN(SAISIE!B44)=1,CONCATENATE("0",SAISIE!B44,"/",SAISIE!$B$4,"/",SAISIE!$B$5),CONCATENATE(SAISIE!B44,"/",SAISIE!$B$4,"/",SAISIE!$B$5)))</f>
        <v/>
      </c>
      <c r="C559" s="12" t="str">
        <f>IF(SAISIE!R44="","",SAISIE!$R$8)</f>
        <v/>
      </c>
      <c r="D559" s="12" t="str">
        <f>IF(SAISIE!R44="","",SAISIE!E44)</f>
        <v/>
      </c>
      <c r="E559" s="12" t="str">
        <f>IF(SAISIE!R44="","",SAISIE!F44)</f>
        <v/>
      </c>
      <c r="F559" s="12" t="str">
        <f>IF(SAISIE!$R44="","",IF(SAISIE!$U44="","",SAISIE!$U44))</f>
        <v/>
      </c>
      <c r="G559" s="12" t="str">
        <f>IF(SAISIE!R44="","",SAISIE!R44)</f>
        <v/>
      </c>
      <c r="H559" s="12"/>
      <c r="I559" s="37"/>
      <c r="J559" s="61"/>
    </row>
    <row r="560" spans="1:15" x14ac:dyDescent="0.2">
      <c r="A560" s="48" t="str">
        <f>IF(B560="","SUPPR",SAISIE!$B$3)</f>
        <v>SUPPR</v>
      </c>
      <c r="B560" s="12" t="str">
        <f>IF(SAISIE!S44="","",IF(LEN(SAISIE!B44)=1,CONCATENATE("0",SAISIE!B44,"/",SAISIE!$B$4,"/",SAISIE!$B$5),CONCATENATE(SAISIE!B44,"/",SAISIE!$B$4,"/",SAISIE!$B$5)))</f>
        <v/>
      </c>
      <c r="C560" s="12" t="str">
        <f>IF(SAISIE!S44="","",SAISIE!$S$8)</f>
        <v/>
      </c>
      <c r="D560" s="12" t="str">
        <f>IF(SAISIE!S44="","",SAISIE!E44)</f>
        <v/>
      </c>
      <c r="E560" s="12" t="str">
        <f>IF(SAISIE!S44="","",SAISIE!F44)</f>
        <v/>
      </c>
      <c r="F560" s="12" t="str">
        <f>IF(SAISIE!$S44="","",IF(SAISIE!$U44="","",SAISIE!$U44))</f>
        <v/>
      </c>
      <c r="G560" s="12" t="str">
        <f>IF(SAISIE!S44="","",SAISIE!S44)</f>
        <v/>
      </c>
      <c r="H560" s="12"/>
      <c r="I560" s="37"/>
      <c r="J560" s="61"/>
    </row>
    <row r="561" spans="1:15" ht="13.5" thickBot="1" x14ac:dyDescent="0.25">
      <c r="A561" s="48" t="str">
        <f>IF(B561="","SUPPR",SAISIE!$B$3)</f>
        <v>SUPPR</v>
      </c>
      <c r="B561" s="12" t="str">
        <f>IF(SAISIE!T44="","",IF(LEN(SAISIE!B44)=1,CONCATENATE("0",SAISIE!B44,"/",SAISIE!$B$4,"/",SAISIE!$B$5),CONCATENATE(SAISIE!B44,"/",SAISIE!$B$4,"/",SAISIE!$B$5)))</f>
        <v/>
      </c>
      <c r="C561" s="60" t="str">
        <f>IF(SAISIE!T44="","",SAISIE!$T$8)</f>
        <v/>
      </c>
      <c r="D561" s="60" t="str">
        <f>IF(SAISIE!T44="","",SAISIE!E44)</f>
        <v/>
      </c>
      <c r="E561" s="60" t="str">
        <f>IF(SAISIE!T44="","",SAISIE!F44)</f>
        <v/>
      </c>
      <c r="F561" s="60" t="str">
        <f>IF(SAISIE!$T44="","",IF(SAISIE!$U44="","",SAISIE!$U44))</f>
        <v/>
      </c>
      <c r="G561" s="60" t="str">
        <f>IF(SAISIE!T44="","",SAISIE!T44)</f>
        <v/>
      </c>
      <c r="H561" s="58"/>
      <c r="I561" s="59"/>
      <c r="J561" s="62"/>
    </row>
    <row r="562" spans="1:15" x14ac:dyDescent="0.2">
      <c r="A562" s="48" t="str">
        <f>IF(B562="","SUPPR",SAISIE!$B$3)</f>
        <v>PR</v>
      </c>
      <c r="B562" s="53" t="str">
        <f>IF(SAISIE!B45="","",IF(LEN(SAISIE!B45)=1,CONCATENATE("0",SAISIE!B45,"/",SAISIE!$B$4,"/",SAISIE!$B$5),CONCATENATE(SAISIE!B45,"/",SAISIE!$B$4,"/",SAISIE!$B$5)))</f>
        <v>14/01/2018</v>
      </c>
      <c r="C562" s="53" t="str">
        <f>IF(SAISIE!B45="","",CONCATENATE($M$2,SAISIE!C45))</f>
        <v>411BEAU</v>
      </c>
      <c r="D562" s="53">
        <f>IF(SAISIE!B45="","",SAISIE!E45)</f>
        <v>154146</v>
      </c>
      <c r="E562" s="53" t="str">
        <f>IF(SAISIE!B45="","",SAISIE!F45)</f>
        <v>CV PV 18147186 - AD-393-BD - BEAURIN CLEMENT - TOYOTA PRIUS</v>
      </c>
      <c r="F562" s="66" t="str">
        <f>IF(A562="SUPPR","",IF(SAISIE!$U45="","",SAISIE!$U45))</f>
        <v/>
      </c>
      <c r="G562" s="53"/>
      <c r="H562" s="53">
        <f>IF(SAISIE!B45="","",SAISIE!D45)</f>
        <v>15</v>
      </c>
      <c r="I562" s="54"/>
      <c r="J562" s="55" t="str">
        <f>IF(AZ45="","","")</f>
        <v/>
      </c>
      <c r="O562" s="38">
        <f>O546+1</f>
        <v>45</v>
      </c>
    </row>
    <row r="563" spans="1:15" x14ac:dyDescent="0.2">
      <c r="A563" s="48" t="str">
        <f>IF(B563="","SUPPR",SAISIE!$B$3)</f>
        <v>SUPPR</v>
      </c>
      <c r="B563" s="12" t="str">
        <f>IF(SAISIE!W45="","",IF(LEN(SAISIE!B45)=1,CONCATENATE("0",SAISIE!B45,"/",SAISIE!$B$4,"/",SAISIE!$B$5),CONCATENATE(SAISIE!B45,"/",SAISIE!$B$4,"/",SAISIE!$B$5)))</f>
        <v/>
      </c>
      <c r="C563" s="12" t="str">
        <f>IF(SAISIE!W45="","",SAISIE!V45)</f>
        <v/>
      </c>
      <c r="D563" s="12" t="str">
        <f>IF(SAISIE!W45="","",SAISIE!E45)</f>
        <v/>
      </c>
      <c r="E563" s="12" t="str">
        <f>IF(SAISIE!W45="","",SAISIE!F45)</f>
        <v/>
      </c>
      <c r="F563" s="12" t="str">
        <f>IF(SAISIE!$W45="","",IF(SAISIE!$U45="","",SAISIE!$U45))</f>
        <v/>
      </c>
      <c r="G563" s="12" t="str">
        <f>IF(SAISIE!W45="","",SAISIE!W45)</f>
        <v/>
      </c>
      <c r="H563" s="12"/>
      <c r="I563" s="12" t="str">
        <f>IF(SAISIE!$W45="","",SAISIE!$X45)</f>
        <v/>
      </c>
      <c r="J563" s="61" t="str">
        <f>IF(COUNTBLANK(SAISIE!$Q$6:$T$6)=4,"",IF(SAISIE!W45="","",IF(SAISIE!Q45&gt;0,SAISIE!$Q$6,IF(SAISIE!R45&gt;0,SAISIE!$R$6,IF(SAISIE!S45&gt;0,SAISIE!$S$6,IF(SAISIE!T45&gt;0,SAISIE!$T$6,""))))))</f>
        <v/>
      </c>
      <c r="O563" s="11" t="s">
        <v>51</v>
      </c>
    </row>
    <row r="564" spans="1:15" x14ac:dyDescent="0.2">
      <c r="A564" s="48" t="str">
        <f>IF(B564="","SUPPR",SAISIE!$B$3)</f>
        <v>PR</v>
      </c>
      <c r="B564" s="12" t="str">
        <f>IF(SAISIE!G45="","",IF(LEN(SAISIE!B45)=1,CONCATENATE("0",SAISIE!B45,"/",SAISIE!$B$4,"/",SAISIE!$B$5),CONCATENATE(SAISIE!B45,"/",SAISIE!$B$4,"/",SAISIE!$B$5)))</f>
        <v>14/01/2018</v>
      </c>
      <c r="C564" s="12">
        <f>IF(SAISIE!G45="","",SAISIE!$G$8)</f>
        <v>706100</v>
      </c>
      <c r="D564" s="12">
        <f>IF(SAISIE!G45="","",SAISIE!E45)</f>
        <v>154146</v>
      </c>
      <c r="E564" s="12" t="str">
        <f>IF(SAISIE!G45="","",SAISIE!F45)</f>
        <v>CV PV 18147186 - AD-393-BD - BEAURIN CLEMENT - TOYOTA PRIUS</v>
      </c>
      <c r="F564" s="12" t="str">
        <f>IF(SAISIE!$G45="","",IF(SAISIE!$U45="","",SAISIE!$U45))</f>
        <v/>
      </c>
      <c r="G564" s="12">
        <f>IF(SAISIE!G45="","",SAISIE!G45)</f>
        <v>12.5</v>
      </c>
      <c r="H564" s="12"/>
      <c r="I564" s="12">
        <f>IF(SAISIE!$G45="","",SAISIE!$X45)</f>
        <v>0</v>
      </c>
      <c r="J564" s="61" t="str">
        <f>IF(COUNTBLANK(SAISIE!$Q$6:$T$6)=4,"",IF(SAISIE!G45="","",IF(SAISIE!Q45&gt;0,SAISIE!$Q$6,IF(SAISIE!R45&gt;0,SAISIE!$R$6,IF(SAISIE!S45&gt;0,SAISIE!$S$6,IF(SAISIE!T45&gt;0,SAISIE!$T$6,""))))))</f>
        <v/>
      </c>
      <c r="O564" s="11" t="s">
        <v>48</v>
      </c>
    </row>
    <row r="565" spans="1:15" x14ac:dyDescent="0.2">
      <c r="A565" s="48" t="str">
        <f>IF(B565="","SUPPR",SAISIE!$B$3)</f>
        <v>SUPPR</v>
      </c>
      <c r="B565" s="12" t="str">
        <f>IF(SAISIE!H45="","",IF(LEN(SAISIE!B45)=1,CONCATENATE("0",SAISIE!B45,"/",SAISIE!$B$4,"/",SAISIE!$B$5),CONCATENATE(SAISIE!B45,"/",SAISIE!$B$4,"/",SAISIE!$B$5)))</f>
        <v/>
      </c>
      <c r="C565" s="12" t="str">
        <f>IF(SAISIE!H45="","",SAISIE!$H$8)</f>
        <v/>
      </c>
      <c r="D565" s="12" t="str">
        <f>IF(SAISIE!H45="","",SAISIE!E45)</f>
        <v/>
      </c>
      <c r="E565" s="12" t="str">
        <f>IF(SAISIE!H45="","",SAISIE!F45)</f>
        <v/>
      </c>
      <c r="F565" s="12" t="str">
        <f>IF(SAISIE!$H45="","",IF(SAISIE!$U45="","",SAISIE!$U45))</f>
        <v/>
      </c>
      <c r="G565" s="12" t="str">
        <f>IF(SAISIE!H45="","",SAISIE!H45)</f>
        <v/>
      </c>
      <c r="H565" s="12"/>
      <c r="I565" s="12" t="str">
        <f>IF(SAISIE!$H45="","",SAISIE!$X45)</f>
        <v/>
      </c>
      <c r="J565" s="61" t="str">
        <f>IF(COUNTBLANK(SAISIE!$Q$6:$T$6)=4,"",IF(SAISIE!H45="","",IF(SAISIE!Q45&gt;0,SAISIE!$Q$6,IF(SAISIE!R45&gt;0,SAISIE!$R$6,IF(SAISIE!S45&gt;0,SAISIE!$S$6,IF(SAISIE!T45&gt;0,SAISIE!$T$6,""))))))</f>
        <v/>
      </c>
      <c r="O565" s="11" t="s">
        <v>49</v>
      </c>
    </row>
    <row r="566" spans="1:15" x14ac:dyDescent="0.2">
      <c r="A566" s="48" t="str">
        <f>IF(B566="","SUPPR",SAISIE!$B$3)</f>
        <v>SUPPR</v>
      </c>
      <c r="B566" s="12" t="str">
        <f>IF(SAISIE!I45="","",IF(LEN(SAISIE!B45)=1,CONCATENATE("0",SAISIE!B45,"/",SAISIE!$B$4,"/",SAISIE!$B$5),CONCATENATE(SAISIE!B45,"/",SAISIE!$B$4,"/",SAISIE!$B$5)))</f>
        <v/>
      </c>
      <c r="C566" s="12" t="str">
        <f>IF(SAISIE!I45="","",SAISIE!$I$8)</f>
        <v/>
      </c>
      <c r="D566" s="12" t="str">
        <f>IF(SAISIE!I45="","",SAISIE!E45)</f>
        <v/>
      </c>
      <c r="E566" s="12" t="str">
        <f>IF(SAISIE!I45="","",SAISIE!F45)</f>
        <v/>
      </c>
      <c r="F566" s="12" t="str">
        <f>IF(SAISIE!$I45="","",IF(SAISIE!$U45="","",SAISIE!$U45))</f>
        <v/>
      </c>
      <c r="G566" s="12" t="str">
        <f>IF(SAISIE!I45="","",SAISIE!I45)</f>
        <v/>
      </c>
      <c r="H566" s="12"/>
      <c r="I566" s="12" t="str">
        <f>IF(SAISIE!$I45="","",SAISIE!$X45)</f>
        <v/>
      </c>
      <c r="J566" s="61" t="str">
        <f>IF(COUNTBLANK(SAISIE!$Q$6:$T$6)=4,"",IF(SAISIE!I45="","",IF(SAISIE!Q45&gt;0,SAISIE!$Q$6,IF(SAISIE!R45&gt;0,SAISIE!$R$6,IF(SAISIE!S45&gt;0,SAISIE!$S$6,IF(SAISIE!T45&gt;0,SAISIE!$T$6,""))))))</f>
        <v/>
      </c>
      <c r="O566" s="11" t="s">
        <v>50</v>
      </c>
    </row>
    <row r="567" spans="1:15" x14ac:dyDescent="0.2">
      <c r="A567" s="48" t="str">
        <f>IF(B567="","SUPPR",SAISIE!$B$3)</f>
        <v>SUPPR</v>
      </c>
      <c r="B567" s="12" t="str">
        <f>IF(SAISIE!J45="","",IF(LEN(SAISIE!B45)=1,CONCATENATE("0",SAISIE!B45,"/",SAISIE!$B$4,"/",SAISIE!$B$5),CONCATENATE(SAISIE!B45,"/",SAISIE!$B$4,"/",SAISIE!$B$5)))</f>
        <v/>
      </c>
      <c r="C567" s="12" t="str">
        <f>IF(SAISIE!J45="","",SAISIE!$J$8)</f>
        <v/>
      </c>
      <c r="D567" s="12" t="str">
        <f>IF(SAISIE!J45="","",SAISIE!E45)</f>
        <v/>
      </c>
      <c r="E567" s="12" t="str">
        <f>IF(SAISIE!J45="","",SAISIE!F45)</f>
        <v/>
      </c>
      <c r="F567" s="12" t="str">
        <f>IF(SAISIE!$J45="","",IF(SAISIE!$U45="","",SAISIE!$U45))</f>
        <v/>
      </c>
      <c r="G567" s="12" t="str">
        <f>IF(SAISIE!J45="","",SAISIE!J45)</f>
        <v/>
      </c>
      <c r="H567" s="12"/>
      <c r="I567" s="12" t="str">
        <f>IF(SAISIE!$J45="","",SAISIE!$X45)</f>
        <v/>
      </c>
      <c r="J567" s="61" t="str">
        <f>IF(COUNTBLANK(SAISIE!$Q$6:$T$6)=4,"",IF(SAISIE!J45="","",IF(SAISIE!Q45&gt;0,SAISIE!$Q$6,IF(SAISIE!R45&gt;0,SAISIE!$R$6,IF(SAISIE!S45&gt;0,SAISIE!$S$6,IF(SAISIE!T45&gt;0,SAISIE!$T$6,""))))))</f>
        <v/>
      </c>
      <c r="O567" s="11" t="s">
        <v>53</v>
      </c>
    </row>
    <row r="568" spans="1:15" x14ac:dyDescent="0.2">
      <c r="A568" s="48" t="str">
        <f>IF(B568="","SUPPR",SAISIE!$B$3)</f>
        <v>SUPPR</v>
      </c>
      <c r="B568" s="12" t="str">
        <f>IF(SAISIE!K45="","",IF(LEN(SAISIE!B45)=1,CONCATENATE("0",SAISIE!B45,"/",SAISIE!$B$4,"/",SAISIE!$B$5),CONCATENATE(SAISIE!B45,"/",SAISIE!$B$4,"/",SAISIE!$B$5)))</f>
        <v/>
      </c>
      <c r="C568" s="12" t="str">
        <f>IF(SAISIE!K45="","",SAISIE!$K$8)</f>
        <v/>
      </c>
      <c r="D568" s="12" t="str">
        <f>IF(SAISIE!K45="","",SAISIE!E45)</f>
        <v/>
      </c>
      <c r="E568" s="12" t="str">
        <f>IF(SAISIE!K45="","",SAISIE!F45)</f>
        <v/>
      </c>
      <c r="F568" s="12" t="str">
        <f>IF(SAISIE!$K45="","",IF(SAISIE!$U45="","",SAISIE!$U45))</f>
        <v/>
      </c>
      <c r="G568" s="12" t="str">
        <f>IF(SAISIE!K45="","",SAISIE!K45)</f>
        <v/>
      </c>
      <c r="H568" s="12"/>
      <c r="I568" s="12" t="str">
        <f>IF(SAISIE!$K45="","",SAISIE!$X45)</f>
        <v/>
      </c>
      <c r="J568" s="61" t="str">
        <f>IF(COUNTBLANK(SAISIE!$Q$6:$T$6)=4,"",IF(SAISIE!K45="","",IF(SAISIE!Q45&gt;0,SAISIE!$Q$6,IF(SAISIE!R45&gt;0,SAISIE!$R$6,IF(SAISIE!S45&gt;0,SAISIE!$S$6,IF(SAISIE!T45&gt;0,SAISIE!$T$6,""))))))</f>
        <v/>
      </c>
      <c r="O568" s="11" t="s">
        <v>54</v>
      </c>
    </row>
    <row r="569" spans="1:15" x14ac:dyDescent="0.2">
      <c r="A569" s="48" t="str">
        <f>IF(B569="","SUPPR",SAISIE!$B$3)</f>
        <v>SUPPR</v>
      </c>
      <c r="B569" s="12" t="str">
        <f>IF(SAISIE!L45="","",IF(LEN(SAISIE!B45)=1,CONCATENATE("0",SAISIE!B45,"/",SAISIE!$B$4,"/",SAISIE!$B$5),CONCATENATE(SAISIE!B45,"/",SAISIE!$B$4,"/",SAISIE!$B$5)))</f>
        <v/>
      </c>
      <c r="C569" s="12" t="str">
        <f>IF(SAISIE!L45="","",SAISIE!$L$8)</f>
        <v/>
      </c>
      <c r="D569" s="12" t="str">
        <f>IF(SAISIE!L45="","",SAISIE!E45)</f>
        <v/>
      </c>
      <c r="E569" s="12" t="str">
        <f>IF(SAISIE!L45="","",SAISIE!F45)</f>
        <v/>
      </c>
      <c r="F569" s="12" t="str">
        <f>IF(SAISIE!$L45="","",IF(SAISIE!$U45="","",SAISIE!$U45))</f>
        <v/>
      </c>
      <c r="G569" s="12" t="str">
        <f>IF(SAISIE!L45="","",SAISIE!L45)</f>
        <v/>
      </c>
      <c r="H569" s="12"/>
      <c r="I569" s="12" t="str">
        <f>IF(SAISIE!$L45="","",SAISIE!$X45)</f>
        <v/>
      </c>
      <c r="J569" s="61" t="str">
        <f>IF(COUNTBLANK(SAISIE!$Q$6:$T$6)=4,"",IF(SAISIE!L45="","",IF(SAISIE!Q45&gt;0,SAISIE!$Q$6,IF(SAISIE!R45&gt;0,SAISIE!$R$6,IF(SAISIE!S45&gt;0,SAISIE!$S$6,IF(SAISIE!T45&gt;0,SAISIE!$T$6,""))))))</f>
        <v/>
      </c>
      <c r="O569" s="11" t="s">
        <v>55</v>
      </c>
    </row>
    <row r="570" spans="1:15" x14ac:dyDescent="0.2">
      <c r="A570" s="48" t="str">
        <f>IF(B570="","SUPPR",SAISIE!$B$3)</f>
        <v>SUPPR</v>
      </c>
      <c r="B570" s="12" t="str">
        <f>IF(SAISIE!M45="","",IF(LEN(SAISIE!B45)=1,CONCATENATE("0",SAISIE!B45,"/",SAISIE!$B$4,"/",SAISIE!$B$5),CONCATENATE(SAISIE!B45,"/",SAISIE!$B$4,"/",SAISIE!$B$5)))</f>
        <v/>
      </c>
      <c r="C570" s="12" t="str">
        <f>IF(SAISIE!M45="","",SAISIE!$M$8)</f>
        <v/>
      </c>
      <c r="D570" s="12" t="str">
        <f>IF(SAISIE!M45="","",SAISIE!E45)</f>
        <v/>
      </c>
      <c r="E570" s="12" t="str">
        <f>IF(SAISIE!M45="","",SAISIE!F45)</f>
        <v/>
      </c>
      <c r="F570" s="12" t="str">
        <f>IF(SAISIE!$M45="","",IF(SAISIE!$U45="","",SAISIE!$U45))</f>
        <v/>
      </c>
      <c r="G570" s="12" t="str">
        <f>IF(SAISIE!M45="","",SAISIE!M45)</f>
        <v/>
      </c>
      <c r="H570" s="12"/>
      <c r="I570" s="12" t="str">
        <f>IF(SAISIE!$M45="","",SAISIE!$X45)</f>
        <v/>
      </c>
      <c r="J570" s="61" t="str">
        <f>IF(COUNTBLANK(SAISIE!$Q$6:$T$6)=4,"",IF(SAISIE!M45="","",IF(SAISIE!Q45&gt;0,SAISIE!$Q$6,IF(SAISIE!R45&gt;0,SAISIE!$R$6,IF(SAISIE!S45&gt;0,SAISIE!$S$6,IF(SAISIE!T45&gt;0,SAISIE!$T$6,""))))))</f>
        <v/>
      </c>
      <c r="O570" s="11" t="s">
        <v>56</v>
      </c>
    </row>
    <row r="571" spans="1:15" x14ac:dyDescent="0.2">
      <c r="A571" s="48" t="str">
        <f>IF(B571="","SUPPR",SAISIE!$B$3)</f>
        <v>SUPPR</v>
      </c>
      <c r="B571" s="12" t="str">
        <f>IF(SAISIE!N45="","",IF(LEN(SAISIE!B45)=1,CONCATENATE("0",SAISIE!B45,"/",SAISIE!$B$4,"/",SAISIE!$B$5),CONCATENATE(SAISIE!B45,"/",SAISIE!$B$4,"/",SAISIE!$B$5)))</f>
        <v/>
      </c>
      <c r="C571" s="12" t="str">
        <f>IF(SAISIE!N45="","",SAISIE!$N$8)</f>
        <v/>
      </c>
      <c r="D571" s="12" t="str">
        <f>IF(SAISIE!N45="","",SAISIE!E45)</f>
        <v/>
      </c>
      <c r="E571" s="12" t="str">
        <f>IF(SAISIE!N45="","",SAISIE!F45)</f>
        <v/>
      </c>
      <c r="F571" s="12" t="str">
        <f>IF(SAISIE!$N45="","",IF(SAISIE!$U45="","",SAISIE!$U45))</f>
        <v/>
      </c>
      <c r="G571" s="12" t="str">
        <f>IF(SAISIE!N45="","",SAISIE!N45)</f>
        <v/>
      </c>
      <c r="H571" s="12"/>
      <c r="I571" s="12" t="str">
        <f>IF(SAISIE!$N45="","",SAISIE!$X45)</f>
        <v/>
      </c>
      <c r="J571" s="61" t="str">
        <f>IF(COUNTBLANK(SAISIE!$Q$6:$T$6)=4,"",IF(SAISIE!N45="","",IF(SAISIE!Q45&gt;0,SAISIE!$Q$6,IF(SAISIE!R45&gt;0,SAISIE!$R$6,IF(SAISIE!S45&gt;0,SAISIE!$S$6,IF(SAISIE!T45&gt;0,SAISIE!$T$6,""))))))</f>
        <v/>
      </c>
      <c r="O571" s="11" t="s">
        <v>57</v>
      </c>
    </row>
    <row r="572" spans="1:15" x14ac:dyDescent="0.2">
      <c r="A572" s="48" t="str">
        <f>IF(B572="","SUPPR",SAISIE!$B$3)</f>
        <v>SUPPR</v>
      </c>
      <c r="B572" s="12" t="str">
        <f>IF(SAISIE!O45="","",IF(LEN(SAISIE!B45)=1,CONCATENATE("0",SAISIE!B45,"/",SAISIE!$B$4,"/",SAISIE!$B$5),CONCATENATE(SAISIE!B45,"/",SAISIE!$B$4,"/",SAISIE!$B$5)))</f>
        <v/>
      </c>
      <c r="C572" s="12" t="str">
        <f>IF(SAISIE!O45="","",SAISIE!$O$8)</f>
        <v/>
      </c>
      <c r="D572" s="12" t="str">
        <f>IF(SAISIE!O45="","",SAISIE!E45)</f>
        <v/>
      </c>
      <c r="E572" s="12" t="str">
        <f>IF(SAISIE!O45="","",SAISIE!F45)</f>
        <v/>
      </c>
      <c r="F572" s="12" t="str">
        <f>IF(SAISIE!$O45="","",IF(SAISIE!$U45="","",SAISIE!$U45))</f>
        <v/>
      </c>
      <c r="G572" s="12" t="str">
        <f>IF(SAISIE!O45="","",SAISIE!O45)</f>
        <v/>
      </c>
      <c r="H572" s="12"/>
      <c r="I572" s="12" t="str">
        <f>IF(SAISIE!$O45="","",SAISIE!$X45)</f>
        <v/>
      </c>
      <c r="J572" s="61" t="str">
        <f>IF(COUNTBLANK(SAISIE!$Q$6:$T$6)=4,"",IF(SAISIE!O45="","",IF(SAISIE!Q45&gt;0,SAISIE!$Q$6,IF(SAISIE!R45&gt;0,SAISIE!$R$6,IF(SAISIE!S45&gt;0,SAISIE!$S$6,IF(SAISIE!T45&gt;0,SAISIE!$T$6,""))))))</f>
        <v/>
      </c>
      <c r="O572" s="11" t="s">
        <v>58</v>
      </c>
    </row>
    <row r="573" spans="1:15" x14ac:dyDescent="0.2">
      <c r="A573" s="48" t="str">
        <f>IF(B573="","SUPPR",SAISIE!$B$3)</f>
        <v>SUPPR</v>
      </c>
      <c r="B573" s="12" t="str">
        <f>IF(SAISIE!P45="","",IF(LEN(SAISIE!B45)=1,CONCATENATE("0",SAISIE!B45,"/",SAISIE!$B$4,"/",SAISIE!$B$5),CONCATENATE(SAISIE!B45,"/",SAISIE!$B$4,"/",SAISIE!$B$5)))</f>
        <v/>
      </c>
      <c r="C573" s="12" t="str">
        <f>IF(SAISIE!P45="","",SAISIE!$P$8)</f>
        <v/>
      </c>
      <c r="D573" s="12" t="str">
        <f>IF(SAISIE!P45="","",SAISIE!E45)</f>
        <v/>
      </c>
      <c r="E573" s="12" t="str">
        <f>IF(SAISIE!P45="","",SAISIE!F45)</f>
        <v/>
      </c>
      <c r="F573" s="12" t="str">
        <f>IF(SAISIE!$P45="","",IF(SAISIE!$U45="","",SAISIE!$U45))</f>
        <v/>
      </c>
      <c r="G573" s="12" t="str">
        <f>IF(SAISIE!P45="","",SAISIE!P45)</f>
        <v/>
      </c>
      <c r="H573" s="12"/>
      <c r="I573" s="12" t="str">
        <f>IF(SAISIE!$P45="","",SAISIE!$X45)</f>
        <v/>
      </c>
      <c r="J573" s="61" t="str">
        <f>IF(COUNTBLANK(SAISIE!$Q$6:$T$6)=4,"",IF(SAISIE!P45="","",IF(SAISIE!Q45&gt;0,SAISIE!$Q$6,IF(SAISIE!R45&gt;0,SAISIE!$R$6,IF(SAISIE!S45&gt;0,SAISIE!$S$6,IF(SAISIE!T45&gt;0,SAISIE!$T$6,""))))))</f>
        <v/>
      </c>
      <c r="O573" s="11" t="s">
        <v>52</v>
      </c>
    </row>
    <row r="574" spans="1:15" x14ac:dyDescent="0.2">
      <c r="A574" s="48" t="str">
        <f>IF(B574="","SUPPR",SAISIE!$B$3)</f>
        <v>PR</v>
      </c>
      <c r="B574" s="12" t="str">
        <f>IF(SAISIE!Q45="","",IF(LEN(SAISIE!B45)=1,CONCATENATE("0",SAISIE!B45,"/",SAISIE!$B$4,"/",SAISIE!$B$5),CONCATENATE(SAISIE!B45,"/",SAISIE!$B$4,"/",SAISIE!$B$5)))</f>
        <v>14/01/2018</v>
      </c>
      <c r="C574" s="12">
        <f>IF(SAISIE!Q45="","",SAISIE!$Q$8)</f>
        <v>4457112</v>
      </c>
      <c r="D574" s="12">
        <f>IF(SAISIE!Q45="","",SAISIE!E45)</f>
        <v>154146</v>
      </c>
      <c r="E574" s="12" t="str">
        <f>IF(SAISIE!Q45="","",SAISIE!F45)</f>
        <v>CV PV 18147186 - AD-393-BD - BEAURIN CLEMENT - TOYOTA PRIUS</v>
      </c>
      <c r="F574" s="12" t="str">
        <f>IF(SAISIE!$Q45="","",IF(SAISIE!$U45="","",SAISIE!$U45))</f>
        <v/>
      </c>
      <c r="G574" s="12">
        <f>IF(SAISIE!Q45="","",SAISIE!Q45)</f>
        <v>2.5</v>
      </c>
      <c r="H574" s="12"/>
      <c r="I574" s="37"/>
      <c r="J574" s="61"/>
      <c r="O574" s="39"/>
    </row>
    <row r="575" spans="1:15" x14ac:dyDescent="0.2">
      <c r="A575" s="48" t="str">
        <f>IF(B575="","SUPPR",SAISIE!$B$3)</f>
        <v>SUPPR</v>
      </c>
      <c r="B575" s="12" t="str">
        <f>IF(SAISIE!R45="","",IF(LEN(SAISIE!B45)=1,CONCATENATE("0",SAISIE!B45,"/",SAISIE!$B$4,"/",SAISIE!$B$5),CONCATENATE(SAISIE!B45,"/",SAISIE!$B$4,"/",SAISIE!$B$5)))</f>
        <v/>
      </c>
      <c r="C575" s="12" t="str">
        <f>IF(SAISIE!R45="","",SAISIE!$R$8)</f>
        <v/>
      </c>
      <c r="D575" s="12" t="str">
        <f>IF(SAISIE!R45="","",SAISIE!E45)</f>
        <v/>
      </c>
      <c r="E575" s="12" t="str">
        <f>IF(SAISIE!R45="","",SAISIE!F45)</f>
        <v/>
      </c>
      <c r="F575" s="12" t="str">
        <f>IF(SAISIE!$R45="","",IF(SAISIE!$U45="","",SAISIE!$U45))</f>
        <v/>
      </c>
      <c r="G575" s="12" t="str">
        <f>IF(SAISIE!R45="","",SAISIE!R45)</f>
        <v/>
      </c>
      <c r="H575" s="12"/>
      <c r="I575" s="37"/>
      <c r="J575" s="61"/>
    </row>
    <row r="576" spans="1:15" x14ac:dyDescent="0.2">
      <c r="A576" s="48" t="str">
        <f>IF(B576="","SUPPR",SAISIE!$B$3)</f>
        <v>SUPPR</v>
      </c>
      <c r="B576" s="12" t="str">
        <f>IF(SAISIE!S45="","",IF(LEN(SAISIE!B45)=1,CONCATENATE("0",SAISIE!B45,"/",SAISIE!$B$4,"/",SAISIE!$B$5),CONCATENATE(SAISIE!B45,"/",SAISIE!$B$4,"/",SAISIE!$B$5)))</f>
        <v/>
      </c>
      <c r="C576" s="12" t="str">
        <f>IF(SAISIE!S45="","",SAISIE!$S$8)</f>
        <v/>
      </c>
      <c r="D576" s="12" t="str">
        <f>IF(SAISIE!S45="","",SAISIE!E45)</f>
        <v/>
      </c>
      <c r="E576" s="12" t="str">
        <f>IF(SAISIE!S45="","",SAISIE!F45)</f>
        <v/>
      </c>
      <c r="F576" s="12" t="str">
        <f>IF(SAISIE!$S45="","",IF(SAISIE!$U45="","",SAISIE!$U45))</f>
        <v/>
      </c>
      <c r="G576" s="12" t="str">
        <f>IF(SAISIE!S45="","",SAISIE!S45)</f>
        <v/>
      </c>
      <c r="H576" s="12"/>
      <c r="I576" s="37"/>
      <c r="J576" s="61"/>
    </row>
    <row r="577" spans="1:15" ht="13.5" thickBot="1" x14ac:dyDescent="0.25">
      <c r="A577" s="48" t="str">
        <f>IF(B577="","SUPPR",SAISIE!$B$3)</f>
        <v>SUPPR</v>
      </c>
      <c r="B577" s="12" t="str">
        <f>IF(SAISIE!T45="","",IF(LEN(SAISIE!B45)=1,CONCATENATE("0",SAISIE!B45,"/",SAISIE!$B$4,"/",SAISIE!$B$5),CONCATENATE(SAISIE!B45,"/",SAISIE!$B$4,"/",SAISIE!$B$5)))</f>
        <v/>
      </c>
      <c r="C577" s="60" t="str">
        <f>IF(SAISIE!T45="","",SAISIE!$T$8)</f>
        <v/>
      </c>
      <c r="D577" s="60" t="str">
        <f>IF(SAISIE!T45="","",SAISIE!E45)</f>
        <v/>
      </c>
      <c r="E577" s="60" t="str">
        <f>IF(SAISIE!T45="","",SAISIE!F45)</f>
        <v/>
      </c>
      <c r="F577" s="60" t="str">
        <f>IF(SAISIE!$T45="","",IF(SAISIE!$U45="","",SAISIE!$U45))</f>
        <v/>
      </c>
      <c r="G577" s="60" t="str">
        <f>IF(SAISIE!T45="","",SAISIE!T45)</f>
        <v/>
      </c>
      <c r="H577" s="58"/>
      <c r="I577" s="59"/>
      <c r="J577" s="62"/>
    </row>
    <row r="578" spans="1:15" x14ac:dyDescent="0.2">
      <c r="A578" s="48" t="str">
        <f>IF(B578="","SUPPR",SAISIE!$B$3)</f>
        <v>PR</v>
      </c>
      <c r="B578" s="53" t="str">
        <f>IF(SAISIE!B46="","",IF(LEN(SAISIE!B46)=1,CONCATENATE("0",SAISIE!B46,"/",SAISIE!$B$4,"/",SAISIE!$B$5),CONCATENATE(SAISIE!B46,"/",SAISIE!$B$4,"/",SAISIE!$B$5)))</f>
        <v>21/01/2018</v>
      </c>
      <c r="C578" s="53" t="str">
        <f>IF(SAISIE!B46="","",CONCATENATE($M$2,SAISIE!C46))</f>
        <v>411BEDE</v>
      </c>
      <c r="D578" s="53">
        <f>IF(SAISIE!B46="","",SAISIE!E46)</f>
        <v>154352</v>
      </c>
      <c r="E578" s="53" t="str">
        <f>IF(SAISIE!B46="","",SAISIE!F46)</f>
        <v>VTP PV 18147377 - AY-325-XX - BEDEL MARIE-THERESE - PEUGEOT PARTNER</v>
      </c>
      <c r="F578" s="66" t="str">
        <f>IF(A578="SUPPR","",IF(SAISIE!$U46="","",SAISIE!$U46))</f>
        <v/>
      </c>
      <c r="G578" s="53"/>
      <c r="H578" s="53">
        <f>IF(SAISIE!B46="","",SAISIE!D46)</f>
        <v>60</v>
      </c>
      <c r="I578" s="54"/>
      <c r="J578" s="55" t="str">
        <f>IF(AZ46="","","")</f>
        <v/>
      </c>
      <c r="O578" s="38">
        <f>O562+1</f>
        <v>46</v>
      </c>
    </row>
    <row r="579" spans="1:15" x14ac:dyDescent="0.2">
      <c r="A579" s="48" t="str">
        <f>IF(B579="","SUPPR",SAISIE!$B$3)</f>
        <v>SUPPR</v>
      </c>
      <c r="B579" s="12" t="str">
        <f>IF(SAISIE!W46="","",IF(LEN(SAISIE!B46)=1,CONCATENATE("0",SAISIE!B46,"/",SAISIE!$B$4,"/",SAISIE!$B$5),CONCATENATE(SAISIE!B46,"/",SAISIE!$B$4,"/",SAISIE!$B$5)))</f>
        <v/>
      </c>
      <c r="C579" s="12" t="str">
        <f>IF(SAISIE!W46="","",SAISIE!V46)</f>
        <v/>
      </c>
      <c r="D579" s="12" t="str">
        <f>IF(SAISIE!W46="","",SAISIE!E46)</f>
        <v/>
      </c>
      <c r="E579" s="12" t="str">
        <f>IF(SAISIE!W46="","",SAISIE!F46)</f>
        <v/>
      </c>
      <c r="F579" s="12" t="str">
        <f>IF(SAISIE!$W46="","",IF(SAISIE!$U46="","",SAISIE!$U46))</f>
        <v/>
      </c>
      <c r="G579" s="12" t="str">
        <f>IF(SAISIE!W46="","",SAISIE!W46)</f>
        <v/>
      </c>
      <c r="H579" s="12"/>
      <c r="I579" s="12" t="str">
        <f>IF(SAISIE!$W46="","",SAISIE!$X46)</f>
        <v/>
      </c>
      <c r="J579" s="61" t="str">
        <f>IF(COUNTBLANK(SAISIE!$Q$6:$T$6)=4,"",IF(SAISIE!W46="","",IF(SAISIE!Q46&gt;0,SAISIE!$Q$6,IF(SAISIE!R46&gt;0,SAISIE!$R$6,IF(SAISIE!S46&gt;0,SAISIE!$S$6,IF(SAISIE!T46&gt;0,SAISIE!$T$6,""))))))</f>
        <v/>
      </c>
      <c r="O579" s="11" t="s">
        <v>51</v>
      </c>
    </row>
    <row r="580" spans="1:15" x14ac:dyDescent="0.2">
      <c r="A580" s="48" t="str">
        <f>IF(B580="","SUPPR",SAISIE!$B$3)</f>
        <v>PR</v>
      </c>
      <c r="B580" s="12" t="str">
        <f>IF(SAISIE!G46="","",IF(LEN(SAISIE!B46)=1,CONCATENATE("0",SAISIE!B46,"/",SAISIE!$B$4,"/",SAISIE!$B$5),CONCATENATE(SAISIE!B46,"/",SAISIE!$B$4,"/",SAISIE!$B$5)))</f>
        <v>21/01/2018</v>
      </c>
      <c r="C580" s="12">
        <f>IF(SAISIE!G46="","",SAISIE!$G$8)</f>
        <v>706100</v>
      </c>
      <c r="D580" s="12">
        <f>IF(SAISIE!G46="","",SAISIE!E46)</f>
        <v>154352</v>
      </c>
      <c r="E580" s="12" t="str">
        <f>IF(SAISIE!G46="","",SAISIE!F46)</f>
        <v>VTP PV 18147377 - AY-325-XX - BEDEL MARIE-THERESE - PEUGEOT PARTNER</v>
      </c>
      <c r="F580" s="12" t="str">
        <f>IF(SAISIE!$G46="","",IF(SAISIE!$U46="","",SAISIE!$U46))</f>
        <v/>
      </c>
      <c r="G580" s="12">
        <f>IF(SAISIE!G46="","",SAISIE!G46)</f>
        <v>49.72</v>
      </c>
      <c r="H580" s="12"/>
      <c r="I580" s="12">
        <f>IF(SAISIE!$G46="","",SAISIE!$X46)</f>
        <v>0</v>
      </c>
      <c r="J580" s="61" t="str">
        <f>IF(COUNTBLANK(SAISIE!$Q$6:$T$6)=4,"",IF(SAISIE!G46="","",IF(SAISIE!Q46&gt;0,SAISIE!$Q$6,IF(SAISIE!R46&gt;0,SAISIE!$R$6,IF(SAISIE!S46&gt;0,SAISIE!$S$6,IF(SAISIE!T46&gt;0,SAISIE!$T$6,""))))))</f>
        <v/>
      </c>
      <c r="O580" s="11" t="s">
        <v>48</v>
      </c>
    </row>
    <row r="581" spans="1:15" x14ac:dyDescent="0.2">
      <c r="A581" s="48" t="str">
        <f>IF(B581="","SUPPR",SAISIE!$B$3)</f>
        <v>SUPPR</v>
      </c>
      <c r="B581" s="12" t="str">
        <f>IF(SAISIE!H46="","",IF(LEN(SAISIE!B46)=1,CONCATENATE("0",SAISIE!B46,"/",SAISIE!$B$4,"/",SAISIE!$B$5),CONCATENATE(SAISIE!B46,"/",SAISIE!$B$4,"/",SAISIE!$B$5)))</f>
        <v/>
      </c>
      <c r="C581" s="12" t="str">
        <f>IF(SAISIE!H46="","",SAISIE!$H$8)</f>
        <v/>
      </c>
      <c r="D581" s="12" t="str">
        <f>IF(SAISIE!H46="","",SAISIE!E46)</f>
        <v/>
      </c>
      <c r="E581" s="12" t="str">
        <f>IF(SAISIE!H46="","",SAISIE!F46)</f>
        <v/>
      </c>
      <c r="F581" s="12" t="str">
        <f>IF(SAISIE!$H46="","",IF(SAISIE!$U46="","",SAISIE!$U46))</f>
        <v/>
      </c>
      <c r="G581" s="12" t="str">
        <f>IF(SAISIE!H46="","",SAISIE!H46)</f>
        <v/>
      </c>
      <c r="H581" s="12"/>
      <c r="I581" s="12" t="str">
        <f>IF(SAISIE!$H46="","",SAISIE!$X46)</f>
        <v/>
      </c>
      <c r="J581" s="61" t="str">
        <f>IF(COUNTBLANK(SAISIE!$Q$6:$T$6)=4,"",IF(SAISIE!H46="","",IF(SAISIE!Q46&gt;0,SAISIE!$Q$6,IF(SAISIE!R46&gt;0,SAISIE!$R$6,IF(SAISIE!S46&gt;0,SAISIE!$S$6,IF(SAISIE!T46&gt;0,SAISIE!$T$6,""))))))</f>
        <v/>
      </c>
      <c r="O581" s="11" t="s">
        <v>49</v>
      </c>
    </row>
    <row r="582" spans="1:15" x14ac:dyDescent="0.2">
      <c r="A582" s="48" t="str">
        <f>IF(B582="","SUPPR",SAISIE!$B$3)</f>
        <v>SUPPR</v>
      </c>
      <c r="B582" s="12" t="str">
        <f>IF(SAISIE!I46="","",IF(LEN(SAISIE!B46)=1,CONCATENATE("0",SAISIE!B46,"/",SAISIE!$B$4,"/",SAISIE!$B$5),CONCATENATE(SAISIE!B46,"/",SAISIE!$B$4,"/",SAISIE!$B$5)))</f>
        <v/>
      </c>
      <c r="C582" s="12" t="str">
        <f>IF(SAISIE!I46="","",SAISIE!$I$8)</f>
        <v/>
      </c>
      <c r="D582" s="12" t="str">
        <f>IF(SAISIE!I46="","",SAISIE!E46)</f>
        <v/>
      </c>
      <c r="E582" s="12" t="str">
        <f>IF(SAISIE!I46="","",SAISIE!F46)</f>
        <v/>
      </c>
      <c r="F582" s="12" t="str">
        <f>IF(SAISIE!$I46="","",IF(SAISIE!$U46="","",SAISIE!$U46))</f>
        <v/>
      </c>
      <c r="G582" s="12" t="str">
        <f>IF(SAISIE!I46="","",SAISIE!I46)</f>
        <v/>
      </c>
      <c r="H582" s="12"/>
      <c r="I582" s="12" t="str">
        <f>IF(SAISIE!$I46="","",SAISIE!$X46)</f>
        <v/>
      </c>
      <c r="J582" s="61" t="str">
        <f>IF(COUNTBLANK(SAISIE!$Q$6:$T$6)=4,"",IF(SAISIE!I46="","",IF(SAISIE!Q46&gt;0,SAISIE!$Q$6,IF(SAISIE!R46&gt;0,SAISIE!$R$6,IF(SAISIE!S46&gt;0,SAISIE!$S$6,IF(SAISIE!T46&gt;0,SAISIE!$T$6,""))))))</f>
        <v/>
      </c>
      <c r="O582" s="11" t="s">
        <v>50</v>
      </c>
    </row>
    <row r="583" spans="1:15" x14ac:dyDescent="0.2">
      <c r="A583" s="48" t="str">
        <f>IF(B583="","SUPPR",SAISIE!$B$3)</f>
        <v>SUPPR</v>
      </c>
      <c r="B583" s="12" t="str">
        <f>IF(SAISIE!J46="","",IF(LEN(SAISIE!B46)=1,CONCATENATE("0",SAISIE!B46,"/",SAISIE!$B$4,"/",SAISIE!$B$5),CONCATENATE(SAISIE!B46,"/",SAISIE!$B$4,"/",SAISIE!$B$5)))</f>
        <v/>
      </c>
      <c r="C583" s="12" t="str">
        <f>IF(SAISIE!J46="","",SAISIE!$J$8)</f>
        <v/>
      </c>
      <c r="D583" s="12" t="str">
        <f>IF(SAISIE!J46="","",SAISIE!E46)</f>
        <v/>
      </c>
      <c r="E583" s="12" t="str">
        <f>IF(SAISIE!J46="","",SAISIE!F46)</f>
        <v/>
      </c>
      <c r="F583" s="12" t="str">
        <f>IF(SAISIE!$J46="","",IF(SAISIE!$U46="","",SAISIE!$U46))</f>
        <v/>
      </c>
      <c r="G583" s="12" t="str">
        <f>IF(SAISIE!J46="","",SAISIE!J46)</f>
        <v/>
      </c>
      <c r="H583" s="12"/>
      <c r="I583" s="12" t="str">
        <f>IF(SAISIE!$J46="","",SAISIE!$X46)</f>
        <v/>
      </c>
      <c r="J583" s="61" t="str">
        <f>IF(COUNTBLANK(SAISIE!$Q$6:$T$6)=4,"",IF(SAISIE!J46="","",IF(SAISIE!Q46&gt;0,SAISIE!$Q$6,IF(SAISIE!R46&gt;0,SAISIE!$R$6,IF(SAISIE!S46&gt;0,SAISIE!$S$6,IF(SAISIE!T46&gt;0,SAISIE!$T$6,""))))))</f>
        <v/>
      </c>
      <c r="O583" s="11" t="s">
        <v>53</v>
      </c>
    </row>
    <row r="584" spans="1:15" x14ac:dyDescent="0.2">
      <c r="A584" s="48" t="str">
        <f>IF(B584="","SUPPR",SAISIE!$B$3)</f>
        <v>SUPPR</v>
      </c>
      <c r="B584" s="12" t="str">
        <f>IF(SAISIE!K46="","",IF(LEN(SAISIE!B46)=1,CONCATENATE("0",SAISIE!B46,"/",SAISIE!$B$4,"/",SAISIE!$B$5),CONCATENATE(SAISIE!B46,"/",SAISIE!$B$4,"/",SAISIE!$B$5)))</f>
        <v/>
      </c>
      <c r="C584" s="12" t="str">
        <f>IF(SAISIE!K46="","",SAISIE!$K$8)</f>
        <v/>
      </c>
      <c r="D584" s="12" t="str">
        <f>IF(SAISIE!K46="","",SAISIE!E46)</f>
        <v/>
      </c>
      <c r="E584" s="12" t="str">
        <f>IF(SAISIE!K46="","",SAISIE!F46)</f>
        <v/>
      </c>
      <c r="F584" s="12" t="str">
        <f>IF(SAISIE!$K46="","",IF(SAISIE!$U46="","",SAISIE!$U46))</f>
        <v/>
      </c>
      <c r="G584" s="12" t="str">
        <f>IF(SAISIE!K46="","",SAISIE!K46)</f>
        <v/>
      </c>
      <c r="H584" s="12"/>
      <c r="I584" s="12" t="str">
        <f>IF(SAISIE!$K46="","",SAISIE!$X46)</f>
        <v/>
      </c>
      <c r="J584" s="61" t="str">
        <f>IF(COUNTBLANK(SAISIE!$Q$6:$T$6)=4,"",IF(SAISIE!K46="","",IF(SAISIE!Q46&gt;0,SAISIE!$Q$6,IF(SAISIE!R46&gt;0,SAISIE!$R$6,IF(SAISIE!S46&gt;0,SAISIE!$S$6,IF(SAISIE!T46&gt;0,SAISIE!$T$6,""))))))</f>
        <v/>
      </c>
      <c r="O584" s="11" t="s">
        <v>54</v>
      </c>
    </row>
    <row r="585" spans="1:15" x14ac:dyDescent="0.2">
      <c r="A585" s="48" t="str">
        <f>IF(B585="","SUPPR",SAISIE!$B$3)</f>
        <v>SUPPR</v>
      </c>
      <c r="B585" s="12" t="str">
        <f>IF(SAISIE!L46="","",IF(LEN(SAISIE!B46)=1,CONCATENATE("0",SAISIE!B46,"/",SAISIE!$B$4,"/",SAISIE!$B$5),CONCATENATE(SAISIE!B46,"/",SAISIE!$B$4,"/",SAISIE!$B$5)))</f>
        <v/>
      </c>
      <c r="C585" s="12" t="str">
        <f>IF(SAISIE!L46="","",SAISIE!$L$8)</f>
        <v/>
      </c>
      <c r="D585" s="12" t="str">
        <f>IF(SAISIE!L46="","",SAISIE!E46)</f>
        <v/>
      </c>
      <c r="E585" s="12" t="str">
        <f>IF(SAISIE!L46="","",SAISIE!F46)</f>
        <v/>
      </c>
      <c r="F585" s="12" t="str">
        <f>IF(SAISIE!$L46="","",IF(SAISIE!$U46="","",SAISIE!$U46))</f>
        <v/>
      </c>
      <c r="G585" s="12" t="str">
        <f>IF(SAISIE!L46="","",SAISIE!L46)</f>
        <v/>
      </c>
      <c r="H585" s="12"/>
      <c r="I585" s="12" t="str">
        <f>IF(SAISIE!$L46="","",SAISIE!$X46)</f>
        <v/>
      </c>
      <c r="J585" s="61" t="str">
        <f>IF(COUNTBLANK(SAISIE!$Q$6:$T$6)=4,"",IF(SAISIE!L46="","",IF(SAISIE!Q46&gt;0,SAISIE!$Q$6,IF(SAISIE!R46&gt;0,SAISIE!$R$6,IF(SAISIE!S46&gt;0,SAISIE!$S$6,IF(SAISIE!T46&gt;0,SAISIE!$T$6,""))))))</f>
        <v/>
      </c>
      <c r="O585" s="11" t="s">
        <v>55</v>
      </c>
    </row>
    <row r="586" spans="1:15" x14ac:dyDescent="0.2">
      <c r="A586" s="48" t="str">
        <f>IF(B586="","SUPPR",SAISIE!$B$3)</f>
        <v>SUPPR</v>
      </c>
      <c r="B586" s="12" t="str">
        <f>IF(SAISIE!M46="","",IF(LEN(SAISIE!B46)=1,CONCATENATE("0",SAISIE!B46,"/",SAISIE!$B$4,"/",SAISIE!$B$5),CONCATENATE(SAISIE!B46,"/",SAISIE!$B$4,"/",SAISIE!$B$5)))</f>
        <v/>
      </c>
      <c r="C586" s="12" t="str">
        <f>IF(SAISIE!M46="","",SAISIE!$M$8)</f>
        <v/>
      </c>
      <c r="D586" s="12" t="str">
        <f>IF(SAISIE!M46="","",SAISIE!E46)</f>
        <v/>
      </c>
      <c r="E586" s="12" t="str">
        <f>IF(SAISIE!M46="","",SAISIE!F46)</f>
        <v/>
      </c>
      <c r="F586" s="12" t="str">
        <f>IF(SAISIE!$M46="","",IF(SAISIE!$U46="","",SAISIE!$U46))</f>
        <v/>
      </c>
      <c r="G586" s="12" t="str">
        <f>IF(SAISIE!M46="","",SAISIE!M46)</f>
        <v/>
      </c>
      <c r="H586" s="12"/>
      <c r="I586" s="12" t="str">
        <f>IF(SAISIE!$M46="","",SAISIE!$X46)</f>
        <v/>
      </c>
      <c r="J586" s="61" t="str">
        <f>IF(COUNTBLANK(SAISIE!$Q$6:$T$6)=4,"",IF(SAISIE!M46="","",IF(SAISIE!Q46&gt;0,SAISIE!$Q$6,IF(SAISIE!R46&gt;0,SAISIE!$R$6,IF(SAISIE!S46&gt;0,SAISIE!$S$6,IF(SAISIE!T46&gt;0,SAISIE!$T$6,""))))))</f>
        <v/>
      </c>
      <c r="O586" s="11" t="s">
        <v>56</v>
      </c>
    </row>
    <row r="587" spans="1:15" x14ac:dyDescent="0.2">
      <c r="A587" s="48" t="str">
        <f>IF(B587="","SUPPR",SAISIE!$B$3)</f>
        <v>SUPPR</v>
      </c>
      <c r="B587" s="12" t="str">
        <f>IF(SAISIE!N46="","",IF(LEN(SAISIE!B46)=1,CONCATENATE("0",SAISIE!B46,"/",SAISIE!$B$4,"/",SAISIE!$B$5),CONCATENATE(SAISIE!B46,"/",SAISIE!$B$4,"/",SAISIE!$B$5)))</f>
        <v/>
      </c>
      <c r="C587" s="12" t="str">
        <f>IF(SAISIE!N46="","",SAISIE!$N$8)</f>
        <v/>
      </c>
      <c r="D587" s="12" t="str">
        <f>IF(SAISIE!N46="","",SAISIE!E46)</f>
        <v/>
      </c>
      <c r="E587" s="12" t="str">
        <f>IF(SAISIE!N46="","",SAISIE!F46)</f>
        <v/>
      </c>
      <c r="F587" s="12" t="str">
        <f>IF(SAISIE!$N46="","",IF(SAISIE!$U46="","",SAISIE!$U46))</f>
        <v/>
      </c>
      <c r="G587" s="12" t="str">
        <f>IF(SAISIE!N46="","",SAISIE!N46)</f>
        <v/>
      </c>
      <c r="H587" s="12"/>
      <c r="I587" s="12" t="str">
        <f>IF(SAISIE!$N46="","",SAISIE!$X46)</f>
        <v/>
      </c>
      <c r="J587" s="61" t="str">
        <f>IF(COUNTBLANK(SAISIE!$Q$6:$T$6)=4,"",IF(SAISIE!N46="","",IF(SAISIE!Q46&gt;0,SAISIE!$Q$6,IF(SAISIE!R46&gt;0,SAISIE!$R$6,IF(SAISIE!S46&gt;0,SAISIE!$S$6,IF(SAISIE!T46&gt;0,SAISIE!$T$6,""))))))</f>
        <v/>
      </c>
      <c r="O587" s="11" t="s">
        <v>57</v>
      </c>
    </row>
    <row r="588" spans="1:15" x14ac:dyDescent="0.2">
      <c r="A588" s="48" t="str">
        <f>IF(B588="","SUPPR",SAISIE!$B$3)</f>
        <v>SUPPR</v>
      </c>
      <c r="B588" s="12" t="str">
        <f>IF(SAISIE!O46="","",IF(LEN(SAISIE!B46)=1,CONCATENATE("0",SAISIE!B46,"/",SAISIE!$B$4,"/",SAISIE!$B$5),CONCATENATE(SAISIE!B46,"/",SAISIE!$B$4,"/",SAISIE!$B$5)))</f>
        <v/>
      </c>
      <c r="C588" s="12" t="str">
        <f>IF(SAISIE!O46="","",SAISIE!$O$8)</f>
        <v/>
      </c>
      <c r="D588" s="12" t="str">
        <f>IF(SAISIE!O46="","",SAISIE!E46)</f>
        <v/>
      </c>
      <c r="E588" s="12" t="str">
        <f>IF(SAISIE!O46="","",SAISIE!F46)</f>
        <v/>
      </c>
      <c r="F588" s="12" t="str">
        <f>IF(SAISIE!$O46="","",IF(SAISIE!$U46="","",SAISIE!$U46))</f>
        <v/>
      </c>
      <c r="G588" s="12" t="str">
        <f>IF(SAISIE!O46="","",SAISIE!O46)</f>
        <v/>
      </c>
      <c r="H588" s="12"/>
      <c r="I588" s="12" t="str">
        <f>IF(SAISIE!$O46="","",SAISIE!$X46)</f>
        <v/>
      </c>
      <c r="J588" s="61" t="str">
        <f>IF(COUNTBLANK(SAISIE!$Q$6:$T$6)=4,"",IF(SAISIE!O46="","",IF(SAISIE!Q46&gt;0,SAISIE!$Q$6,IF(SAISIE!R46&gt;0,SAISIE!$R$6,IF(SAISIE!S46&gt;0,SAISIE!$S$6,IF(SAISIE!T46&gt;0,SAISIE!$T$6,""))))))</f>
        <v/>
      </c>
      <c r="O588" s="11" t="s">
        <v>58</v>
      </c>
    </row>
    <row r="589" spans="1:15" x14ac:dyDescent="0.2">
      <c r="A589" s="48" t="str">
        <f>IF(B589="","SUPPR",SAISIE!$B$3)</f>
        <v>SUPPR</v>
      </c>
      <c r="B589" s="12" t="str">
        <f>IF(SAISIE!P46="","",IF(LEN(SAISIE!B46)=1,CONCATENATE("0",SAISIE!B46,"/",SAISIE!$B$4,"/",SAISIE!$B$5),CONCATENATE(SAISIE!B46,"/",SAISIE!$B$4,"/",SAISIE!$B$5)))</f>
        <v/>
      </c>
      <c r="C589" s="12" t="str">
        <f>IF(SAISIE!P46="","",SAISIE!$P$8)</f>
        <v/>
      </c>
      <c r="D589" s="12" t="str">
        <f>IF(SAISIE!P46="","",SAISIE!E46)</f>
        <v/>
      </c>
      <c r="E589" s="12" t="str">
        <f>IF(SAISIE!P46="","",SAISIE!F46)</f>
        <v/>
      </c>
      <c r="F589" s="12" t="str">
        <f>IF(SAISIE!$P46="","",IF(SAISIE!$U46="","",SAISIE!$U46))</f>
        <v/>
      </c>
      <c r="G589" s="12" t="str">
        <f>IF(SAISIE!P46="","",SAISIE!P46)</f>
        <v/>
      </c>
      <c r="H589" s="12"/>
      <c r="I589" s="12" t="str">
        <f>IF(SAISIE!$P46="","",SAISIE!$X46)</f>
        <v/>
      </c>
      <c r="J589" s="61" t="str">
        <f>IF(COUNTBLANK(SAISIE!$Q$6:$T$6)=4,"",IF(SAISIE!P46="","",IF(SAISIE!Q46&gt;0,SAISIE!$Q$6,IF(SAISIE!R46&gt;0,SAISIE!$R$6,IF(SAISIE!S46&gt;0,SAISIE!$S$6,IF(SAISIE!T46&gt;0,SAISIE!$T$6,""))))))</f>
        <v/>
      </c>
      <c r="O589" s="11" t="s">
        <v>52</v>
      </c>
    </row>
    <row r="590" spans="1:15" x14ac:dyDescent="0.2">
      <c r="A590" s="48" t="str">
        <f>IF(B590="","SUPPR",SAISIE!$B$3)</f>
        <v>PR</v>
      </c>
      <c r="B590" s="12" t="str">
        <f>IF(SAISIE!Q46="","",IF(LEN(SAISIE!B46)=1,CONCATENATE("0",SAISIE!B46,"/",SAISIE!$B$4,"/",SAISIE!$B$5),CONCATENATE(SAISIE!B46,"/",SAISIE!$B$4,"/",SAISIE!$B$5)))</f>
        <v>21/01/2018</v>
      </c>
      <c r="C590" s="12">
        <f>IF(SAISIE!Q46="","",SAISIE!$Q$8)</f>
        <v>4457112</v>
      </c>
      <c r="D590" s="12">
        <f>IF(SAISIE!Q46="","",SAISIE!E46)</f>
        <v>154352</v>
      </c>
      <c r="E590" s="12" t="str">
        <f>IF(SAISIE!Q46="","",SAISIE!F46)</f>
        <v>VTP PV 18147377 - AY-325-XX - BEDEL MARIE-THERESE - PEUGEOT PARTNER</v>
      </c>
      <c r="F590" s="12" t="str">
        <f>IF(SAISIE!$Q46="","",IF(SAISIE!$U46="","",SAISIE!$U46))</f>
        <v/>
      </c>
      <c r="G590" s="12">
        <f>IF(SAISIE!Q46="","",SAISIE!Q46)</f>
        <v>10</v>
      </c>
      <c r="H590" s="12"/>
      <c r="I590" s="37"/>
      <c r="J590" s="61"/>
      <c r="O590" s="39"/>
    </row>
    <row r="591" spans="1:15" x14ac:dyDescent="0.2">
      <c r="A591" s="48" t="str">
        <f>IF(B591="","SUPPR",SAISIE!$B$3)</f>
        <v>SUPPR</v>
      </c>
      <c r="B591" s="12" t="str">
        <f>IF(SAISIE!R46="","",IF(LEN(SAISIE!B46)=1,CONCATENATE("0",SAISIE!B46,"/",SAISIE!$B$4,"/",SAISIE!$B$5),CONCATENATE(SAISIE!B46,"/",SAISIE!$B$4,"/",SAISIE!$B$5)))</f>
        <v/>
      </c>
      <c r="C591" s="12" t="str">
        <f>IF(SAISIE!R46="","",SAISIE!$R$8)</f>
        <v/>
      </c>
      <c r="D591" s="12" t="str">
        <f>IF(SAISIE!R46="","",SAISIE!E46)</f>
        <v/>
      </c>
      <c r="E591" s="12" t="str">
        <f>IF(SAISIE!R46="","",SAISIE!F46)</f>
        <v/>
      </c>
      <c r="F591" s="12" t="str">
        <f>IF(SAISIE!$R46="","",IF(SAISIE!$U46="","",SAISIE!$U46))</f>
        <v/>
      </c>
      <c r="G591" s="12" t="str">
        <f>IF(SAISIE!R46="","",SAISIE!R46)</f>
        <v/>
      </c>
      <c r="H591" s="12"/>
      <c r="I591" s="37"/>
      <c r="J591" s="61"/>
    </row>
    <row r="592" spans="1:15" x14ac:dyDescent="0.2">
      <c r="A592" s="48" t="str">
        <f>IF(B592="","SUPPR",SAISIE!$B$3)</f>
        <v>SUPPR</v>
      </c>
      <c r="B592" s="12" t="str">
        <f>IF(SAISIE!S46="","",IF(LEN(SAISIE!B46)=1,CONCATENATE("0",SAISIE!B46,"/",SAISIE!$B$4,"/",SAISIE!$B$5),CONCATENATE(SAISIE!B46,"/",SAISIE!$B$4,"/",SAISIE!$B$5)))</f>
        <v/>
      </c>
      <c r="C592" s="12" t="str">
        <f>IF(SAISIE!S46="","",SAISIE!$S$8)</f>
        <v/>
      </c>
      <c r="D592" s="12" t="str">
        <f>IF(SAISIE!S46="","",SAISIE!E46)</f>
        <v/>
      </c>
      <c r="E592" s="12" t="str">
        <f>IF(SAISIE!S46="","",SAISIE!F46)</f>
        <v/>
      </c>
      <c r="F592" s="12" t="str">
        <f>IF(SAISIE!$S46="","",IF(SAISIE!$U46="","",SAISIE!$U46))</f>
        <v/>
      </c>
      <c r="G592" s="12" t="str">
        <f>IF(SAISIE!S46="","",SAISIE!S46)</f>
        <v/>
      </c>
      <c r="H592" s="12"/>
      <c r="I592" s="37"/>
      <c r="J592" s="61"/>
    </row>
    <row r="593" spans="1:15" ht="13.5" thickBot="1" x14ac:dyDescent="0.25">
      <c r="A593" s="48" t="str">
        <f>IF(B593="","SUPPR",SAISIE!$B$3)</f>
        <v>SUPPR</v>
      </c>
      <c r="B593" s="12" t="str">
        <f>IF(SAISIE!T46="","",IF(LEN(SAISIE!B46)=1,CONCATENATE("0",SAISIE!B46,"/",SAISIE!$B$4,"/",SAISIE!$B$5),CONCATENATE(SAISIE!B46,"/",SAISIE!$B$4,"/",SAISIE!$B$5)))</f>
        <v/>
      </c>
      <c r="C593" s="60" t="str">
        <f>IF(SAISIE!T46="","",SAISIE!$T$8)</f>
        <v/>
      </c>
      <c r="D593" s="60" t="str">
        <f>IF(SAISIE!T46="","",SAISIE!E46)</f>
        <v/>
      </c>
      <c r="E593" s="60" t="str">
        <f>IF(SAISIE!T46="","",SAISIE!F46)</f>
        <v/>
      </c>
      <c r="F593" s="60" t="str">
        <f>IF(SAISIE!$T46="","",IF(SAISIE!$U46="","",SAISIE!$U46))</f>
        <v/>
      </c>
      <c r="G593" s="60" t="str">
        <f>IF(SAISIE!T46="","",SAISIE!T46)</f>
        <v/>
      </c>
      <c r="H593" s="58"/>
      <c r="I593" s="59"/>
      <c r="J593" s="62"/>
    </row>
    <row r="594" spans="1:15" x14ac:dyDescent="0.2">
      <c r="A594" s="48" t="str">
        <f>IF(B594="","SUPPR",SAISIE!$B$3)</f>
        <v>PR</v>
      </c>
      <c r="B594" s="53" t="str">
        <f>IF(SAISIE!B47="","",IF(LEN(SAISIE!B47)=1,CONCATENATE("0",SAISIE!B47,"/",SAISIE!$B$4,"/",SAISIE!$B$5),CONCATENATE(SAISIE!B47,"/",SAISIE!$B$4,"/",SAISIE!$B$5)))</f>
        <v>28/01/2018</v>
      </c>
      <c r="C594" s="53" t="str">
        <f>IF(SAISIE!B47="","",CONCATENATE($M$2,SAISIE!C47))</f>
        <v>411BEGU</v>
      </c>
      <c r="D594" s="53">
        <f>IF(SAISIE!B47="","",SAISIE!E47)</f>
        <v>154587</v>
      </c>
      <c r="E594" s="53" t="str">
        <f>IF(SAISIE!B47="","",SAISIE!F47)</f>
        <v>VTP PV 18147601 - CX-097-KS - BEGUIN JACQUELINE - PEUGEOT 208</v>
      </c>
      <c r="F594" s="66" t="str">
        <f>IF(A594="SUPPR","",IF(SAISIE!$U47="","",SAISIE!$U47))</f>
        <v/>
      </c>
      <c r="G594" s="53"/>
      <c r="H594" s="53">
        <f>IF(SAISIE!B47="","",SAISIE!D47)</f>
        <v>60</v>
      </c>
      <c r="I594" s="54"/>
      <c r="J594" s="55" t="str">
        <f>IF(AZ47="","","")</f>
        <v/>
      </c>
      <c r="O594" s="38">
        <f>O578+1</f>
        <v>47</v>
      </c>
    </row>
    <row r="595" spans="1:15" x14ac:dyDescent="0.2">
      <c r="A595" s="48" t="str">
        <f>IF(B595="","SUPPR",SAISIE!$B$3)</f>
        <v>SUPPR</v>
      </c>
      <c r="B595" s="12" t="str">
        <f>IF(SAISIE!W47="","",IF(LEN(SAISIE!B47)=1,CONCATENATE("0",SAISIE!B47,"/",SAISIE!$B$4,"/",SAISIE!$B$5),CONCATENATE(SAISIE!B47,"/",SAISIE!$B$4,"/",SAISIE!$B$5)))</f>
        <v/>
      </c>
      <c r="C595" s="12" t="str">
        <f>IF(SAISIE!W47="","",SAISIE!V47)</f>
        <v/>
      </c>
      <c r="D595" s="12" t="str">
        <f>IF(SAISIE!W47="","",SAISIE!E47)</f>
        <v/>
      </c>
      <c r="E595" s="12" t="str">
        <f>IF(SAISIE!W47="","",SAISIE!F47)</f>
        <v/>
      </c>
      <c r="F595" s="12" t="str">
        <f>IF(SAISIE!$W47="","",IF(SAISIE!$U47="","",SAISIE!$U47))</f>
        <v/>
      </c>
      <c r="G595" s="12" t="str">
        <f>IF(SAISIE!W47="","",SAISIE!W47)</f>
        <v/>
      </c>
      <c r="H595" s="12"/>
      <c r="I595" s="12" t="str">
        <f>IF(SAISIE!$W47="","",SAISIE!$X47)</f>
        <v/>
      </c>
      <c r="J595" s="61" t="str">
        <f>IF(COUNTBLANK(SAISIE!$Q$6:$T$6)=4,"",IF(SAISIE!W47="","",IF(SAISIE!Q47&gt;0,SAISIE!$Q$6,IF(SAISIE!R47&gt;0,SAISIE!$R$6,IF(SAISIE!S47&gt;0,SAISIE!$S$6,IF(SAISIE!T47&gt;0,SAISIE!$T$6,""))))))</f>
        <v/>
      </c>
      <c r="O595" s="11" t="s">
        <v>51</v>
      </c>
    </row>
    <row r="596" spans="1:15" x14ac:dyDescent="0.2">
      <c r="A596" s="48" t="str">
        <f>IF(B596="","SUPPR",SAISIE!$B$3)</f>
        <v>PR</v>
      </c>
      <c r="B596" s="12" t="str">
        <f>IF(SAISIE!G47="","",IF(LEN(SAISIE!B47)=1,CONCATENATE("0",SAISIE!B47,"/",SAISIE!$B$4,"/",SAISIE!$B$5),CONCATENATE(SAISIE!B47,"/",SAISIE!$B$4,"/",SAISIE!$B$5)))</f>
        <v>28/01/2018</v>
      </c>
      <c r="C596" s="12">
        <f>IF(SAISIE!G47="","",SAISIE!$G$8)</f>
        <v>706100</v>
      </c>
      <c r="D596" s="12">
        <f>IF(SAISIE!G47="","",SAISIE!E47)</f>
        <v>154587</v>
      </c>
      <c r="E596" s="12" t="str">
        <f>IF(SAISIE!G47="","",SAISIE!F47)</f>
        <v>VTP PV 18147601 - CX-097-KS - BEGUIN JACQUELINE - PEUGEOT 208</v>
      </c>
      <c r="F596" s="12" t="str">
        <f>IF(SAISIE!$G47="","",IF(SAISIE!$U47="","",SAISIE!$U47))</f>
        <v/>
      </c>
      <c r="G596" s="12">
        <f>IF(SAISIE!G47="","",SAISIE!G47)</f>
        <v>49.72</v>
      </c>
      <c r="H596" s="12"/>
      <c r="I596" s="12">
        <f>IF(SAISIE!$G47="","",SAISIE!$X47)</f>
        <v>0</v>
      </c>
      <c r="J596" s="61" t="str">
        <f>IF(COUNTBLANK(SAISIE!$Q$6:$T$6)=4,"",IF(SAISIE!G47="","",IF(SAISIE!Q47&gt;0,SAISIE!$Q$6,IF(SAISIE!R47&gt;0,SAISIE!$R$6,IF(SAISIE!S47&gt;0,SAISIE!$S$6,IF(SAISIE!T47&gt;0,SAISIE!$T$6,""))))))</f>
        <v/>
      </c>
      <c r="O596" s="11" t="s">
        <v>48</v>
      </c>
    </row>
    <row r="597" spans="1:15" x14ac:dyDescent="0.2">
      <c r="A597" s="48" t="str">
        <f>IF(B597="","SUPPR",SAISIE!$B$3)</f>
        <v>SUPPR</v>
      </c>
      <c r="B597" s="12" t="str">
        <f>IF(SAISIE!H47="","",IF(LEN(SAISIE!B47)=1,CONCATENATE("0",SAISIE!B47,"/",SAISIE!$B$4,"/",SAISIE!$B$5),CONCATENATE(SAISIE!B47,"/",SAISIE!$B$4,"/",SAISIE!$B$5)))</f>
        <v/>
      </c>
      <c r="C597" s="12" t="str">
        <f>IF(SAISIE!H47="","",SAISIE!$H$8)</f>
        <v/>
      </c>
      <c r="D597" s="12" t="str">
        <f>IF(SAISIE!H47="","",SAISIE!E47)</f>
        <v/>
      </c>
      <c r="E597" s="12" t="str">
        <f>IF(SAISIE!H47="","",SAISIE!F47)</f>
        <v/>
      </c>
      <c r="F597" s="12" t="str">
        <f>IF(SAISIE!$H47="","",IF(SAISIE!$U47="","",SAISIE!$U47))</f>
        <v/>
      </c>
      <c r="G597" s="12" t="str">
        <f>IF(SAISIE!H47="","",SAISIE!H47)</f>
        <v/>
      </c>
      <c r="H597" s="12"/>
      <c r="I597" s="12" t="str">
        <f>IF(SAISIE!$H47="","",SAISIE!$X47)</f>
        <v/>
      </c>
      <c r="J597" s="61" t="str">
        <f>IF(COUNTBLANK(SAISIE!$Q$6:$T$6)=4,"",IF(SAISIE!H47="","",IF(SAISIE!Q47&gt;0,SAISIE!$Q$6,IF(SAISIE!R47&gt;0,SAISIE!$R$6,IF(SAISIE!S47&gt;0,SAISIE!$S$6,IF(SAISIE!T47&gt;0,SAISIE!$T$6,""))))))</f>
        <v/>
      </c>
      <c r="O597" s="11" t="s">
        <v>49</v>
      </c>
    </row>
    <row r="598" spans="1:15" x14ac:dyDescent="0.2">
      <c r="A598" s="48" t="str">
        <f>IF(B598="","SUPPR",SAISIE!$B$3)</f>
        <v>SUPPR</v>
      </c>
      <c r="B598" s="12" t="str">
        <f>IF(SAISIE!I47="","",IF(LEN(SAISIE!B47)=1,CONCATENATE("0",SAISIE!B47,"/",SAISIE!$B$4,"/",SAISIE!$B$5),CONCATENATE(SAISIE!B47,"/",SAISIE!$B$4,"/",SAISIE!$B$5)))</f>
        <v/>
      </c>
      <c r="C598" s="12" t="str">
        <f>IF(SAISIE!I47="","",SAISIE!$I$8)</f>
        <v/>
      </c>
      <c r="D598" s="12" t="str">
        <f>IF(SAISIE!I47="","",SAISIE!E47)</f>
        <v/>
      </c>
      <c r="E598" s="12" t="str">
        <f>IF(SAISIE!I47="","",SAISIE!F47)</f>
        <v/>
      </c>
      <c r="F598" s="12" t="str">
        <f>IF(SAISIE!$I47="","",IF(SAISIE!$U47="","",SAISIE!$U47))</f>
        <v/>
      </c>
      <c r="G598" s="12" t="str">
        <f>IF(SAISIE!I47="","",SAISIE!I47)</f>
        <v/>
      </c>
      <c r="H598" s="12"/>
      <c r="I598" s="12" t="str">
        <f>IF(SAISIE!$I47="","",SAISIE!$X47)</f>
        <v/>
      </c>
      <c r="J598" s="61" t="str">
        <f>IF(COUNTBLANK(SAISIE!$Q$6:$T$6)=4,"",IF(SAISIE!I47="","",IF(SAISIE!Q47&gt;0,SAISIE!$Q$6,IF(SAISIE!R47&gt;0,SAISIE!$R$6,IF(SAISIE!S47&gt;0,SAISIE!$S$6,IF(SAISIE!T47&gt;0,SAISIE!$T$6,""))))))</f>
        <v/>
      </c>
      <c r="O598" s="11" t="s">
        <v>50</v>
      </c>
    </row>
    <row r="599" spans="1:15" x14ac:dyDescent="0.2">
      <c r="A599" s="48" t="str">
        <f>IF(B599="","SUPPR",SAISIE!$B$3)</f>
        <v>SUPPR</v>
      </c>
      <c r="B599" s="12" t="str">
        <f>IF(SAISIE!J47="","",IF(LEN(SAISIE!B47)=1,CONCATENATE("0",SAISIE!B47,"/",SAISIE!$B$4,"/",SAISIE!$B$5),CONCATENATE(SAISIE!B47,"/",SAISIE!$B$4,"/",SAISIE!$B$5)))</f>
        <v/>
      </c>
      <c r="C599" s="12" t="str">
        <f>IF(SAISIE!J47="","",SAISIE!$J$8)</f>
        <v/>
      </c>
      <c r="D599" s="12" t="str">
        <f>IF(SAISIE!J47="","",SAISIE!E47)</f>
        <v/>
      </c>
      <c r="E599" s="12" t="str">
        <f>IF(SAISIE!J47="","",SAISIE!F47)</f>
        <v/>
      </c>
      <c r="F599" s="12" t="str">
        <f>IF(SAISIE!$J47="","",IF(SAISIE!$U47="","",SAISIE!$U47))</f>
        <v/>
      </c>
      <c r="G599" s="12" t="str">
        <f>IF(SAISIE!J47="","",SAISIE!J47)</f>
        <v/>
      </c>
      <c r="H599" s="12"/>
      <c r="I599" s="12" t="str">
        <f>IF(SAISIE!$J47="","",SAISIE!$X47)</f>
        <v/>
      </c>
      <c r="J599" s="61" t="str">
        <f>IF(COUNTBLANK(SAISIE!$Q$6:$T$6)=4,"",IF(SAISIE!J47="","",IF(SAISIE!Q47&gt;0,SAISIE!$Q$6,IF(SAISIE!R47&gt;0,SAISIE!$R$6,IF(SAISIE!S47&gt;0,SAISIE!$S$6,IF(SAISIE!T47&gt;0,SAISIE!$T$6,""))))))</f>
        <v/>
      </c>
      <c r="O599" s="11" t="s">
        <v>53</v>
      </c>
    </row>
    <row r="600" spans="1:15" x14ac:dyDescent="0.2">
      <c r="A600" s="48" t="str">
        <f>IF(B600="","SUPPR",SAISIE!$B$3)</f>
        <v>SUPPR</v>
      </c>
      <c r="B600" s="12" t="str">
        <f>IF(SAISIE!K47="","",IF(LEN(SAISIE!B47)=1,CONCATENATE("0",SAISIE!B47,"/",SAISIE!$B$4,"/",SAISIE!$B$5),CONCATENATE(SAISIE!B47,"/",SAISIE!$B$4,"/",SAISIE!$B$5)))</f>
        <v/>
      </c>
      <c r="C600" s="12" t="str">
        <f>IF(SAISIE!K47="","",SAISIE!$K$8)</f>
        <v/>
      </c>
      <c r="D600" s="12" t="str">
        <f>IF(SAISIE!K47="","",SAISIE!E47)</f>
        <v/>
      </c>
      <c r="E600" s="12" t="str">
        <f>IF(SAISIE!K47="","",SAISIE!F47)</f>
        <v/>
      </c>
      <c r="F600" s="12" t="str">
        <f>IF(SAISIE!$K47="","",IF(SAISIE!$U47="","",SAISIE!$U47))</f>
        <v/>
      </c>
      <c r="G600" s="12" t="str">
        <f>IF(SAISIE!K47="","",SAISIE!K47)</f>
        <v/>
      </c>
      <c r="H600" s="12"/>
      <c r="I600" s="12" t="str">
        <f>IF(SAISIE!$K47="","",SAISIE!$X47)</f>
        <v/>
      </c>
      <c r="J600" s="61" t="str">
        <f>IF(COUNTBLANK(SAISIE!$Q$6:$T$6)=4,"",IF(SAISIE!K47="","",IF(SAISIE!Q47&gt;0,SAISIE!$Q$6,IF(SAISIE!R47&gt;0,SAISIE!$R$6,IF(SAISIE!S47&gt;0,SAISIE!$S$6,IF(SAISIE!T47&gt;0,SAISIE!$T$6,""))))))</f>
        <v/>
      </c>
      <c r="O600" s="11" t="s">
        <v>54</v>
      </c>
    </row>
    <row r="601" spans="1:15" x14ac:dyDescent="0.2">
      <c r="A601" s="48" t="str">
        <f>IF(B601="","SUPPR",SAISIE!$B$3)</f>
        <v>SUPPR</v>
      </c>
      <c r="B601" s="12" t="str">
        <f>IF(SAISIE!L47="","",IF(LEN(SAISIE!B47)=1,CONCATENATE("0",SAISIE!B47,"/",SAISIE!$B$4,"/",SAISIE!$B$5),CONCATENATE(SAISIE!B47,"/",SAISIE!$B$4,"/",SAISIE!$B$5)))</f>
        <v/>
      </c>
      <c r="C601" s="12" t="str">
        <f>IF(SAISIE!L47="","",SAISIE!$L$8)</f>
        <v/>
      </c>
      <c r="D601" s="12" t="str">
        <f>IF(SAISIE!L47="","",SAISIE!E47)</f>
        <v/>
      </c>
      <c r="E601" s="12" t="str">
        <f>IF(SAISIE!L47="","",SAISIE!F47)</f>
        <v/>
      </c>
      <c r="F601" s="12" t="str">
        <f>IF(SAISIE!$L47="","",IF(SAISIE!$U47="","",SAISIE!$U47))</f>
        <v/>
      </c>
      <c r="G601" s="12" t="str">
        <f>IF(SAISIE!L47="","",SAISIE!L47)</f>
        <v/>
      </c>
      <c r="H601" s="12"/>
      <c r="I601" s="12" t="str">
        <f>IF(SAISIE!$L47="","",SAISIE!$X47)</f>
        <v/>
      </c>
      <c r="J601" s="61" t="str">
        <f>IF(COUNTBLANK(SAISIE!$Q$6:$T$6)=4,"",IF(SAISIE!L47="","",IF(SAISIE!Q47&gt;0,SAISIE!$Q$6,IF(SAISIE!R47&gt;0,SAISIE!$R$6,IF(SAISIE!S47&gt;0,SAISIE!$S$6,IF(SAISIE!T47&gt;0,SAISIE!$T$6,""))))))</f>
        <v/>
      </c>
      <c r="O601" s="11" t="s">
        <v>55</v>
      </c>
    </row>
    <row r="602" spans="1:15" x14ac:dyDescent="0.2">
      <c r="A602" s="48" t="str">
        <f>IF(B602="","SUPPR",SAISIE!$B$3)</f>
        <v>SUPPR</v>
      </c>
      <c r="B602" s="12" t="str">
        <f>IF(SAISIE!M47="","",IF(LEN(SAISIE!B47)=1,CONCATENATE("0",SAISIE!B47,"/",SAISIE!$B$4,"/",SAISIE!$B$5),CONCATENATE(SAISIE!B47,"/",SAISIE!$B$4,"/",SAISIE!$B$5)))</f>
        <v/>
      </c>
      <c r="C602" s="12" t="str">
        <f>IF(SAISIE!M47="","",SAISIE!$M$8)</f>
        <v/>
      </c>
      <c r="D602" s="12" t="str">
        <f>IF(SAISIE!M47="","",SAISIE!E47)</f>
        <v/>
      </c>
      <c r="E602" s="12" t="str">
        <f>IF(SAISIE!M47="","",SAISIE!F47)</f>
        <v/>
      </c>
      <c r="F602" s="12" t="str">
        <f>IF(SAISIE!$M47="","",IF(SAISIE!$U47="","",SAISIE!$U47))</f>
        <v/>
      </c>
      <c r="G602" s="12" t="str">
        <f>IF(SAISIE!M47="","",SAISIE!M47)</f>
        <v/>
      </c>
      <c r="H602" s="12"/>
      <c r="I602" s="12" t="str">
        <f>IF(SAISIE!$M47="","",SAISIE!$X47)</f>
        <v/>
      </c>
      <c r="J602" s="61" t="str">
        <f>IF(COUNTBLANK(SAISIE!$Q$6:$T$6)=4,"",IF(SAISIE!M47="","",IF(SAISIE!Q47&gt;0,SAISIE!$Q$6,IF(SAISIE!R47&gt;0,SAISIE!$R$6,IF(SAISIE!S47&gt;0,SAISIE!$S$6,IF(SAISIE!T47&gt;0,SAISIE!$T$6,""))))))</f>
        <v/>
      </c>
      <c r="O602" s="11" t="s">
        <v>56</v>
      </c>
    </row>
    <row r="603" spans="1:15" x14ac:dyDescent="0.2">
      <c r="A603" s="48" t="str">
        <f>IF(B603="","SUPPR",SAISIE!$B$3)</f>
        <v>SUPPR</v>
      </c>
      <c r="B603" s="12" t="str">
        <f>IF(SAISIE!N47="","",IF(LEN(SAISIE!B47)=1,CONCATENATE("0",SAISIE!B47,"/",SAISIE!$B$4,"/",SAISIE!$B$5),CONCATENATE(SAISIE!B47,"/",SAISIE!$B$4,"/",SAISIE!$B$5)))</f>
        <v/>
      </c>
      <c r="C603" s="12" t="str">
        <f>IF(SAISIE!N47="","",SAISIE!$N$8)</f>
        <v/>
      </c>
      <c r="D603" s="12" t="str">
        <f>IF(SAISIE!N47="","",SAISIE!E47)</f>
        <v/>
      </c>
      <c r="E603" s="12" t="str">
        <f>IF(SAISIE!N47="","",SAISIE!F47)</f>
        <v/>
      </c>
      <c r="F603" s="12" t="str">
        <f>IF(SAISIE!$N47="","",IF(SAISIE!$U47="","",SAISIE!$U47))</f>
        <v/>
      </c>
      <c r="G603" s="12" t="str">
        <f>IF(SAISIE!N47="","",SAISIE!N47)</f>
        <v/>
      </c>
      <c r="H603" s="12"/>
      <c r="I603" s="12" t="str">
        <f>IF(SAISIE!$N47="","",SAISIE!$X47)</f>
        <v/>
      </c>
      <c r="J603" s="61" t="str">
        <f>IF(COUNTBLANK(SAISIE!$Q$6:$T$6)=4,"",IF(SAISIE!N47="","",IF(SAISIE!Q47&gt;0,SAISIE!$Q$6,IF(SAISIE!R47&gt;0,SAISIE!$R$6,IF(SAISIE!S47&gt;0,SAISIE!$S$6,IF(SAISIE!T47&gt;0,SAISIE!$T$6,""))))))</f>
        <v/>
      </c>
      <c r="O603" s="11" t="s">
        <v>57</v>
      </c>
    </row>
    <row r="604" spans="1:15" x14ac:dyDescent="0.2">
      <c r="A604" s="48" t="str">
        <f>IF(B604="","SUPPR",SAISIE!$B$3)</f>
        <v>SUPPR</v>
      </c>
      <c r="B604" s="12" t="str">
        <f>IF(SAISIE!O47="","",IF(LEN(SAISIE!B47)=1,CONCATENATE("0",SAISIE!B47,"/",SAISIE!$B$4,"/",SAISIE!$B$5),CONCATENATE(SAISIE!B47,"/",SAISIE!$B$4,"/",SAISIE!$B$5)))</f>
        <v/>
      </c>
      <c r="C604" s="12" t="str">
        <f>IF(SAISIE!O47="","",SAISIE!$O$8)</f>
        <v/>
      </c>
      <c r="D604" s="12" t="str">
        <f>IF(SAISIE!O47="","",SAISIE!E47)</f>
        <v/>
      </c>
      <c r="E604" s="12" t="str">
        <f>IF(SAISIE!O47="","",SAISIE!F47)</f>
        <v/>
      </c>
      <c r="F604" s="12" t="str">
        <f>IF(SAISIE!$O47="","",IF(SAISIE!$U47="","",SAISIE!$U47))</f>
        <v/>
      </c>
      <c r="G604" s="12" t="str">
        <f>IF(SAISIE!O47="","",SAISIE!O47)</f>
        <v/>
      </c>
      <c r="H604" s="12"/>
      <c r="I604" s="12" t="str">
        <f>IF(SAISIE!$O47="","",SAISIE!$X47)</f>
        <v/>
      </c>
      <c r="J604" s="61" t="str">
        <f>IF(COUNTBLANK(SAISIE!$Q$6:$T$6)=4,"",IF(SAISIE!O47="","",IF(SAISIE!Q47&gt;0,SAISIE!$Q$6,IF(SAISIE!R47&gt;0,SAISIE!$R$6,IF(SAISIE!S47&gt;0,SAISIE!$S$6,IF(SAISIE!T47&gt;0,SAISIE!$T$6,""))))))</f>
        <v/>
      </c>
      <c r="O604" s="11" t="s">
        <v>58</v>
      </c>
    </row>
    <row r="605" spans="1:15" x14ac:dyDescent="0.2">
      <c r="A605" s="48" t="str">
        <f>IF(B605="","SUPPR",SAISIE!$B$3)</f>
        <v>SUPPR</v>
      </c>
      <c r="B605" s="12" t="str">
        <f>IF(SAISIE!P47="","",IF(LEN(SAISIE!B47)=1,CONCATENATE("0",SAISIE!B47,"/",SAISIE!$B$4,"/",SAISIE!$B$5),CONCATENATE(SAISIE!B47,"/",SAISIE!$B$4,"/",SAISIE!$B$5)))</f>
        <v/>
      </c>
      <c r="C605" s="12" t="str">
        <f>IF(SAISIE!P47="","",SAISIE!$P$8)</f>
        <v/>
      </c>
      <c r="D605" s="12" t="str">
        <f>IF(SAISIE!P47="","",SAISIE!E47)</f>
        <v/>
      </c>
      <c r="E605" s="12" t="str">
        <f>IF(SAISIE!P47="","",SAISIE!F47)</f>
        <v/>
      </c>
      <c r="F605" s="12" t="str">
        <f>IF(SAISIE!$P47="","",IF(SAISIE!$U47="","",SAISIE!$U47))</f>
        <v/>
      </c>
      <c r="G605" s="12" t="str">
        <f>IF(SAISIE!P47="","",SAISIE!P47)</f>
        <v/>
      </c>
      <c r="H605" s="12"/>
      <c r="I605" s="12" t="str">
        <f>IF(SAISIE!$P47="","",SAISIE!$X47)</f>
        <v/>
      </c>
      <c r="J605" s="61" t="str">
        <f>IF(COUNTBLANK(SAISIE!$Q$6:$T$6)=4,"",IF(SAISIE!P47="","",IF(SAISIE!Q47&gt;0,SAISIE!$Q$6,IF(SAISIE!R47&gt;0,SAISIE!$R$6,IF(SAISIE!S47&gt;0,SAISIE!$S$6,IF(SAISIE!T47&gt;0,SAISIE!$T$6,""))))))</f>
        <v/>
      </c>
      <c r="O605" s="11" t="s">
        <v>52</v>
      </c>
    </row>
    <row r="606" spans="1:15" x14ac:dyDescent="0.2">
      <c r="A606" s="48" t="str">
        <f>IF(B606="","SUPPR",SAISIE!$B$3)</f>
        <v>PR</v>
      </c>
      <c r="B606" s="12" t="str">
        <f>IF(SAISIE!Q47="","",IF(LEN(SAISIE!B47)=1,CONCATENATE("0",SAISIE!B47,"/",SAISIE!$B$4,"/",SAISIE!$B$5),CONCATENATE(SAISIE!B47,"/",SAISIE!$B$4,"/",SAISIE!$B$5)))</f>
        <v>28/01/2018</v>
      </c>
      <c r="C606" s="12">
        <f>IF(SAISIE!Q47="","",SAISIE!$Q$8)</f>
        <v>4457112</v>
      </c>
      <c r="D606" s="12">
        <f>IF(SAISIE!Q47="","",SAISIE!E47)</f>
        <v>154587</v>
      </c>
      <c r="E606" s="12" t="str">
        <f>IF(SAISIE!Q47="","",SAISIE!F47)</f>
        <v>VTP PV 18147601 - CX-097-KS - BEGUIN JACQUELINE - PEUGEOT 208</v>
      </c>
      <c r="F606" s="12" t="str">
        <f>IF(SAISIE!$Q47="","",IF(SAISIE!$U47="","",SAISIE!$U47))</f>
        <v/>
      </c>
      <c r="G606" s="12">
        <f>IF(SAISIE!Q47="","",SAISIE!Q47)</f>
        <v>10</v>
      </c>
      <c r="H606" s="12"/>
      <c r="I606" s="37"/>
      <c r="J606" s="61"/>
      <c r="O606" s="39"/>
    </row>
    <row r="607" spans="1:15" x14ac:dyDescent="0.2">
      <c r="A607" s="48" t="str">
        <f>IF(B607="","SUPPR",SAISIE!$B$3)</f>
        <v>SUPPR</v>
      </c>
      <c r="B607" s="12" t="str">
        <f>IF(SAISIE!R47="","",IF(LEN(SAISIE!B47)=1,CONCATENATE("0",SAISIE!B47,"/",SAISIE!$B$4,"/",SAISIE!$B$5),CONCATENATE(SAISIE!B47,"/",SAISIE!$B$4,"/",SAISIE!$B$5)))</f>
        <v/>
      </c>
      <c r="C607" s="12" t="str">
        <f>IF(SAISIE!R47="","",SAISIE!$R$8)</f>
        <v/>
      </c>
      <c r="D607" s="12" t="str">
        <f>IF(SAISIE!R47="","",SAISIE!E47)</f>
        <v/>
      </c>
      <c r="E607" s="12" t="str">
        <f>IF(SAISIE!R47="","",SAISIE!F47)</f>
        <v/>
      </c>
      <c r="F607" s="12" t="str">
        <f>IF(SAISIE!$R47="","",IF(SAISIE!$U47="","",SAISIE!$U47))</f>
        <v/>
      </c>
      <c r="G607" s="12" t="str">
        <f>IF(SAISIE!R47="","",SAISIE!R47)</f>
        <v/>
      </c>
      <c r="H607" s="12"/>
      <c r="I607" s="37"/>
      <c r="J607" s="61"/>
    </row>
    <row r="608" spans="1:15" x14ac:dyDescent="0.2">
      <c r="A608" s="48" t="str">
        <f>IF(B608="","SUPPR",SAISIE!$B$3)</f>
        <v>SUPPR</v>
      </c>
      <c r="B608" s="12" t="str">
        <f>IF(SAISIE!S47="","",IF(LEN(SAISIE!B47)=1,CONCATENATE("0",SAISIE!B47,"/",SAISIE!$B$4,"/",SAISIE!$B$5),CONCATENATE(SAISIE!B47,"/",SAISIE!$B$4,"/",SAISIE!$B$5)))</f>
        <v/>
      </c>
      <c r="C608" s="12" t="str">
        <f>IF(SAISIE!S47="","",SAISIE!$S$8)</f>
        <v/>
      </c>
      <c r="D608" s="12" t="str">
        <f>IF(SAISIE!S47="","",SAISIE!E47)</f>
        <v/>
      </c>
      <c r="E608" s="12" t="str">
        <f>IF(SAISIE!S47="","",SAISIE!F47)</f>
        <v/>
      </c>
      <c r="F608" s="12" t="str">
        <f>IF(SAISIE!$S47="","",IF(SAISIE!$U47="","",SAISIE!$U47))</f>
        <v/>
      </c>
      <c r="G608" s="12" t="str">
        <f>IF(SAISIE!S47="","",SAISIE!S47)</f>
        <v/>
      </c>
      <c r="H608" s="12"/>
      <c r="I608" s="37"/>
      <c r="J608" s="61"/>
    </row>
    <row r="609" spans="1:15" ht="13.5" thickBot="1" x14ac:dyDescent="0.25">
      <c r="A609" s="48" t="str">
        <f>IF(B609="","SUPPR",SAISIE!$B$3)</f>
        <v>SUPPR</v>
      </c>
      <c r="B609" s="12" t="str">
        <f>IF(SAISIE!T47="","",IF(LEN(SAISIE!B47)=1,CONCATENATE("0",SAISIE!B47,"/",SAISIE!$B$4,"/",SAISIE!$B$5),CONCATENATE(SAISIE!B47,"/",SAISIE!$B$4,"/",SAISIE!$B$5)))</f>
        <v/>
      </c>
      <c r="C609" s="60" t="str">
        <f>IF(SAISIE!T47="","",SAISIE!$T$8)</f>
        <v/>
      </c>
      <c r="D609" s="60" t="str">
        <f>IF(SAISIE!T47="","",SAISIE!E47)</f>
        <v/>
      </c>
      <c r="E609" s="60" t="str">
        <f>IF(SAISIE!T47="","",SAISIE!F47)</f>
        <v/>
      </c>
      <c r="F609" s="60" t="str">
        <f>IF(SAISIE!$T47="","",IF(SAISIE!$U47="","",SAISIE!$U47))</f>
        <v/>
      </c>
      <c r="G609" s="60" t="str">
        <f>IF(SAISIE!T47="","",SAISIE!T47)</f>
        <v/>
      </c>
      <c r="H609" s="58"/>
      <c r="I609" s="59"/>
      <c r="J609" s="62"/>
    </row>
    <row r="610" spans="1:15" x14ac:dyDescent="0.2">
      <c r="A610" s="48" t="str">
        <f>IF(B610="","SUPPR",SAISIE!$B$3)</f>
        <v>PR</v>
      </c>
      <c r="B610" s="53" t="str">
        <f>IF(SAISIE!B48="","",IF(LEN(SAISIE!B48)=1,CONCATENATE("0",SAISIE!B48,"/",SAISIE!$B$4,"/",SAISIE!$B$5),CONCATENATE(SAISIE!B48,"/",SAISIE!$B$4,"/",SAISIE!$B$5)))</f>
        <v>28/01/2018</v>
      </c>
      <c r="C610" s="53" t="str">
        <f>IF(SAISIE!B48="","",CONCATENATE($M$2,SAISIE!C48))</f>
        <v>411BELL</v>
      </c>
      <c r="D610" s="53">
        <f>IF(SAISIE!B48="","",SAISIE!E48)</f>
        <v>154592</v>
      </c>
      <c r="E610" s="53" t="str">
        <f>IF(SAISIE!B48="","",SAISIE!F48)</f>
        <v>VTP PV 18147604 - 6277 YV 14 - BELLARGENT ANITA - RENAULT CLIO</v>
      </c>
      <c r="F610" s="66" t="str">
        <f>IF(A610="SUPPR","",IF(SAISIE!$U48="","",SAISIE!$U48))</f>
        <v/>
      </c>
      <c r="G610" s="53"/>
      <c r="H610" s="53">
        <f>IF(SAISIE!B48="","",SAISIE!D48)</f>
        <v>65</v>
      </c>
      <c r="I610" s="54"/>
      <c r="J610" s="55" t="str">
        <f>IF(AZ48="","","")</f>
        <v/>
      </c>
      <c r="O610" s="38">
        <f>O594+1</f>
        <v>48</v>
      </c>
    </row>
    <row r="611" spans="1:15" x14ac:dyDescent="0.2">
      <c r="A611" s="48" t="str">
        <f>IF(B611="","SUPPR",SAISIE!$B$3)</f>
        <v>SUPPR</v>
      </c>
      <c r="B611" s="12" t="str">
        <f>IF(SAISIE!W48="","",IF(LEN(SAISIE!B48)=1,CONCATENATE("0",SAISIE!B48,"/",SAISIE!$B$4,"/",SAISIE!$B$5),CONCATENATE(SAISIE!B48,"/",SAISIE!$B$4,"/",SAISIE!$B$5)))</f>
        <v/>
      </c>
      <c r="C611" s="12" t="str">
        <f>IF(SAISIE!W48="","",SAISIE!V48)</f>
        <v/>
      </c>
      <c r="D611" s="12" t="str">
        <f>IF(SAISIE!W48="","",SAISIE!E48)</f>
        <v/>
      </c>
      <c r="E611" s="12" t="str">
        <f>IF(SAISIE!W48="","",SAISIE!F48)</f>
        <v/>
      </c>
      <c r="F611" s="12" t="str">
        <f>IF(SAISIE!$W48="","",IF(SAISIE!$U48="","",SAISIE!$U48))</f>
        <v/>
      </c>
      <c r="G611" s="12" t="str">
        <f>IF(SAISIE!W48="","",SAISIE!W48)</f>
        <v/>
      </c>
      <c r="H611" s="12"/>
      <c r="I611" s="12" t="str">
        <f>IF(SAISIE!$W48="","",SAISIE!$X48)</f>
        <v/>
      </c>
      <c r="J611" s="61" t="str">
        <f>IF(COUNTBLANK(SAISIE!$Q$6:$T$6)=4,"",IF(SAISIE!W48="","",IF(SAISIE!Q48&gt;0,SAISIE!$Q$6,IF(SAISIE!R48&gt;0,SAISIE!$R$6,IF(SAISIE!S48&gt;0,SAISIE!$S$6,IF(SAISIE!T48&gt;0,SAISIE!$T$6,""))))))</f>
        <v/>
      </c>
      <c r="O611" s="11" t="s">
        <v>51</v>
      </c>
    </row>
    <row r="612" spans="1:15" x14ac:dyDescent="0.2">
      <c r="A612" s="48" t="str">
        <f>IF(B612="","SUPPR",SAISIE!$B$3)</f>
        <v>PR</v>
      </c>
      <c r="B612" s="12" t="str">
        <f>IF(SAISIE!G48="","",IF(LEN(SAISIE!B48)=1,CONCATENATE("0",SAISIE!B48,"/",SAISIE!$B$4,"/",SAISIE!$B$5),CONCATENATE(SAISIE!B48,"/",SAISIE!$B$4,"/",SAISIE!$B$5)))</f>
        <v>28/01/2018</v>
      </c>
      <c r="C612" s="12">
        <f>IF(SAISIE!G48="","",SAISIE!$G$8)</f>
        <v>706100</v>
      </c>
      <c r="D612" s="12">
        <f>IF(SAISIE!G48="","",SAISIE!E48)</f>
        <v>154592</v>
      </c>
      <c r="E612" s="12" t="str">
        <f>IF(SAISIE!G48="","",SAISIE!F48)</f>
        <v>VTP PV 18147604 - 6277 YV 14 - BELLARGENT ANITA - RENAULT CLIO</v>
      </c>
      <c r="F612" s="12" t="str">
        <f>IF(SAISIE!$G48="","",IF(SAISIE!$U48="","",SAISIE!$U48))</f>
        <v/>
      </c>
      <c r="G612" s="12">
        <f>IF(SAISIE!G48="","",SAISIE!G48)</f>
        <v>53.88</v>
      </c>
      <c r="H612" s="12"/>
      <c r="I612" s="12">
        <f>IF(SAISIE!$G48="","",SAISIE!$X48)</f>
        <v>0</v>
      </c>
      <c r="J612" s="61" t="str">
        <f>IF(COUNTBLANK(SAISIE!$Q$6:$T$6)=4,"",IF(SAISIE!G48="","",IF(SAISIE!Q48&gt;0,SAISIE!$Q$6,IF(SAISIE!R48&gt;0,SAISIE!$R$6,IF(SAISIE!S48&gt;0,SAISIE!$S$6,IF(SAISIE!T48&gt;0,SAISIE!$T$6,""))))))</f>
        <v/>
      </c>
      <c r="O612" s="11" t="s">
        <v>48</v>
      </c>
    </row>
    <row r="613" spans="1:15" x14ac:dyDescent="0.2">
      <c r="A613" s="48" t="str">
        <f>IF(B613="","SUPPR",SAISIE!$B$3)</f>
        <v>SUPPR</v>
      </c>
      <c r="B613" s="12" t="str">
        <f>IF(SAISIE!H48="","",IF(LEN(SAISIE!B48)=1,CONCATENATE("0",SAISIE!B48,"/",SAISIE!$B$4,"/",SAISIE!$B$5),CONCATENATE(SAISIE!B48,"/",SAISIE!$B$4,"/",SAISIE!$B$5)))</f>
        <v/>
      </c>
      <c r="C613" s="12" t="str">
        <f>IF(SAISIE!H48="","",SAISIE!$H$8)</f>
        <v/>
      </c>
      <c r="D613" s="12" t="str">
        <f>IF(SAISIE!H48="","",SAISIE!E48)</f>
        <v/>
      </c>
      <c r="E613" s="12" t="str">
        <f>IF(SAISIE!H48="","",SAISIE!F48)</f>
        <v/>
      </c>
      <c r="F613" s="12" t="str">
        <f>IF(SAISIE!$H48="","",IF(SAISIE!$U48="","",SAISIE!$U48))</f>
        <v/>
      </c>
      <c r="G613" s="12" t="str">
        <f>IF(SAISIE!H48="","",SAISIE!H48)</f>
        <v/>
      </c>
      <c r="H613" s="12"/>
      <c r="I613" s="12" t="str">
        <f>IF(SAISIE!$H48="","",SAISIE!$X48)</f>
        <v/>
      </c>
      <c r="J613" s="61" t="str">
        <f>IF(COUNTBLANK(SAISIE!$Q$6:$T$6)=4,"",IF(SAISIE!H48="","",IF(SAISIE!Q48&gt;0,SAISIE!$Q$6,IF(SAISIE!R48&gt;0,SAISIE!$R$6,IF(SAISIE!S48&gt;0,SAISIE!$S$6,IF(SAISIE!T48&gt;0,SAISIE!$T$6,""))))))</f>
        <v/>
      </c>
      <c r="O613" s="11" t="s">
        <v>49</v>
      </c>
    </row>
    <row r="614" spans="1:15" x14ac:dyDescent="0.2">
      <c r="A614" s="48" t="str">
        <f>IF(B614="","SUPPR",SAISIE!$B$3)</f>
        <v>SUPPR</v>
      </c>
      <c r="B614" s="12" t="str">
        <f>IF(SAISIE!I48="","",IF(LEN(SAISIE!B48)=1,CONCATENATE("0",SAISIE!B48,"/",SAISIE!$B$4,"/",SAISIE!$B$5),CONCATENATE(SAISIE!B48,"/",SAISIE!$B$4,"/",SAISIE!$B$5)))</f>
        <v/>
      </c>
      <c r="C614" s="12" t="str">
        <f>IF(SAISIE!I48="","",SAISIE!$I$8)</f>
        <v/>
      </c>
      <c r="D614" s="12" t="str">
        <f>IF(SAISIE!I48="","",SAISIE!E48)</f>
        <v/>
      </c>
      <c r="E614" s="12" t="str">
        <f>IF(SAISIE!I48="","",SAISIE!F48)</f>
        <v/>
      </c>
      <c r="F614" s="12" t="str">
        <f>IF(SAISIE!$I48="","",IF(SAISIE!$U48="","",SAISIE!$U48))</f>
        <v/>
      </c>
      <c r="G614" s="12" t="str">
        <f>IF(SAISIE!I48="","",SAISIE!I48)</f>
        <v/>
      </c>
      <c r="H614" s="12"/>
      <c r="I614" s="12" t="str">
        <f>IF(SAISIE!$I48="","",SAISIE!$X48)</f>
        <v/>
      </c>
      <c r="J614" s="61" t="str">
        <f>IF(COUNTBLANK(SAISIE!$Q$6:$T$6)=4,"",IF(SAISIE!I48="","",IF(SAISIE!Q48&gt;0,SAISIE!$Q$6,IF(SAISIE!R48&gt;0,SAISIE!$R$6,IF(SAISIE!S48&gt;0,SAISIE!$S$6,IF(SAISIE!T48&gt;0,SAISIE!$T$6,""))))))</f>
        <v/>
      </c>
      <c r="O614" s="11" t="s">
        <v>50</v>
      </c>
    </row>
    <row r="615" spans="1:15" x14ac:dyDescent="0.2">
      <c r="A615" s="48" t="str">
        <f>IF(B615="","SUPPR",SAISIE!$B$3)</f>
        <v>SUPPR</v>
      </c>
      <c r="B615" s="12" t="str">
        <f>IF(SAISIE!J48="","",IF(LEN(SAISIE!B48)=1,CONCATENATE("0",SAISIE!B48,"/",SAISIE!$B$4,"/",SAISIE!$B$5),CONCATENATE(SAISIE!B48,"/",SAISIE!$B$4,"/",SAISIE!$B$5)))</f>
        <v/>
      </c>
      <c r="C615" s="12" t="str">
        <f>IF(SAISIE!J48="","",SAISIE!$J$8)</f>
        <v/>
      </c>
      <c r="D615" s="12" t="str">
        <f>IF(SAISIE!J48="","",SAISIE!E48)</f>
        <v/>
      </c>
      <c r="E615" s="12" t="str">
        <f>IF(SAISIE!J48="","",SAISIE!F48)</f>
        <v/>
      </c>
      <c r="F615" s="12" t="str">
        <f>IF(SAISIE!$J48="","",IF(SAISIE!$U48="","",SAISIE!$U48))</f>
        <v/>
      </c>
      <c r="G615" s="12" t="str">
        <f>IF(SAISIE!J48="","",SAISIE!J48)</f>
        <v/>
      </c>
      <c r="H615" s="12"/>
      <c r="I615" s="12" t="str">
        <f>IF(SAISIE!$J48="","",SAISIE!$X48)</f>
        <v/>
      </c>
      <c r="J615" s="61" t="str">
        <f>IF(COUNTBLANK(SAISIE!$Q$6:$T$6)=4,"",IF(SAISIE!J48="","",IF(SAISIE!Q48&gt;0,SAISIE!$Q$6,IF(SAISIE!R48&gt;0,SAISIE!$R$6,IF(SAISIE!S48&gt;0,SAISIE!$S$6,IF(SAISIE!T48&gt;0,SAISIE!$T$6,""))))))</f>
        <v/>
      </c>
      <c r="O615" s="11" t="s">
        <v>53</v>
      </c>
    </row>
    <row r="616" spans="1:15" x14ac:dyDescent="0.2">
      <c r="A616" s="48" t="str">
        <f>IF(B616="","SUPPR",SAISIE!$B$3)</f>
        <v>SUPPR</v>
      </c>
      <c r="B616" s="12" t="str">
        <f>IF(SAISIE!K48="","",IF(LEN(SAISIE!B48)=1,CONCATENATE("0",SAISIE!B48,"/",SAISIE!$B$4,"/",SAISIE!$B$5),CONCATENATE(SAISIE!B48,"/",SAISIE!$B$4,"/",SAISIE!$B$5)))</f>
        <v/>
      </c>
      <c r="C616" s="12" t="str">
        <f>IF(SAISIE!K48="","",SAISIE!$K$8)</f>
        <v/>
      </c>
      <c r="D616" s="12" t="str">
        <f>IF(SAISIE!K48="","",SAISIE!E48)</f>
        <v/>
      </c>
      <c r="E616" s="12" t="str">
        <f>IF(SAISIE!K48="","",SAISIE!F48)</f>
        <v/>
      </c>
      <c r="F616" s="12" t="str">
        <f>IF(SAISIE!$K48="","",IF(SAISIE!$U48="","",SAISIE!$U48))</f>
        <v/>
      </c>
      <c r="G616" s="12" t="str">
        <f>IF(SAISIE!K48="","",SAISIE!K48)</f>
        <v/>
      </c>
      <c r="H616" s="12"/>
      <c r="I616" s="12" t="str">
        <f>IF(SAISIE!$K48="","",SAISIE!$X48)</f>
        <v/>
      </c>
      <c r="J616" s="61" t="str">
        <f>IF(COUNTBLANK(SAISIE!$Q$6:$T$6)=4,"",IF(SAISIE!K48="","",IF(SAISIE!Q48&gt;0,SAISIE!$Q$6,IF(SAISIE!R48&gt;0,SAISIE!$R$6,IF(SAISIE!S48&gt;0,SAISIE!$S$6,IF(SAISIE!T48&gt;0,SAISIE!$T$6,""))))))</f>
        <v/>
      </c>
      <c r="O616" s="11" t="s">
        <v>54</v>
      </c>
    </row>
    <row r="617" spans="1:15" x14ac:dyDescent="0.2">
      <c r="A617" s="48" t="str">
        <f>IF(B617="","SUPPR",SAISIE!$B$3)</f>
        <v>SUPPR</v>
      </c>
      <c r="B617" s="12" t="str">
        <f>IF(SAISIE!L48="","",IF(LEN(SAISIE!B48)=1,CONCATENATE("0",SAISIE!B48,"/",SAISIE!$B$4,"/",SAISIE!$B$5),CONCATENATE(SAISIE!B48,"/",SAISIE!$B$4,"/",SAISIE!$B$5)))</f>
        <v/>
      </c>
      <c r="C617" s="12" t="str">
        <f>IF(SAISIE!L48="","",SAISIE!$L$8)</f>
        <v/>
      </c>
      <c r="D617" s="12" t="str">
        <f>IF(SAISIE!L48="","",SAISIE!E48)</f>
        <v/>
      </c>
      <c r="E617" s="12" t="str">
        <f>IF(SAISIE!L48="","",SAISIE!F48)</f>
        <v/>
      </c>
      <c r="F617" s="12" t="str">
        <f>IF(SAISIE!$L48="","",IF(SAISIE!$U48="","",SAISIE!$U48))</f>
        <v/>
      </c>
      <c r="G617" s="12" t="str">
        <f>IF(SAISIE!L48="","",SAISIE!L48)</f>
        <v/>
      </c>
      <c r="H617" s="12"/>
      <c r="I617" s="12" t="str">
        <f>IF(SAISIE!$L48="","",SAISIE!$X48)</f>
        <v/>
      </c>
      <c r="J617" s="61" t="str">
        <f>IF(COUNTBLANK(SAISIE!$Q$6:$T$6)=4,"",IF(SAISIE!L48="","",IF(SAISIE!Q48&gt;0,SAISIE!$Q$6,IF(SAISIE!R48&gt;0,SAISIE!$R$6,IF(SAISIE!S48&gt;0,SAISIE!$S$6,IF(SAISIE!T48&gt;0,SAISIE!$T$6,""))))))</f>
        <v/>
      </c>
      <c r="O617" s="11" t="s">
        <v>55</v>
      </c>
    </row>
    <row r="618" spans="1:15" x14ac:dyDescent="0.2">
      <c r="A618" s="48" t="str">
        <f>IF(B618="","SUPPR",SAISIE!$B$3)</f>
        <v>SUPPR</v>
      </c>
      <c r="B618" s="12" t="str">
        <f>IF(SAISIE!M48="","",IF(LEN(SAISIE!B48)=1,CONCATENATE("0",SAISIE!B48,"/",SAISIE!$B$4,"/",SAISIE!$B$5),CONCATENATE(SAISIE!B48,"/",SAISIE!$B$4,"/",SAISIE!$B$5)))</f>
        <v/>
      </c>
      <c r="C618" s="12" t="str">
        <f>IF(SAISIE!M48="","",SAISIE!$M$8)</f>
        <v/>
      </c>
      <c r="D618" s="12" t="str">
        <f>IF(SAISIE!M48="","",SAISIE!E48)</f>
        <v/>
      </c>
      <c r="E618" s="12" t="str">
        <f>IF(SAISIE!M48="","",SAISIE!F48)</f>
        <v/>
      </c>
      <c r="F618" s="12" t="str">
        <f>IF(SAISIE!$M48="","",IF(SAISIE!$U48="","",SAISIE!$U48))</f>
        <v/>
      </c>
      <c r="G618" s="12" t="str">
        <f>IF(SAISIE!M48="","",SAISIE!M48)</f>
        <v/>
      </c>
      <c r="H618" s="12"/>
      <c r="I618" s="12" t="str">
        <f>IF(SAISIE!$M48="","",SAISIE!$X48)</f>
        <v/>
      </c>
      <c r="J618" s="61" t="str">
        <f>IF(COUNTBLANK(SAISIE!$Q$6:$T$6)=4,"",IF(SAISIE!M48="","",IF(SAISIE!Q48&gt;0,SAISIE!$Q$6,IF(SAISIE!R48&gt;0,SAISIE!$R$6,IF(SAISIE!S48&gt;0,SAISIE!$S$6,IF(SAISIE!T48&gt;0,SAISIE!$T$6,""))))))</f>
        <v/>
      </c>
      <c r="O618" s="11" t="s">
        <v>56</v>
      </c>
    </row>
    <row r="619" spans="1:15" x14ac:dyDescent="0.2">
      <c r="A619" s="48" t="str">
        <f>IF(B619="","SUPPR",SAISIE!$B$3)</f>
        <v>SUPPR</v>
      </c>
      <c r="B619" s="12" t="str">
        <f>IF(SAISIE!N48="","",IF(LEN(SAISIE!B48)=1,CONCATENATE("0",SAISIE!B48,"/",SAISIE!$B$4,"/",SAISIE!$B$5),CONCATENATE(SAISIE!B48,"/",SAISIE!$B$4,"/",SAISIE!$B$5)))</f>
        <v/>
      </c>
      <c r="C619" s="12" t="str">
        <f>IF(SAISIE!N48="","",SAISIE!$N$8)</f>
        <v/>
      </c>
      <c r="D619" s="12" t="str">
        <f>IF(SAISIE!N48="","",SAISIE!E48)</f>
        <v/>
      </c>
      <c r="E619" s="12" t="str">
        <f>IF(SAISIE!N48="","",SAISIE!F48)</f>
        <v/>
      </c>
      <c r="F619" s="12" t="str">
        <f>IF(SAISIE!$N48="","",IF(SAISIE!$U48="","",SAISIE!$U48))</f>
        <v/>
      </c>
      <c r="G619" s="12" t="str">
        <f>IF(SAISIE!N48="","",SAISIE!N48)</f>
        <v/>
      </c>
      <c r="H619" s="12"/>
      <c r="I619" s="12" t="str">
        <f>IF(SAISIE!$N48="","",SAISIE!$X48)</f>
        <v/>
      </c>
      <c r="J619" s="61" t="str">
        <f>IF(COUNTBLANK(SAISIE!$Q$6:$T$6)=4,"",IF(SAISIE!N48="","",IF(SAISIE!Q48&gt;0,SAISIE!$Q$6,IF(SAISIE!R48&gt;0,SAISIE!$R$6,IF(SAISIE!S48&gt;0,SAISIE!$S$6,IF(SAISIE!T48&gt;0,SAISIE!$T$6,""))))))</f>
        <v/>
      </c>
      <c r="O619" s="11" t="s">
        <v>57</v>
      </c>
    </row>
    <row r="620" spans="1:15" x14ac:dyDescent="0.2">
      <c r="A620" s="48" t="str">
        <f>IF(B620="","SUPPR",SAISIE!$B$3)</f>
        <v>SUPPR</v>
      </c>
      <c r="B620" s="12" t="str">
        <f>IF(SAISIE!O48="","",IF(LEN(SAISIE!B48)=1,CONCATENATE("0",SAISIE!B48,"/",SAISIE!$B$4,"/",SAISIE!$B$5),CONCATENATE(SAISIE!B48,"/",SAISIE!$B$4,"/",SAISIE!$B$5)))</f>
        <v/>
      </c>
      <c r="C620" s="12" t="str">
        <f>IF(SAISIE!O48="","",SAISIE!$O$8)</f>
        <v/>
      </c>
      <c r="D620" s="12" t="str">
        <f>IF(SAISIE!O48="","",SAISIE!E48)</f>
        <v/>
      </c>
      <c r="E620" s="12" t="str">
        <f>IF(SAISIE!O48="","",SAISIE!F48)</f>
        <v/>
      </c>
      <c r="F620" s="12" t="str">
        <f>IF(SAISIE!$O48="","",IF(SAISIE!$U48="","",SAISIE!$U48))</f>
        <v/>
      </c>
      <c r="G620" s="12" t="str">
        <f>IF(SAISIE!O48="","",SAISIE!O48)</f>
        <v/>
      </c>
      <c r="H620" s="12"/>
      <c r="I620" s="12" t="str">
        <f>IF(SAISIE!$O48="","",SAISIE!$X48)</f>
        <v/>
      </c>
      <c r="J620" s="61" t="str">
        <f>IF(COUNTBLANK(SAISIE!$Q$6:$T$6)=4,"",IF(SAISIE!O48="","",IF(SAISIE!Q48&gt;0,SAISIE!$Q$6,IF(SAISIE!R48&gt;0,SAISIE!$R$6,IF(SAISIE!S48&gt;0,SAISIE!$S$6,IF(SAISIE!T48&gt;0,SAISIE!$T$6,""))))))</f>
        <v/>
      </c>
      <c r="O620" s="11" t="s">
        <v>58</v>
      </c>
    </row>
    <row r="621" spans="1:15" x14ac:dyDescent="0.2">
      <c r="A621" s="48" t="str">
        <f>IF(B621="","SUPPR",SAISIE!$B$3)</f>
        <v>SUPPR</v>
      </c>
      <c r="B621" s="12" t="str">
        <f>IF(SAISIE!P48="","",IF(LEN(SAISIE!B48)=1,CONCATENATE("0",SAISIE!B48,"/",SAISIE!$B$4,"/",SAISIE!$B$5),CONCATENATE(SAISIE!B48,"/",SAISIE!$B$4,"/",SAISIE!$B$5)))</f>
        <v/>
      </c>
      <c r="C621" s="12" t="str">
        <f>IF(SAISIE!P48="","",SAISIE!$P$8)</f>
        <v/>
      </c>
      <c r="D621" s="12" t="str">
        <f>IF(SAISIE!P48="","",SAISIE!E48)</f>
        <v/>
      </c>
      <c r="E621" s="12" t="str">
        <f>IF(SAISIE!P48="","",SAISIE!F48)</f>
        <v/>
      </c>
      <c r="F621" s="12" t="str">
        <f>IF(SAISIE!$P48="","",IF(SAISIE!$U48="","",SAISIE!$U48))</f>
        <v/>
      </c>
      <c r="G621" s="12" t="str">
        <f>IF(SAISIE!P48="","",SAISIE!P48)</f>
        <v/>
      </c>
      <c r="H621" s="12"/>
      <c r="I621" s="12" t="str">
        <f>IF(SAISIE!$P48="","",SAISIE!$X48)</f>
        <v/>
      </c>
      <c r="J621" s="61" t="str">
        <f>IF(COUNTBLANK(SAISIE!$Q$6:$T$6)=4,"",IF(SAISIE!P48="","",IF(SAISIE!Q48&gt;0,SAISIE!$Q$6,IF(SAISIE!R48&gt;0,SAISIE!$R$6,IF(SAISIE!S48&gt;0,SAISIE!$S$6,IF(SAISIE!T48&gt;0,SAISIE!$T$6,""))))))</f>
        <v/>
      </c>
      <c r="O621" s="11" t="s">
        <v>52</v>
      </c>
    </row>
    <row r="622" spans="1:15" x14ac:dyDescent="0.2">
      <c r="A622" s="48" t="str">
        <f>IF(B622="","SUPPR",SAISIE!$B$3)</f>
        <v>PR</v>
      </c>
      <c r="B622" s="12" t="str">
        <f>IF(SAISIE!Q48="","",IF(LEN(SAISIE!B48)=1,CONCATENATE("0",SAISIE!B48,"/",SAISIE!$B$4,"/",SAISIE!$B$5),CONCATENATE(SAISIE!B48,"/",SAISIE!$B$4,"/",SAISIE!$B$5)))</f>
        <v>28/01/2018</v>
      </c>
      <c r="C622" s="12">
        <f>IF(SAISIE!Q48="","",SAISIE!$Q$8)</f>
        <v>4457112</v>
      </c>
      <c r="D622" s="12">
        <f>IF(SAISIE!Q48="","",SAISIE!E48)</f>
        <v>154592</v>
      </c>
      <c r="E622" s="12" t="str">
        <f>IF(SAISIE!Q48="","",SAISIE!F48)</f>
        <v>VTP PV 18147604 - 6277 YV 14 - BELLARGENT ANITA - RENAULT CLIO</v>
      </c>
      <c r="F622" s="12" t="str">
        <f>IF(SAISIE!$Q48="","",IF(SAISIE!$U48="","",SAISIE!$U48))</f>
        <v/>
      </c>
      <c r="G622" s="12">
        <f>IF(SAISIE!Q48="","",SAISIE!Q48)</f>
        <v>10.84</v>
      </c>
      <c r="H622" s="12"/>
      <c r="I622" s="37"/>
      <c r="J622" s="61"/>
      <c r="O622" s="39"/>
    </row>
    <row r="623" spans="1:15" x14ac:dyDescent="0.2">
      <c r="A623" s="48" t="str">
        <f>IF(B623="","SUPPR",SAISIE!$B$3)</f>
        <v>SUPPR</v>
      </c>
      <c r="B623" s="12" t="str">
        <f>IF(SAISIE!R48="","",IF(LEN(SAISIE!B48)=1,CONCATENATE("0",SAISIE!B48,"/",SAISIE!$B$4,"/",SAISIE!$B$5),CONCATENATE(SAISIE!B48,"/",SAISIE!$B$4,"/",SAISIE!$B$5)))</f>
        <v/>
      </c>
      <c r="C623" s="12" t="str">
        <f>IF(SAISIE!R48="","",SAISIE!$R$8)</f>
        <v/>
      </c>
      <c r="D623" s="12" t="str">
        <f>IF(SAISIE!R48="","",SAISIE!E48)</f>
        <v/>
      </c>
      <c r="E623" s="12" t="str">
        <f>IF(SAISIE!R48="","",SAISIE!F48)</f>
        <v/>
      </c>
      <c r="F623" s="12" t="str">
        <f>IF(SAISIE!$R48="","",IF(SAISIE!$U48="","",SAISIE!$U48))</f>
        <v/>
      </c>
      <c r="G623" s="12" t="str">
        <f>IF(SAISIE!R48="","",SAISIE!R48)</f>
        <v/>
      </c>
      <c r="H623" s="12"/>
      <c r="I623" s="37"/>
      <c r="J623" s="61"/>
    </row>
    <row r="624" spans="1:15" x14ac:dyDescent="0.2">
      <c r="A624" s="48" t="str">
        <f>IF(B624="","SUPPR",SAISIE!$B$3)</f>
        <v>SUPPR</v>
      </c>
      <c r="B624" s="12" t="str">
        <f>IF(SAISIE!S48="","",IF(LEN(SAISIE!B48)=1,CONCATENATE("0",SAISIE!B48,"/",SAISIE!$B$4,"/",SAISIE!$B$5),CONCATENATE(SAISIE!B48,"/",SAISIE!$B$4,"/",SAISIE!$B$5)))</f>
        <v/>
      </c>
      <c r="C624" s="12" t="str">
        <f>IF(SAISIE!S48="","",SAISIE!$S$8)</f>
        <v/>
      </c>
      <c r="D624" s="12" t="str">
        <f>IF(SAISIE!S48="","",SAISIE!E48)</f>
        <v/>
      </c>
      <c r="E624" s="12" t="str">
        <f>IF(SAISIE!S48="","",SAISIE!F48)</f>
        <v/>
      </c>
      <c r="F624" s="12" t="str">
        <f>IF(SAISIE!$S48="","",IF(SAISIE!$U48="","",SAISIE!$U48))</f>
        <v/>
      </c>
      <c r="G624" s="12" t="str">
        <f>IF(SAISIE!S48="","",SAISIE!S48)</f>
        <v/>
      </c>
      <c r="H624" s="12"/>
      <c r="I624" s="37"/>
      <c r="J624" s="61"/>
    </row>
    <row r="625" spans="1:15" ht="13.5" thickBot="1" x14ac:dyDescent="0.25">
      <c r="A625" s="48" t="str">
        <f>IF(B625="","SUPPR",SAISIE!$B$3)</f>
        <v>SUPPR</v>
      </c>
      <c r="B625" s="12" t="str">
        <f>IF(SAISIE!T48="","",IF(LEN(SAISIE!B48)=1,CONCATENATE("0",SAISIE!B48,"/",SAISIE!$B$4,"/",SAISIE!$B$5),CONCATENATE(SAISIE!B48,"/",SAISIE!$B$4,"/",SAISIE!$B$5)))</f>
        <v/>
      </c>
      <c r="C625" s="60" t="str">
        <f>IF(SAISIE!T48="","",SAISIE!$T$8)</f>
        <v/>
      </c>
      <c r="D625" s="60" t="str">
        <f>IF(SAISIE!T48="","",SAISIE!E48)</f>
        <v/>
      </c>
      <c r="E625" s="60" t="str">
        <f>IF(SAISIE!T48="","",SAISIE!F48)</f>
        <v/>
      </c>
      <c r="F625" s="60" t="str">
        <f>IF(SAISIE!$T48="","",IF(SAISIE!$U48="","",SAISIE!$U48))</f>
        <v/>
      </c>
      <c r="G625" s="60" t="str">
        <f>IF(SAISIE!T48="","",SAISIE!T48)</f>
        <v/>
      </c>
      <c r="H625" s="58"/>
      <c r="I625" s="59"/>
      <c r="J625" s="62"/>
    </row>
    <row r="626" spans="1:15" x14ac:dyDescent="0.2">
      <c r="A626" s="48" t="str">
        <f>IF(B626="","SUPPR",SAISIE!$B$3)</f>
        <v>PR</v>
      </c>
      <c r="B626" s="53" t="str">
        <f>IF(SAISIE!B49="","",IF(LEN(SAISIE!B49)=1,CONCATENATE("0",SAISIE!B49,"/",SAISIE!$B$4,"/",SAISIE!$B$5),CONCATENATE(SAISIE!B49,"/",SAISIE!$B$4,"/",SAISIE!$B$5)))</f>
        <v>12/01/2018</v>
      </c>
      <c r="C626" s="53" t="str">
        <f>IF(SAISIE!B49="","",CONCATENATE($M$2,SAISIE!C49))</f>
        <v>411BELL</v>
      </c>
      <c r="D626" s="53">
        <f>IF(SAISIE!B49="","",SAISIE!E49)</f>
        <v>154094</v>
      </c>
      <c r="E626" s="53" t="str">
        <f>IF(SAISIE!B49="","",SAISIE!F49)</f>
        <v>VTP PV 18147139 - AC-019-GB - BELLOMO JOSIANE - HONDA JAZZ</v>
      </c>
      <c r="F626" s="66" t="str">
        <f>IF(A626="SUPPR","",IF(SAISIE!$U49="","",SAISIE!$U49))</f>
        <v/>
      </c>
      <c r="G626" s="53"/>
      <c r="H626" s="53">
        <f>IF(SAISIE!B49="","",SAISIE!D49)</f>
        <v>65</v>
      </c>
      <c r="I626" s="54"/>
      <c r="J626" s="55" t="str">
        <f>IF(AZ49="","","")</f>
        <v/>
      </c>
      <c r="O626" s="38">
        <f>O610+1</f>
        <v>49</v>
      </c>
    </row>
    <row r="627" spans="1:15" x14ac:dyDescent="0.2">
      <c r="A627" s="48" t="str">
        <f>IF(B627="","SUPPR",SAISIE!$B$3)</f>
        <v>SUPPR</v>
      </c>
      <c r="B627" s="12" t="str">
        <f>IF(SAISIE!W49="","",IF(LEN(SAISIE!B49)=1,CONCATENATE("0",SAISIE!B49,"/",SAISIE!$B$4,"/",SAISIE!$B$5),CONCATENATE(SAISIE!B49,"/",SAISIE!$B$4,"/",SAISIE!$B$5)))</f>
        <v/>
      </c>
      <c r="C627" s="12" t="str">
        <f>IF(SAISIE!W49="","",SAISIE!V49)</f>
        <v/>
      </c>
      <c r="D627" s="12" t="str">
        <f>IF(SAISIE!W49="","",SAISIE!E49)</f>
        <v/>
      </c>
      <c r="E627" s="12" t="str">
        <f>IF(SAISIE!W49="","",SAISIE!F49)</f>
        <v/>
      </c>
      <c r="F627" s="12" t="str">
        <f>IF(SAISIE!$W49="","",IF(SAISIE!$U49="","",SAISIE!$U49))</f>
        <v/>
      </c>
      <c r="G627" s="12" t="str">
        <f>IF(SAISIE!W49="","",SAISIE!W49)</f>
        <v/>
      </c>
      <c r="H627" s="12"/>
      <c r="I627" s="12" t="str">
        <f>IF(SAISIE!$W49="","",SAISIE!$X49)</f>
        <v/>
      </c>
      <c r="J627" s="61" t="str">
        <f>IF(COUNTBLANK(SAISIE!$Q$6:$T$6)=4,"",IF(SAISIE!W49="","",IF(SAISIE!Q49&gt;0,SAISIE!$Q$6,IF(SAISIE!R49&gt;0,SAISIE!$R$6,IF(SAISIE!S49&gt;0,SAISIE!$S$6,IF(SAISIE!T49&gt;0,SAISIE!$T$6,""))))))</f>
        <v/>
      </c>
      <c r="O627" s="11" t="s">
        <v>51</v>
      </c>
    </row>
    <row r="628" spans="1:15" x14ac:dyDescent="0.2">
      <c r="A628" s="48" t="str">
        <f>IF(B628="","SUPPR",SAISIE!$B$3)</f>
        <v>PR</v>
      </c>
      <c r="B628" s="12" t="str">
        <f>IF(SAISIE!G49="","",IF(LEN(SAISIE!B49)=1,CONCATENATE("0",SAISIE!B49,"/",SAISIE!$B$4,"/",SAISIE!$B$5),CONCATENATE(SAISIE!B49,"/",SAISIE!$B$4,"/",SAISIE!$B$5)))</f>
        <v>12/01/2018</v>
      </c>
      <c r="C628" s="12">
        <f>IF(SAISIE!G49="","",SAISIE!$G$8)</f>
        <v>706100</v>
      </c>
      <c r="D628" s="12">
        <f>IF(SAISIE!G49="","",SAISIE!E49)</f>
        <v>154094</v>
      </c>
      <c r="E628" s="12" t="str">
        <f>IF(SAISIE!G49="","",SAISIE!F49)</f>
        <v>VTP PV 18147139 - AC-019-GB - BELLOMO JOSIANE - HONDA JAZZ</v>
      </c>
      <c r="F628" s="12" t="str">
        <f>IF(SAISIE!$G49="","",IF(SAISIE!$U49="","",SAISIE!$U49))</f>
        <v/>
      </c>
      <c r="G628" s="12">
        <f>IF(SAISIE!G49="","",SAISIE!G49)</f>
        <v>53.88</v>
      </c>
      <c r="H628" s="12"/>
      <c r="I628" s="12">
        <f>IF(SAISIE!$G49="","",SAISIE!$X49)</f>
        <v>0</v>
      </c>
      <c r="J628" s="61" t="str">
        <f>IF(COUNTBLANK(SAISIE!$Q$6:$T$6)=4,"",IF(SAISIE!G49="","",IF(SAISIE!Q49&gt;0,SAISIE!$Q$6,IF(SAISIE!R49&gt;0,SAISIE!$R$6,IF(SAISIE!S49&gt;0,SAISIE!$S$6,IF(SAISIE!T49&gt;0,SAISIE!$T$6,""))))))</f>
        <v/>
      </c>
      <c r="O628" s="11" t="s">
        <v>48</v>
      </c>
    </row>
    <row r="629" spans="1:15" x14ac:dyDescent="0.2">
      <c r="A629" s="48" t="str">
        <f>IF(B629="","SUPPR",SAISIE!$B$3)</f>
        <v>SUPPR</v>
      </c>
      <c r="B629" s="12" t="str">
        <f>IF(SAISIE!H49="","",IF(LEN(SAISIE!B49)=1,CONCATENATE("0",SAISIE!B49,"/",SAISIE!$B$4,"/",SAISIE!$B$5),CONCATENATE(SAISIE!B49,"/",SAISIE!$B$4,"/",SAISIE!$B$5)))</f>
        <v/>
      </c>
      <c r="C629" s="12" t="str">
        <f>IF(SAISIE!H49="","",SAISIE!$H$8)</f>
        <v/>
      </c>
      <c r="D629" s="12" t="str">
        <f>IF(SAISIE!H49="","",SAISIE!E49)</f>
        <v/>
      </c>
      <c r="E629" s="12" t="str">
        <f>IF(SAISIE!H49="","",SAISIE!F49)</f>
        <v/>
      </c>
      <c r="F629" s="12" t="str">
        <f>IF(SAISIE!$H49="","",IF(SAISIE!$U49="","",SAISIE!$U49))</f>
        <v/>
      </c>
      <c r="G629" s="12" t="str">
        <f>IF(SAISIE!H49="","",SAISIE!H49)</f>
        <v/>
      </c>
      <c r="H629" s="12"/>
      <c r="I629" s="12" t="str">
        <f>IF(SAISIE!$H49="","",SAISIE!$X49)</f>
        <v/>
      </c>
      <c r="J629" s="61" t="str">
        <f>IF(COUNTBLANK(SAISIE!$Q$6:$T$6)=4,"",IF(SAISIE!H49="","",IF(SAISIE!Q49&gt;0,SAISIE!$Q$6,IF(SAISIE!R49&gt;0,SAISIE!$R$6,IF(SAISIE!S49&gt;0,SAISIE!$S$6,IF(SAISIE!T49&gt;0,SAISIE!$T$6,""))))))</f>
        <v/>
      </c>
      <c r="O629" s="11" t="s">
        <v>49</v>
      </c>
    </row>
    <row r="630" spans="1:15" x14ac:dyDescent="0.2">
      <c r="A630" s="48" t="str">
        <f>IF(B630="","SUPPR",SAISIE!$B$3)</f>
        <v>SUPPR</v>
      </c>
      <c r="B630" s="12" t="str">
        <f>IF(SAISIE!I49="","",IF(LEN(SAISIE!B49)=1,CONCATENATE("0",SAISIE!B49,"/",SAISIE!$B$4,"/",SAISIE!$B$5),CONCATENATE(SAISIE!B49,"/",SAISIE!$B$4,"/",SAISIE!$B$5)))</f>
        <v/>
      </c>
      <c r="C630" s="12" t="str">
        <f>IF(SAISIE!I49="","",SAISIE!$I$8)</f>
        <v/>
      </c>
      <c r="D630" s="12" t="str">
        <f>IF(SAISIE!I49="","",SAISIE!E49)</f>
        <v/>
      </c>
      <c r="E630" s="12" t="str">
        <f>IF(SAISIE!I49="","",SAISIE!F49)</f>
        <v/>
      </c>
      <c r="F630" s="12" t="str">
        <f>IF(SAISIE!$I49="","",IF(SAISIE!$U49="","",SAISIE!$U49))</f>
        <v/>
      </c>
      <c r="G630" s="12" t="str">
        <f>IF(SAISIE!I49="","",SAISIE!I49)</f>
        <v/>
      </c>
      <c r="H630" s="12"/>
      <c r="I630" s="12" t="str">
        <f>IF(SAISIE!$I49="","",SAISIE!$X49)</f>
        <v/>
      </c>
      <c r="J630" s="61" t="str">
        <f>IF(COUNTBLANK(SAISIE!$Q$6:$T$6)=4,"",IF(SAISIE!I49="","",IF(SAISIE!Q49&gt;0,SAISIE!$Q$6,IF(SAISIE!R49&gt;0,SAISIE!$R$6,IF(SAISIE!S49&gt;0,SAISIE!$S$6,IF(SAISIE!T49&gt;0,SAISIE!$T$6,""))))))</f>
        <v/>
      </c>
      <c r="O630" s="11" t="s">
        <v>50</v>
      </c>
    </row>
    <row r="631" spans="1:15" x14ac:dyDescent="0.2">
      <c r="A631" s="48" t="str">
        <f>IF(B631="","SUPPR",SAISIE!$B$3)</f>
        <v>SUPPR</v>
      </c>
      <c r="B631" s="12" t="str">
        <f>IF(SAISIE!J49="","",IF(LEN(SAISIE!B49)=1,CONCATENATE("0",SAISIE!B49,"/",SAISIE!$B$4,"/",SAISIE!$B$5),CONCATENATE(SAISIE!B49,"/",SAISIE!$B$4,"/",SAISIE!$B$5)))</f>
        <v/>
      </c>
      <c r="C631" s="12" t="str">
        <f>IF(SAISIE!J49="","",SAISIE!$J$8)</f>
        <v/>
      </c>
      <c r="D631" s="12" t="str">
        <f>IF(SAISIE!J49="","",SAISIE!E49)</f>
        <v/>
      </c>
      <c r="E631" s="12" t="str">
        <f>IF(SAISIE!J49="","",SAISIE!F49)</f>
        <v/>
      </c>
      <c r="F631" s="12" t="str">
        <f>IF(SAISIE!$J49="","",IF(SAISIE!$U49="","",SAISIE!$U49))</f>
        <v/>
      </c>
      <c r="G631" s="12" t="str">
        <f>IF(SAISIE!J49="","",SAISIE!J49)</f>
        <v/>
      </c>
      <c r="H631" s="12"/>
      <c r="I631" s="12" t="str">
        <f>IF(SAISIE!$J49="","",SAISIE!$X49)</f>
        <v/>
      </c>
      <c r="J631" s="61" t="str">
        <f>IF(COUNTBLANK(SAISIE!$Q$6:$T$6)=4,"",IF(SAISIE!J49="","",IF(SAISIE!Q49&gt;0,SAISIE!$Q$6,IF(SAISIE!R49&gt;0,SAISIE!$R$6,IF(SAISIE!S49&gt;0,SAISIE!$S$6,IF(SAISIE!T49&gt;0,SAISIE!$T$6,""))))))</f>
        <v/>
      </c>
      <c r="O631" s="11" t="s">
        <v>53</v>
      </c>
    </row>
    <row r="632" spans="1:15" x14ac:dyDescent="0.2">
      <c r="A632" s="48" t="str">
        <f>IF(B632="","SUPPR",SAISIE!$B$3)</f>
        <v>SUPPR</v>
      </c>
      <c r="B632" s="12" t="str">
        <f>IF(SAISIE!K49="","",IF(LEN(SAISIE!B49)=1,CONCATENATE("0",SAISIE!B49,"/",SAISIE!$B$4,"/",SAISIE!$B$5),CONCATENATE(SAISIE!B49,"/",SAISIE!$B$4,"/",SAISIE!$B$5)))</f>
        <v/>
      </c>
      <c r="C632" s="12" t="str">
        <f>IF(SAISIE!K49="","",SAISIE!$K$8)</f>
        <v/>
      </c>
      <c r="D632" s="12" t="str">
        <f>IF(SAISIE!K49="","",SAISIE!E49)</f>
        <v/>
      </c>
      <c r="E632" s="12" t="str">
        <f>IF(SAISIE!K49="","",SAISIE!F49)</f>
        <v/>
      </c>
      <c r="F632" s="12" t="str">
        <f>IF(SAISIE!$K49="","",IF(SAISIE!$U49="","",SAISIE!$U49))</f>
        <v/>
      </c>
      <c r="G632" s="12" t="str">
        <f>IF(SAISIE!K49="","",SAISIE!K49)</f>
        <v/>
      </c>
      <c r="H632" s="12"/>
      <c r="I632" s="12" t="str">
        <f>IF(SAISIE!$K49="","",SAISIE!$X49)</f>
        <v/>
      </c>
      <c r="J632" s="61" t="str">
        <f>IF(COUNTBLANK(SAISIE!$Q$6:$T$6)=4,"",IF(SAISIE!K49="","",IF(SAISIE!Q49&gt;0,SAISIE!$Q$6,IF(SAISIE!R49&gt;0,SAISIE!$R$6,IF(SAISIE!S49&gt;0,SAISIE!$S$6,IF(SAISIE!T49&gt;0,SAISIE!$T$6,""))))))</f>
        <v/>
      </c>
      <c r="O632" s="11" t="s">
        <v>54</v>
      </c>
    </row>
    <row r="633" spans="1:15" x14ac:dyDescent="0.2">
      <c r="A633" s="48" t="str">
        <f>IF(B633="","SUPPR",SAISIE!$B$3)</f>
        <v>SUPPR</v>
      </c>
      <c r="B633" s="12" t="str">
        <f>IF(SAISIE!L49="","",IF(LEN(SAISIE!B49)=1,CONCATENATE("0",SAISIE!B49,"/",SAISIE!$B$4,"/",SAISIE!$B$5),CONCATENATE(SAISIE!B49,"/",SAISIE!$B$4,"/",SAISIE!$B$5)))</f>
        <v/>
      </c>
      <c r="C633" s="12" t="str">
        <f>IF(SAISIE!L49="","",SAISIE!$L$8)</f>
        <v/>
      </c>
      <c r="D633" s="12" t="str">
        <f>IF(SAISIE!L49="","",SAISIE!E49)</f>
        <v/>
      </c>
      <c r="E633" s="12" t="str">
        <f>IF(SAISIE!L49="","",SAISIE!F49)</f>
        <v/>
      </c>
      <c r="F633" s="12" t="str">
        <f>IF(SAISIE!$L49="","",IF(SAISIE!$U49="","",SAISIE!$U49))</f>
        <v/>
      </c>
      <c r="G633" s="12" t="str">
        <f>IF(SAISIE!L49="","",SAISIE!L49)</f>
        <v/>
      </c>
      <c r="H633" s="12"/>
      <c r="I633" s="12" t="str">
        <f>IF(SAISIE!$L49="","",SAISIE!$X49)</f>
        <v/>
      </c>
      <c r="J633" s="61" t="str">
        <f>IF(COUNTBLANK(SAISIE!$Q$6:$T$6)=4,"",IF(SAISIE!L49="","",IF(SAISIE!Q49&gt;0,SAISIE!$Q$6,IF(SAISIE!R49&gt;0,SAISIE!$R$6,IF(SAISIE!S49&gt;0,SAISIE!$S$6,IF(SAISIE!T49&gt;0,SAISIE!$T$6,""))))))</f>
        <v/>
      </c>
      <c r="O633" s="11" t="s">
        <v>55</v>
      </c>
    </row>
    <row r="634" spans="1:15" x14ac:dyDescent="0.2">
      <c r="A634" s="48" t="str">
        <f>IF(B634="","SUPPR",SAISIE!$B$3)</f>
        <v>SUPPR</v>
      </c>
      <c r="B634" s="12" t="str">
        <f>IF(SAISIE!M49="","",IF(LEN(SAISIE!B49)=1,CONCATENATE("0",SAISIE!B49,"/",SAISIE!$B$4,"/",SAISIE!$B$5),CONCATENATE(SAISIE!B49,"/",SAISIE!$B$4,"/",SAISIE!$B$5)))</f>
        <v/>
      </c>
      <c r="C634" s="12" t="str">
        <f>IF(SAISIE!M49="","",SAISIE!$M$8)</f>
        <v/>
      </c>
      <c r="D634" s="12" t="str">
        <f>IF(SAISIE!M49="","",SAISIE!E49)</f>
        <v/>
      </c>
      <c r="E634" s="12" t="str">
        <f>IF(SAISIE!M49="","",SAISIE!F49)</f>
        <v/>
      </c>
      <c r="F634" s="12" t="str">
        <f>IF(SAISIE!$M49="","",IF(SAISIE!$U49="","",SAISIE!$U49))</f>
        <v/>
      </c>
      <c r="G634" s="12" t="str">
        <f>IF(SAISIE!M49="","",SAISIE!M49)</f>
        <v/>
      </c>
      <c r="H634" s="12"/>
      <c r="I634" s="12" t="str">
        <f>IF(SAISIE!$M49="","",SAISIE!$X49)</f>
        <v/>
      </c>
      <c r="J634" s="61" t="str">
        <f>IF(COUNTBLANK(SAISIE!$Q$6:$T$6)=4,"",IF(SAISIE!M49="","",IF(SAISIE!Q49&gt;0,SAISIE!$Q$6,IF(SAISIE!R49&gt;0,SAISIE!$R$6,IF(SAISIE!S49&gt;0,SAISIE!$S$6,IF(SAISIE!T49&gt;0,SAISIE!$T$6,""))))))</f>
        <v/>
      </c>
      <c r="O634" s="11" t="s">
        <v>56</v>
      </c>
    </row>
    <row r="635" spans="1:15" x14ac:dyDescent="0.2">
      <c r="A635" s="48" t="str">
        <f>IF(B635="","SUPPR",SAISIE!$B$3)</f>
        <v>SUPPR</v>
      </c>
      <c r="B635" s="12" t="str">
        <f>IF(SAISIE!N49="","",IF(LEN(SAISIE!B49)=1,CONCATENATE("0",SAISIE!B49,"/",SAISIE!$B$4,"/",SAISIE!$B$5),CONCATENATE(SAISIE!B49,"/",SAISIE!$B$4,"/",SAISIE!$B$5)))</f>
        <v/>
      </c>
      <c r="C635" s="12" t="str">
        <f>IF(SAISIE!N49="","",SAISIE!$N$8)</f>
        <v/>
      </c>
      <c r="D635" s="12" t="str">
        <f>IF(SAISIE!N49="","",SAISIE!E49)</f>
        <v/>
      </c>
      <c r="E635" s="12" t="str">
        <f>IF(SAISIE!N49="","",SAISIE!F49)</f>
        <v/>
      </c>
      <c r="F635" s="12" t="str">
        <f>IF(SAISIE!$N49="","",IF(SAISIE!$U49="","",SAISIE!$U49))</f>
        <v/>
      </c>
      <c r="G635" s="12" t="str">
        <f>IF(SAISIE!N49="","",SAISIE!N49)</f>
        <v/>
      </c>
      <c r="H635" s="12"/>
      <c r="I635" s="12" t="str">
        <f>IF(SAISIE!$N49="","",SAISIE!$X49)</f>
        <v/>
      </c>
      <c r="J635" s="61" t="str">
        <f>IF(COUNTBLANK(SAISIE!$Q$6:$T$6)=4,"",IF(SAISIE!N49="","",IF(SAISIE!Q49&gt;0,SAISIE!$Q$6,IF(SAISIE!R49&gt;0,SAISIE!$R$6,IF(SAISIE!S49&gt;0,SAISIE!$S$6,IF(SAISIE!T49&gt;0,SAISIE!$T$6,""))))))</f>
        <v/>
      </c>
      <c r="O635" s="11" t="s">
        <v>57</v>
      </c>
    </row>
    <row r="636" spans="1:15" x14ac:dyDescent="0.2">
      <c r="A636" s="48" t="str">
        <f>IF(B636="","SUPPR",SAISIE!$B$3)</f>
        <v>SUPPR</v>
      </c>
      <c r="B636" s="12" t="str">
        <f>IF(SAISIE!O49="","",IF(LEN(SAISIE!B49)=1,CONCATENATE("0",SAISIE!B49,"/",SAISIE!$B$4,"/",SAISIE!$B$5),CONCATENATE(SAISIE!B49,"/",SAISIE!$B$4,"/",SAISIE!$B$5)))</f>
        <v/>
      </c>
      <c r="C636" s="12" t="str">
        <f>IF(SAISIE!O49="","",SAISIE!$O$8)</f>
        <v/>
      </c>
      <c r="D636" s="12" t="str">
        <f>IF(SAISIE!O49="","",SAISIE!E49)</f>
        <v/>
      </c>
      <c r="E636" s="12" t="str">
        <f>IF(SAISIE!O49="","",SAISIE!F49)</f>
        <v/>
      </c>
      <c r="F636" s="12" t="str">
        <f>IF(SAISIE!$O49="","",IF(SAISIE!$U49="","",SAISIE!$U49))</f>
        <v/>
      </c>
      <c r="G636" s="12" t="str">
        <f>IF(SAISIE!O49="","",SAISIE!O49)</f>
        <v/>
      </c>
      <c r="H636" s="12"/>
      <c r="I636" s="12" t="str">
        <f>IF(SAISIE!$O49="","",SAISIE!$X49)</f>
        <v/>
      </c>
      <c r="J636" s="61" t="str">
        <f>IF(COUNTBLANK(SAISIE!$Q$6:$T$6)=4,"",IF(SAISIE!O49="","",IF(SAISIE!Q49&gt;0,SAISIE!$Q$6,IF(SAISIE!R49&gt;0,SAISIE!$R$6,IF(SAISIE!S49&gt;0,SAISIE!$S$6,IF(SAISIE!T49&gt;0,SAISIE!$T$6,""))))))</f>
        <v/>
      </c>
      <c r="O636" s="11" t="s">
        <v>58</v>
      </c>
    </row>
    <row r="637" spans="1:15" x14ac:dyDescent="0.2">
      <c r="A637" s="48" t="str">
        <f>IF(B637="","SUPPR",SAISIE!$B$3)</f>
        <v>SUPPR</v>
      </c>
      <c r="B637" s="12" t="str">
        <f>IF(SAISIE!P49="","",IF(LEN(SAISIE!B49)=1,CONCATENATE("0",SAISIE!B49,"/",SAISIE!$B$4,"/",SAISIE!$B$5),CONCATENATE(SAISIE!B49,"/",SAISIE!$B$4,"/",SAISIE!$B$5)))</f>
        <v/>
      </c>
      <c r="C637" s="12" t="str">
        <f>IF(SAISIE!P49="","",SAISIE!$P$8)</f>
        <v/>
      </c>
      <c r="D637" s="12" t="str">
        <f>IF(SAISIE!P49="","",SAISIE!E49)</f>
        <v/>
      </c>
      <c r="E637" s="12" t="str">
        <f>IF(SAISIE!P49="","",SAISIE!F49)</f>
        <v/>
      </c>
      <c r="F637" s="12" t="str">
        <f>IF(SAISIE!$P49="","",IF(SAISIE!$U49="","",SAISIE!$U49))</f>
        <v/>
      </c>
      <c r="G637" s="12" t="str">
        <f>IF(SAISIE!P49="","",SAISIE!P49)</f>
        <v/>
      </c>
      <c r="H637" s="12"/>
      <c r="I637" s="12" t="str">
        <f>IF(SAISIE!$P49="","",SAISIE!$X49)</f>
        <v/>
      </c>
      <c r="J637" s="61" t="str">
        <f>IF(COUNTBLANK(SAISIE!$Q$6:$T$6)=4,"",IF(SAISIE!P49="","",IF(SAISIE!Q49&gt;0,SAISIE!$Q$6,IF(SAISIE!R49&gt;0,SAISIE!$R$6,IF(SAISIE!S49&gt;0,SAISIE!$S$6,IF(SAISIE!T49&gt;0,SAISIE!$T$6,""))))))</f>
        <v/>
      </c>
      <c r="O637" s="11" t="s">
        <v>52</v>
      </c>
    </row>
    <row r="638" spans="1:15" x14ac:dyDescent="0.2">
      <c r="A638" s="48" t="str">
        <f>IF(B638="","SUPPR",SAISIE!$B$3)</f>
        <v>PR</v>
      </c>
      <c r="B638" s="12" t="str">
        <f>IF(SAISIE!Q49="","",IF(LEN(SAISIE!B49)=1,CONCATENATE("0",SAISIE!B49,"/",SAISIE!$B$4,"/",SAISIE!$B$5),CONCATENATE(SAISIE!B49,"/",SAISIE!$B$4,"/",SAISIE!$B$5)))</f>
        <v>12/01/2018</v>
      </c>
      <c r="C638" s="12">
        <f>IF(SAISIE!Q49="","",SAISIE!$Q$8)</f>
        <v>4457112</v>
      </c>
      <c r="D638" s="12">
        <f>IF(SAISIE!Q49="","",SAISIE!E49)</f>
        <v>154094</v>
      </c>
      <c r="E638" s="12" t="str">
        <f>IF(SAISIE!Q49="","",SAISIE!F49)</f>
        <v>VTP PV 18147139 - AC-019-GB - BELLOMO JOSIANE - HONDA JAZZ</v>
      </c>
      <c r="F638" s="12" t="str">
        <f>IF(SAISIE!$Q49="","",IF(SAISIE!$U49="","",SAISIE!$U49))</f>
        <v/>
      </c>
      <c r="G638" s="12">
        <f>IF(SAISIE!Q49="","",SAISIE!Q49)</f>
        <v>10.84</v>
      </c>
      <c r="H638" s="12"/>
      <c r="I638" s="37"/>
      <c r="J638" s="61"/>
      <c r="O638" s="39"/>
    </row>
    <row r="639" spans="1:15" x14ac:dyDescent="0.2">
      <c r="A639" s="48" t="str">
        <f>IF(B639="","SUPPR",SAISIE!$B$3)</f>
        <v>SUPPR</v>
      </c>
      <c r="B639" s="12" t="str">
        <f>IF(SAISIE!R49="","",IF(LEN(SAISIE!B49)=1,CONCATENATE("0",SAISIE!B49,"/",SAISIE!$B$4,"/",SAISIE!$B$5),CONCATENATE(SAISIE!B49,"/",SAISIE!$B$4,"/",SAISIE!$B$5)))</f>
        <v/>
      </c>
      <c r="C639" s="12" t="str">
        <f>IF(SAISIE!R49="","",SAISIE!$R$8)</f>
        <v/>
      </c>
      <c r="D639" s="12" t="str">
        <f>IF(SAISIE!R49="","",SAISIE!E49)</f>
        <v/>
      </c>
      <c r="E639" s="12" t="str">
        <f>IF(SAISIE!R49="","",SAISIE!F49)</f>
        <v/>
      </c>
      <c r="F639" s="12" t="str">
        <f>IF(SAISIE!$R49="","",IF(SAISIE!$U49="","",SAISIE!$U49))</f>
        <v/>
      </c>
      <c r="G639" s="12" t="str">
        <f>IF(SAISIE!R49="","",SAISIE!R49)</f>
        <v/>
      </c>
      <c r="H639" s="12"/>
      <c r="I639" s="37"/>
      <c r="J639" s="61"/>
    </row>
    <row r="640" spans="1:15" x14ac:dyDescent="0.2">
      <c r="A640" s="48" t="str">
        <f>IF(B640="","SUPPR",SAISIE!$B$3)</f>
        <v>SUPPR</v>
      </c>
      <c r="B640" s="12" t="str">
        <f>IF(SAISIE!S49="","",IF(LEN(SAISIE!B49)=1,CONCATENATE("0",SAISIE!B49,"/",SAISIE!$B$4,"/",SAISIE!$B$5),CONCATENATE(SAISIE!B49,"/",SAISIE!$B$4,"/",SAISIE!$B$5)))</f>
        <v/>
      </c>
      <c r="C640" s="12" t="str">
        <f>IF(SAISIE!S49="","",SAISIE!$S$8)</f>
        <v/>
      </c>
      <c r="D640" s="12" t="str">
        <f>IF(SAISIE!S49="","",SAISIE!E49)</f>
        <v/>
      </c>
      <c r="E640" s="12" t="str">
        <f>IF(SAISIE!S49="","",SAISIE!F49)</f>
        <v/>
      </c>
      <c r="F640" s="12" t="str">
        <f>IF(SAISIE!$S49="","",IF(SAISIE!$U49="","",SAISIE!$U49))</f>
        <v/>
      </c>
      <c r="G640" s="12" t="str">
        <f>IF(SAISIE!S49="","",SAISIE!S49)</f>
        <v/>
      </c>
      <c r="H640" s="12"/>
      <c r="I640" s="37"/>
      <c r="J640" s="61"/>
    </row>
    <row r="641" spans="1:15" ht="13.5" thickBot="1" x14ac:dyDescent="0.25">
      <c r="A641" s="48" t="str">
        <f>IF(B641="","SUPPR",SAISIE!$B$3)</f>
        <v>SUPPR</v>
      </c>
      <c r="B641" s="12" t="str">
        <f>IF(SAISIE!T49="","",IF(LEN(SAISIE!B49)=1,CONCATENATE("0",SAISIE!B49,"/",SAISIE!$B$4,"/",SAISIE!$B$5),CONCATENATE(SAISIE!B49,"/",SAISIE!$B$4,"/",SAISIE!$B$5)))</f>
        <v/>
      </c>
      <c r="C641" s="60" t="str">
        <f>IF(SAISIE!T49="","",SAISIE!$T$8)</f>
        <v/>
      </c>
      <c r="D641" s="60" t="str">
        <f>IF(SAISIE!T49="","",SAISIE!E49)</f>
        <v/>
      </c>
      <c r="E641" s="60" t="str">
        <f>IF(SAISIE!T49="","",SAISIE!F49)</f>
        <v/>
      </c>
      <c r="F641" s="60" t="str">
        <f>IF(SAISIE!$T49="","",IF(SAISIE!$U49="","",SAISIE!$U49))</f>
        <v/>
      </c>
      <c r="G641" s="60" t="str">
        <f>IF(SAISIE!T49="","",SAISIE!T49)</f>
        <v/>
      </c>
      <c r="H641" s="58"/>
      <c r="I641" s="59"/>
      <c r="J641" s="62"/>
    </row>
    <row r="642" spans="1:15" x14ac:dyDescent="0.2">
      <c r="A642" s="48" t="str">
        <f>IF(B642="","SUPPR",SAISIE!$B$3)</f>
        <v>PR</v>
      </c>
      <c r="B642" s="53" t="str">
        <f>IF(SAISIE!B50="","",IF(LEN(SAISIE!B50)=1,CONCATENATE("0",SAISIE!B50,"/",SAISIE!$B$4,"/",SAISIE!$B$5),CONCATENATE(SAISIE!B50,"/",SAISIE!$B$4,"/",SAISIE!$B$5)))</f>
        <v>21/01/2018</v>
      </c>
      <c r="C642" s="53" t="str">
        <f>IF(SAISIE!B50="","",CONCATENATE($M$2,SAISIE!C50))</f>
        <v xml:space="preserve">411BEN </v>
      </c>
      <c r="D642" s="53">
        <f>IF(SAISIE!B50="","",SAISIE!E50)</f>
        <v>154367</v>
      </c>
      <c r="E642" s="53" t="str">
        <f>IF(SAISIE!B50="","",SAISIE!F50)</f>
        <v>RF CV PV 18147390 - AM-932-AA - SAJRI RAFIK - MERCEDES CLASSE A</v>
      </c>
      <c r="F642" s="66" t="str">
        <f>IF(A642="SUPPR","",IF(SAISIE!$U50="","",SAISIE!$U50))</f>
        <v/>
      </c>
      <c r="G642" s="53"/>
      <c r="H642" s="53">
        <f>IF(SAISIE!B50="","",SAISIE!D50)</f>
        <v>15</v>
      </c>
      <c r="I642" s="54"/>
      <c r="J642" s="55" t="str">
        <f>IF(AZ50="","","")</f>
        <v/>
      </c>
      <c r="O642" s="38">
        <f>O626+1</f>
        <v>50</v>
      </c>
    </row>
    <row r="643" spans="1:15" x14ac:dyDescent="0.2">
      <c r="A643" s="48" t="str">
        <f>IF(B643="","SUPPR",SAISIE!$B$3)</f>
        <v>SUPPR</v>
      </c>
      <c r="B643" s="12" t="str">
        <f>IF(SAISIE!W50="","",IF(LEN(SAISIE!B50)=1,CONCATENATE("0",SAISIE!B50,"/",SAISIE!$B$4,"/",SAISIE!$B$5),CONCATENATE(SAISIE!B50,"/",SAISIE!$B$4,"/",SAISIE!$B$5)))</f>
        <v/>
      </c>
      <c r="C643" s="12" t="str">
        <f>IF(SAISIE!W50="","",SAISIE!V50)</f>
        <v/>
      </c>
      <c r="D643" s="12" t="str">
        <f>IF(SAISIE!W50="","",SAISIE!E50)</f>
        <v/>
      </c>
      <c r="E643" s="12" t="str">
        <f>IF(SAISIE!W50="","",SAISIE!F50)</f>
        <v/>
      </c>
      <c r="F643" s="12" t="str">
        <f>IF(SAISIE!$W50="","",IF(SAISIE!$U50="","",SAISIE!$U50))</f>
        <v/>
      </c>
      <c r="G643" s="12" t="str">
        <f>IF(SAISIE!W50="","",SAISIE!W50)</f>
        <v/>
      </c>
      <c r="H643" s="12"/>
      <c r="I643" s="12" t="str">
        <f>IF(SAISIE!$W50="","",SAISIE!$X50)</f>
        <v/>
      </c>
      <c r="J643" s="61" t="str">
        <f>IF(COUNTBLANK(SAISIE!$Q$6:$T$6)=4,"",IF(SAISIE!W50="","",IF(SAISIE!Q50&gt;0,SAISIE!$Q$6,IF(SAISIE!R50&gt;0,SAISIE!$R$6,IF(SAISIE!S50&gt;0,SAISIE!$S$6,IF(SAISIE!T50&gt;0,SAISIE!$T$6,""))))))</f>
        <v/>
      </c>
      <c r="O643" s="11" t="s">
        <v>51</v>
      </c>
    </row>
    <row r="644" spans="1:15" x14ac:dyDescent="0.2">
      <c r="A644" s="48" t="str">
        <f>IF(B644="","SUPPR",SAISIE!$B$3)</f>
        <v>PR</v>
      </c>
      <c r="B644" s="12" t="str">
        <f>IF(SAISIE!G50="","",IF(LEN(SAISIE!B50)=1,CONCATENATE("0",SAISIE!B50,"/",SAISIE!$B$4,"/",SAISIE!$B$5),CONCATENATE(SAISIE!B50,"/",SAISIE!$B$4,"/",SAISIE!$B$5)))</f>
        <v>21/01/2018</v>
      </c>
      <c r="C644" s="12">
        <f>IF(SAISIE!G50="","",SAISIE!$G$8)</f>
        <v>706100</v>
      </c>
      <c r="D644" s="12">
        <f>IF(SAISIE!G50="","",SAISIE!E50)</f>
        <v>154367</v>
      </c>
      <c r="E644" s="12" t="str">
        <f>IF(SAISIE!G50="","",SAISIE!F50)</f>
        <v>RF CV PV 18147390 - AM-932-AA - SAJRI RAFIK - MERCEDES CLASSE A</v>
      </c>
      <c r="F644" s="12" t="str">
        <f>IF(SAISIE!$G50="","",IF(SAISIE!$U50="","",SAISIE!$U50))</f>
        <v/>
      </c>
      <c r="G644" s="12">
        <f>IF(SAISIE!G50="","",SAISIE!G50)</f>
        <v>12.5</v>
      </c>
      <c r="H644" s="12"/>
      <c r="I644" s="12">
        <f>IF(SAISIE!$G50="","",SAISIE!$X50)</f>
        <v>0</v>
      </c>
      <c r="J644" s="61" t="str">
        <f>IF(COUNTBLANK(SAISIE!$Q$6:$T$6)=4,"",IF(SAISIE!G50="","",IF(SAISIE!Q50&gt;0,SAISIE!$Q$6,IF(SAISIE!R50&gt;0,SAISIE!$R$6,IF(SAISIE!S50&gt;0,SAISIE!$S$6,IF(SAISIE!T50&gt;0,SAISIE!$T$6,""))))))</f>
        <v/>
      </c>
      <c r="O644" s="11" t="s">
        <v>48</v>
      </c>
    </row>
    <row r="645" spans="1:15" x14ac:dyDescent="0.2">
      <c r="A645" s="48" t="str">
        <f>IF(B645="","SUPPR",SAISIE!$B$3)</f>
        <v>SUPPR</v>
      </c>
      <c r="B645" s="12" t="str">
        <f>IF(SAISIE!H50="","",IF(LEN(SAISIE!B50)=1,CONCATENATE("0",SAISIE!B50,"/",SAISIE!$B$4,"/",SAISIE!$B$5),CONCATENATE(SAISIE!B50,"/",SAISIE!$B$4,"/",SAISIE!$B$5)))</f>
        <v/>
      </c>
      <c r="C645" s="12" t="str">
        <f>IF(SAISIE!H50="","",SAISIE!$H$8)</f>
        <v/>
      </c>
      <c r="D645" s="12" t="str">
        <f>IF(SAISIE!H50="","",SAISIE!E50)</f>
        <v/>
      </c>
      <c r="E645" s="12" t="str">
        <f>IF(SAISIE!H50="","",SAISIE!F50)</f>
        <v/>
      </c>
      <c r="F645" s="12" t="str">
        <f>IF(SAISIE!$H50="","",IF(SAISIE!$U50="","",SAISIE!$U50))</f>
        <v/>
      </c>
      <c r="G645" s="12" t="str">
        <f>IF(SAISIE!H50="","",SAISIE!H50)</f>
        <v/>
      </c>
      <c r="H645" s="12"/>
      <c r="I645" s="12" t="str">
        <f>IF(SAISIE!$H50="","",SAISIE!$X50)</f>
        <v/>
      </c>
      <c r="J645" s="61" t="str">
        <f>IF(COUNTBLANK(SAISIE!$Q$6:$T$6)=4,"",IF(SAISIE!H50="","",IF(SAISIE!Q50&gt;0,SAISIE!$Q$6,IF(SAISIE!R50&gt;0,SAISIE!$R$6,IF(SAISIE!S50&gt;0,SAISIE!$S$6,IF(SAISIE!T50&gt;0,SAISIE!$T$6,""))))))</f>
        <v/>
      </c>
      <c r="O645" s="11" t="s">
        <v>49</v>
      </c>
    </row>
    <row r="646" spans="1:15" x14ac:dyDescent="0.2">
      <c r="A646" s="48" t="str">
        <f>IF(B646="","SUPPR",SAISIE!$B$3)</f>
        <v>SUPPR</v>
      </c>
      <c r="B646" s="12" t="str">
        <f>IF(SAISIE!I50="","",IF(LEN(SAISIE!B50)=1,CONCATENATE("0",SAISIE!B50,"/",SAISIE!$B$4,"/",SAISIE!$B$5),CONCATENATE(SAISIE!B50,"/",SAISIE!$B$4,"/",SAISIE!$B$5)))</f>
        <v/>
      </c>
      <c r="C646" s="12" t="str">
        <f>IF(SAISIE!I50="","",SAISIE!$I$8)</f>
        <v/>
      </c>
      <c r="D646" s="12" t="str">
        <f>IF(SAISIE!I50="","",SAISIE!E50)</f>
        <v/>
      </c>
      <c r="E646" s="12" t="str">
        <f>IF(SAISIE!I50="","",SAISIE!F50)</f>
        <v/>
      </c>
      <c r="F646" s="12" t="str">
        <f>IF(SAISIE!$I50="","",IF(SAISIE!$U50="","",SAISIE!$U50))</f>
        <v/>
      </c>
      <c r="G646" s="12" t="str">
        <f>IF(SAISIE!I50="","",SAISIE!I50)</f>
        <v/>
      </c>
      <c r="H646" s="12"/>
      <c r="I646" s="12" t="str">
        <f>IF(SAISIE!$I50="","",SAISIE!$X50)</f>
        <v/>
      </c>
      <c r="J646" s="61" t="str">
        <f>IF(COUNTBLANK(SAISIE!$Q$6:$T$6)=4,"",IF(SAISIE!I50="","",IF(SAISIE!Q50&gt;0,SAISIE!$Q$6,IF(SAISIE!R50&gt;0,SAISIE!$R$6,IF(SAISIE!S50&gt;0,SAISIE!$S$6,IF(SAISIE!T50&gt;0,SAISIE!$T$6,""))))))</f>
        <v/>
      </c>
      <c r="O646" s="11" t="s">
        <v>50</v>
      </c>
    </row>
    <row r="647" spans="1:15" x14ac:dyDescent="0.2">
      <c r="A647" s="48" t="str">
        <f>IF(B647="","SUPPR",SAISIE!$B$3)</f>
        <v>SUPPR</v>
      </c>
      <c r="B647" s="12" t="str">
        <f>IF(SAISIE!J50="","",IF(LEN(SAISIE!B50)=1,CONCATENATE("0",SAISIE!B50,"/",SAISIE!$B$4,"/",SAISIE!$B$5),CONCATENATE(SAISIE!B50,"/",SAISIE!$B$4,"/",SAISIE!$B$5)))</f>
        <v/>
      </c>
      <c r="C647" s="12" t="str">
        <f>IF(SAISIE!J50="","",SAISIE!$J$8)</f>
        <v/>
      </c>
      <c r="D647" s="12" t="str">
        <f>IF(SAISIE!J50="","",SAISIE!E50)</f>
        <v/>
      </c>
      <c r="E647" s="12" t="str">
        <f>IF(SAISIE!J50="","",SAISIE!F50)</f>
        <v/>
      </c>
      <c r="F647" s="12" t="str">
        <f>IF(SAISIE!$J50="","",IF(SAISIE!$U50="","",SAISIE!$U50))</f>
        <v/>
      </c>
      <c r="G647" s="12" t="str">
        <f>IF(SAISIE!J50="","",SAISIE!J50)</f>
        <v/>
      </c>
      <c r="H647" s="12"/>
      <c r="I647" s="12" t="str">
        <f>IF(SAISIE!$J50="","",SAISIE!$X50)</f>
        <v/>
      </c>
      <c r="J647" s="61" t="str">
        <f>IF(COUNTBLANK(SAISIE!$Q$6:$T$6)=4,"",IF(SAISIE!J50="","",IF(SAISIE!Q50&gt;0,SAISIE!$Q$6,IF(SAISIE!R50&gt;0,SAISIE!$R$6,IF(SAISIE!S50&gt;0,SAISIE!$S$6,IF(SAISIE!T50&gt;0,SAISIE!$T$6,""))))))</f>
        <v/>
      </c>
      <c r="O647" s="11" t="s">
        <v>53</v>
      </c>
    </row>
    <row r="648" spans="1:15" x14ac:dyDescent="0.2">
      <c r="A648" s="48" t="str">
        <f>IF(B648="","SUPPR",SAISIE!$B$3)</f>
        <v>SUPPR</v>
      </c>
      <c r="B648" s="12" t="str">
        <f>IF(SAISIE!K50="","",IF(LEN(SAISIE!B50)=1,CONCATENATE("0",SAISIE!B50,"/",SAISIE!$B$4,"/",SAISIE!$B$5),CONCATENATE(SAISIE!B50,"/",SAISIE!$B$4,"/",SAISIE!$B$5)))</f>
        <v/>
      </c>
      <c r="C648" s="12" t="str">
        <f>IF(SAISIE!K50="","",SAISIE!$K$8)</f>
        <v/>
      </c>
      <c r="D648" s="12" t="str">
        <f>IF(SAISIE!K50="","",SAISIE!E50)</f>
        <v/>
      </c>
      <c r="E648" s="12" t="str">
        <f>IF(SAISIE!K50="","",SAISIE!F50)</f>
        <v/>
      </c>
      <c r="F648" s="12" t="str">
        <f>IF(SAISIE!$K50="","",IF(SAISIE!$U50="","",SAISIE!$U50))</f>
        <v/>
      </c>
      <c r="G648" s="12" t="str">
        <f>IF(SAISIE!K50="","",SAISIE!K50)</f>
        <v/>
      </c>
      <c r="H648" s="12"/>
      <c r="I648" s="12" t="str">
        <f>IF(SAISIE!$K50="","",SAISIE!$X50)</f>
        <v/>
      </c>
      <c r="J648" s="61" t="str">
        <f>IF(COUNTBLANK(SAISIE!$Q$6:$T$6)=4,"",IF(SAISIE!K50="","",IF(SAISIE!Q50&gt;0,SAISIE!$Q$6,IF(SAISIE!R50&gt;0,SAISIE!$R$6,IF(SAISIE!S50&gt;0,SAISIE!$S$6,IF(SAISIE!T50&gt;0,SAISIE!$T$6,""))))))</f>
        <v/>
      </c>
      <c r="O648" s="11" t="s">
        <v>54</v>
      </c>
    </row>
    <row r="649" spans="1:15" x14ac:dyDescent="0.2">
      <c r="A649" s="48" t="str">
        <f>IF(B649="","SUPPR",SAISIE!$B$3)</f>
        <v>SUPPR</v>
      </c>
      <c r="B649" s="12" t="str">
        <f>IF(SAISIE!L50="","",IF(LEN(SAISIE!B50)=1,CONCATENATE("0",SAISIE!B50,"/",SAISIE!$B$4,"/",SAISIE!$B$5),CONCATENATE(SAISIE!B50,"/",SAISIE!$B$4,"/",SAISIE!$B$5)))</f>
        <v/>
      </c>
      <c r="C649" s="12" t="str">
        <f>IF(SAISIE!L50="","",SAISIE!$L$8)</f>
        <v/>
      </c>
      <c r="D649" s="12" t="str">
        <f>IF(SAISIE!L50="","",SAISIE!E50)</f>
        <v/>
      </c>
      <c r="E649" s="12" t="str">
        <f>IF(SAISIE!L50="","",SAISIE!F50)</f>
        <v/>
      </c>
      <c r="F649" s="12" t="str">
        <f>IF(SAISIE!$L50="","",IF(SAISIE!$U50="","",SAISIE!$U50))</f>
        <v/>
      </c>
      <c r="G649" s="12" t="str">
        <f>IF(SAISIE!L50="","",SAISIE!L50)</f>
        <v/>
      </c>
      <c r="H649" s="12"/>
      <c r="I649" s="12" t="str">
        <f>IF(SAISIE!$L50="","",SAISIE!$X50)</f>
        <v/>
      </c>
      <c r="J649" s="61" t="str">
        <f>IF(COUNTBLANK(SAISIE!$Q$6:$T$6)=4,"",IF(SAISIE!L50="","",IF(SAISIE!Q50&gt;0,SAISIE!$Q$6,IF(SAISIE!R50&gt;0,SAISIE!$R$6,IF(SAISIE!S50&gt;0,SAISIE!$S$6,IF(SAISIE!T50&gt;0,SAISIE!$T$6,""))))))</f>
        <v/>
      </c>
      <c r="O649" s="11" t="s">
        <v>55</v>
      </c>
    </row>
    <row r="650" spans="1:15" x14ac:dyDescent="0.2">
      <c r="A650" s="48" t="str">
        <f>IF(B650="","SUPPR",SAISIE!$B$3)</f>
        <v>SUPPR</v>
      </c>
      <c r="B650" s="12" t="str">
        <f>IF(SAISIE!M50="","",IF(LEN(SAISIE!B50)=1,CONCATENATE("0",SAISIE!B50,"/",SAISIE!$B$4,"/",SAISIE!$B$5),CONCATENATE(SAISIE!B50,"/",SAISIE!$B$4,"/",SAISIE!$B$5)))</f>
        <v/>
      </c>
      <c r="C650" s="12" t="str">
        <f>IF(SAISIE!M50="","",SAISIE!$M$8)</f>
        <v/>
      </c>
      <c r="D650" s="12" t="str">
        <f>IF(SAISIE!M50="","",SAISIE!E50)</f>
        <v/>
      </c>
      <c r="E650" s="12" t="str">
        <f>IF(SAISIE!M50="","",SAISIE!F50)</f>
        <v/>
      </c>
      <c r="F650" s="12" t="str">
        <f>IF(SAISIE!$M50="","",IF(SAISIE!$U50="","",SAISIE!$U50))</f>
        <v/>
      </c>
      <c r="G650" s="12" t="str">
        <f>IF(SAISIE!M50="","",SAISIE!M50)</f>
        <v/>
      </c>
      <c r="H650" s="12"/>
      <c r="I650" s="12" t="str">
        <f>IF(SAISIE!$M50="","",SAISIE!$X50)</f>
        <v/>
      </c>
      <c r="J650" s="61" t="str">
        <f>IF(COUNTBLANK(SAISIE!$Q$6:$T$6)=4,"",IF(SAISIE!M50="","",IF(SAISIE!Q50&gt;0,SAISIE!$Q$6,IF(SAISIE!R50&gt;0,SAISIE!$R$6,IF(SAISIE!S50&gt;0,SAISIE!$S$6,IF(SAISIE!T50&gt;0,SAISIE!$T$6,""))))))</f>
        <v/>
      </c>
      <c r="O650" s="11" t="s">
        <v>56</v>
      </c>
    </row>
    <row r="651" spans="1:15" x14ac:dyDescent="0.2">
      <c r="A651" s="48" t="str">
        <f>IF(B651="","SUPPR",SAISIE!$B$3)</f>
        <v>SUPPR</v>
      </c>
      <c r="B651" s="12" t="str">
        <f>IF(SAISIE!N50="","",IF(LEN(SAISIE!B50)=1,CONCATENATE("0",SAISIE!B50,"/",SAISIE!$B$4,"/",SAISIE!$B$5),CONCATENATE(SAISIE!B50,"/",SAISIE!$B$4,"/",SAISIE!$B$5)))</f>
        <v/>
      </c>
      <c r="C651" s="12" t="str">
        <f>IF(SAISIE!N50="","",SAISIE!$N$8)</f>
        <v/>
      </c>
      <c r="D651" s="12" t="str">
        <f>IF(SAISIE!N50="","",SAISIE!E50)</f>
        <v/>
      </c>
      <c r="E651" s="12" t="str">
        <f>IF(SAISIE!N50="","",SAISIE!F50)</f>
        <v/>
      </c>
      <c r="F651" s="12" t="str">
        <f>IF(SAISIE!$N50="","",IF(SAISIE!$U50="","",SAISIE!$U50))</f>
        <v/>
      </c>
      <c r="G651" s="12" t="str">
        <f>IF(SAISIE!N50="","",SAISIE!N50)</f>
        <v/>
      </c>
      <c r="H651" s="12"/>
      <c r="I651" s="12" t="str">
        <f>IF(SAISIE!$N50="","",SAISIE!$X50)</f>
        <v/>
      </c>
      <c r="J651" s="61" t="str">
        <f>IF(COUNTBLANK(SAISIE!$Q$6:$T$6)=4,"",IF(SAISIE!N50="","",IF(SAISIE!Q50&gt;0,SAISIE!$Q$6,IF(SAISIE!R50&gt;0,SAISIE!$R$6,IF(SAISIE!S50&gt;0,SAISIE!$S$6,IF(SAISIE!T50&gt;0,SAISIE!$T$6,""))))))</f>
        <v/>
      </c>
      <c r="O651" s="11" t="s">
        <v>57</v>
      </c>
    </row>
    <row r="652" spans="1:15" x14ac:dyDescent="0.2">
      <c r="A652" s="48" t="str">
        <f>IF(B652="","SUPPR",SAISIE!$B$3)</f>
        <v>SUPPR</v>
      </c>
      <c r="B652" s="12" t="str">
        <f>IF(SAISIE!O50="","",IF(LEN(SAISIE!B50)=1,CONCATENATE("0",SAISIE!B50,"/",SAISIE!$B$4,"/",SAISIE!$B$5),CONCATENATE(SAISIE!B50,"/",SAISIE!$B$4,"/",SAISIE!$B$5)))</f>
        <v/>
      </c>
      <c r="C652" s="12" t="str">
        <f>IF(SAISIE!O50="","",SAISIE!$O$8)</f>
        <v/>
      </c>
      <c r="D652" s="12" t="str">
        <f>IF(SAISIE!O50="","",SAISIE!E50)</f>
        <v/>
      </c>
      <c r="E652" s="12" t="str">
        <f>IF(SAISIE!O50="","",SAISIE!F50)</f>
        <v/>
      </c>
      <c r="F652" s="12" t="str">
        <f>IF(SAISIE!$O50="","",IF(SAISIE!$U50="","",SAISIE!$U50))</f>
        <v/>
      </c>
      <c r="G652" s="12" t="str">
        <f>IF(SAISIE!O50="","",SAISIE!O50)</f>
        <v/>
      </c>
      <c r="H652" s="12"/>
      <c r="I652" s="12" t="str">
        <f>IF(SAISIE!$O50="","",SAISIE!$X50)</f>
        <v/>
      </c>
      <c r="J652" s="61" t="str">
        <f>IF(COUNTBLANK(SAISIE!$Q$6:$T$6)=4,"",IF(SAISIE!O50="","",IF(SAISIE!Q50&gt;0,SAISIE!$Q$6,IF(SAISIE!R50&gt;0,SAISIE!$R$6,IF(SAISIE!S50&gt;0,SAISIE!$S$6,IF(SAISIE!T50&gt;0,SAISIE!$T$6,""))))))</f>
        <v/>
      </c>
      <c r="O652" s="11" t="s">
        <v>58</v>
      </c>
    </row>
    <row r="653" spans="1:15" x14ac:dyDescent="0.2">
      <c r="A653" s="48" t="str">
        <f>IF(B653="","SUPPR",SAISIE!$B$3)</f>
        <v>SUPPR</v>
      </c>
      <c r="B653" s="12" t="str">
        <f>IF(SAISIE!P50="","",IF(LEN(SAISIE!B50)=1,CONCATENATE("0",SAISIE!B50,"/",SAISIE!$B$4,"/",SAISIE!$B$5),CONCATENATE(SAISIE!B50,"/",SAISIE!$B$4,"/",SAISIE!$B$5)))</f>
        <v/>
      </c>
      <c r="C653" s="12" t="str">
        <f>IF(SAISIE!P50="","",SAISIE!$P$8)</f>
        <v/>
      </c>
      <c r="D653" s="12" t="str">
        <f>IF(SAISIE!P50="","",SAISIE!E50)</f>
        <v/>
      </c>
      <c r="E653" s="12" t="str">
        <f>IF(SAISIE!P50="","",SAISIE!F50)</f>
        <v/>
      </c>
      <c r="F653" s="12" t="str">
        <f>IF(SAISIE!$P50="","",IF(SAISIE!$U50="","",SAISIE!$U50))</f>
        <v/>
      </c>
      <c r="G653" s="12" t="str">
        <f>IF(SAISIE!P50="","",SAISIE!P50)</f>
        <v/>
      </c>
      <c r="H653" s="12"/>
      <c r="I653" s="12" t="str">
        <f>IF(SAISIE!$P50="","",SAISIE!$X50)</f>
        <v/>
      </c>
      <c r="J653" s="61" t="str">
        <f>IF(COUNTBLANK(SAISIE!$Q$6:$T$6)=4,"",IF(SAISIE!P50="","",IF(SAISIE!Q50&gt;0,SAISIE!$Q$6,IF(SAISIE!R50&gt;0,SAISIE!$R$6,IF(SAISIE!S50&gt;0,SAISIE!$S$6,IF(SAISIE!T50&gt;0,SAISIE!$T$6,""))))))</f>
        <v/>
      </c>
      <c r="O653" s="11" t="s">
        <v>52</v>
      </c>
    </row>
    <row r="654" spans="1:15" x14ac:dyDescent="0.2">
      <c r="A654" s="48" t="str">
        <f>IF(B654="","SUPPR",SAISIE!$B$3)</f>
        <v>PR</v>
      </c>
      <c r="B654" s="12" t="str">
        <f>IF(SAISIE!Q50="","",IF(LEN(SAISIE!B50)=1,CONCATENATE("0",SAISIE!B50,"/",SAISIE!$B$4,"/",SAISIE!$B$5),CONCATENATE(SAISIE!B50,"/",SAISIE!$B$4,"/",SAISIE!$B$5)))</f>
        <v>21/01/2018</v>
      </c>
      <c r="C654" s="12">
        <f>IF(SAISIE!Q50="","",SAISIE!$Q$8)</f>
        <v>4457112</v>
      </c>
      <c r="D654" s="12">
        <f>IF(SAISIE!Q50="","",SAISIE!E50)</f>
        <v>154367</v>
      </c>
      <c r="E654" s="12" t="str">
        <f>IF(SAISIE!Q50="","",SAISIE!F50)</f>
        <v>RF CV PV 18147390 - AM-932-AA - SAJRI RAFIK - MERCEDES CLASSE A</v>
      </c>
      <c r="F654" s="12" t="str">
        <f>IF(SAISIE!$Q50="","",IF(SAISIE!$U50="","",SAISIE!$U50))</f>
        <v/>
      </c>
      <c r="G654" s="12">
        <f>IF(SAISIE!Q50="","",SAISIE!Q50)</f>
        <v>2.5</v>
      </c>
      <c r="H654" s="12"/>
      <c r="I654" s="37"/>
      <c r="J654" s="61"/>
      <c r="O654" s="39"/>
    </row>
    <row r="655" spans="1:15" x14ac:dyDescent="0.2">
      <c r="A655" s="48" t="str">
        <f>IF(B655="","SUPPR",SAISIE!$B$3)</f>
        <v>SUPPR</v>
      </c>
      <c r="B655" s="12" t="str">
        <f>IF(SAISIE!R50="","",IF(LEN(SAISIE!B50)=1,CONCATENATE("0",SAISIE!B50,"/",SAISIE!$B$4,"/",SAISIE!$B$5),CONCATENATE(SAISIE!B50,"/",SAISIE!$B$4,"/",SAISIE!$B$5)))</f>
        <v/>
      </c>
      <c r="C655" s="12" t="str">
        <f>IF(SAISIE!R50="","",SAISIE!$R$8)</f>
        <v/>
      </c>
      <c r="D655" s="12" t="str">
        <f>IF(SAISIE!R50="","",SAISIE!E50)</f>
        <v/>
      </c>
      <c r="E655" s="12" t="str">
        <f>IF(SAISIE!R50="","",SAISIE!F50)</f>
        <v/>
      </c>
      <c r="F655" s="12" t="str">
        <f>IF(SAISIE!$R50="","",IF(SAISIE!$U50="","",SAISIE!$U50))</f>
        <v/>
      </c>
      <c r="G655" s="12" t="str">
        <f>IF(SAISIE!R50="","",SAISIE!R50)</f>
        <v/>
      </c>
      <c r="H655" s="12"/>
      <c r="I655" s="37"/>
      <c r="J655" s="61"/>
    </row>
    <row r="656" spans="1:15" x14ac:dyDescent="0.2">
      <c r="A656" s="48" t="str">
        <f>IF(B656="","SUPPR",SAISIE!$B$3)</f>
        <v>SUPPR</v>
      </c>
      <c r="B656" s="12" t="str">
        <f>IF(SAISIE!S50="","",IF(LEN(SAISIE!B50)=1,CONCATENATE("0",SAISIE!B50,"/",SAISIE!$B$4,"/",SAISIE!$B$5),CONCATENATE(SAISIE!B50,"/",SAISIE!$B$4,"/",SAISIE!$B$5)))</f>
        <v/>
      </c>
      <c r="C656" s="12" t="str">
        <f>IF(SAISIE!S50="","",SAISIE!$S$8)</f>
        <v/>
      </c>
      <c r="D656" s="12" t="str">
        <f>IF(SAISIE!S50="","",SAISIE!E50)</f>
        <v/>
      </c>
      <c r="E656" s="12" t="str">
        <f>IF(SAISIE!S50="","",SAISIE!F50)</f>
        <v/>
      </c>
      <c r="F656" s="12" t="str">
        <f>IF(SAISIE!$S50="","",IF(SAISIE!$U50="","",SAISIE!$U50))</f>
        <v/>
      </c>
      <c r="G656" s="12" t="str">
        <f>IF(SAISIE!S50="","",SAISIE!S50)</f>
        <v/>
      </c>
      <c r="H656" s="12"/>
      <c r="I656" s="37"/>
      <c r="J656" s="61"/>
    </row>
    <row r="657" spans="1:15" ht="13.5" thickBot="1" x14ac:dyDescent="0.25">
      <c r="A657" s="48" t="str">
        <f>IF(B657="","SUPPR",SAISIE!$B$3)</f>
        <v>SUPPR</v>
      </c>
      <c r="B657" s="12" t="str">
        <f>IF(SAISIE!T50="","",IF(LEN(SAISIE!B50)=1,CONCATENATE("0",SAISIE!B50,"/",SAISIE!$B$4,"/",SAISIE!$B$5),CONCATENATE(SAISIE!B50,"/",SAISIE!$B$4,"/",SAISIE!$B$5)))</f>
        <v/>
      </c>
      <c r="C657" s="60" t="str">
        <f>IF(SAISIE!T50="","",SAISIE!$T$8)</f>
        <v/>
      </c>
      <c r="D657" s="60" t="str">
        <f>IF(SAISIE!T50="","",SAISIE!E50)</f>
        <v/>
      </c>
      <c r="E657" s="60" t="str">
        <f>IF(SAISIE!T50="","",SAISIE!F50)</f>
        <v/>
      </c>
      <c r="F657" s="60" t="str">
        <f>IF(SAISIE!$T50="","",IF(SAISIE!$U50="","",SAISIE!$U50))</f>
        <v/>
      </c>
      <c r="G657" s="60" t="str">
        <f>IF(SAISIE!T50="","",SAISIE!T50)</f>
        <v/>
      </c>
      <c r="H657" s="58"/>
      <c r="I657" s="59"/>
      <c r="J657" s="62"/>
    </row>
    <row r="658" spans="1:15" x14ac:dyDescent="0.2">
      <c r="A658" s="48" t="str">
        <f>IF(B658="","SUPPR",SAISIE!$B$3)</f>
        <v>PR</v>
      </c>
      <c r="B658" s="53" t="str">
        <f>IF(SAISIE!B51="","",IF(LEN(SAISIE!B51)=1,CONCATENATE("0",SAISIE!B51,"/",SAISIE!$B$4,"/",SAISIE!$B$5),CONCATENATE(SAISIE!B51,"/",SAISIE!$B$4,"/",SAISIE!$B$5)))</f>
        <v>26/01/2018</v>
      </c>
      <c r="C658" s="53" t="str">
        <f>IF(SAISIE!B51="","",CONCATENATE($M$2,SAISIE!C51))</f>
        <v>411BENA</v>
      </c>
      <c r="D658" s="53">
        <f>IF(SAISIE!B51="","",SAISIE!E51)</f>
        <v>154498</v>
      </c>
      <c r="E658" s="53" t="str">
        <f>IF(SAISIE!B51="","",SAISIE!F51)</f>
        <v>VTP PV 18147516 - AM-773-JQ - BENABBAS SORAYA - NISSAN MICRA</v>
      </c>
      <c r="F658" s="66" t="str">
        <f>IF(A658="SUPPR","",IF(SAISIE!$U51="","",SAISIE!$U51))</f>
        <v/>
      </c>
      <c r="G658" s="53"/>
      <c r="H658" s="53">
        <f>IF(SAISIE!B51="","",SAISIE!D51)</f>
        <v>65</v>
      </c>
      <c r="I658" s="54"/>
      <c r="J658" s="55" t="str">
        <f>IF(AZ51="","","")</f>
        <v/>
      </c>
      <c r="O658" s="38">
        <f>O642+1</f>
        <v>51</v>
      </c>
    </row>
    <row r="659" spans="1:15" x14ac:dyDescent="0.2">
      <c r="A659" s="48" t="str">
        <f>IF(B659="","SUPPR",SAISIE!$B$3)</f>
        <v>SUPPR</v>
      </c>
      <c r="B659" s="12" t="str">
        <f>IF(SAISIE!W51="","",IF(LEN(SAISIE!B51)=1,CONCATENATE("0",SAISIE!B51,"/",SAISIE!$B$4,"/",SAISIE!$B$5),CONCATENATE(SAISIE!B51,"/",SAISIE!$B$4,"/",SAISIE!$B$5)))</f>
        <v/>
      </c>
      <c r="C659" s="12" t="str">
        <f>IF(SAISIE!W51="","",SAISIE!V51)</f>
        <v/>
      </c>
      <c r="D659" s="12" t="str">
        <f>IF(SAISIE!W51="","",SAISIE!E51)</f>
        <v/>
      </c>
      <c r="E659" s="12" t="str">
        <f>IF(SAISIE!W51="","",SAISIE!F51)</f>
        <v/>
      </c>
      <c r="F659" s="12" t="str">
        <f>IF(SAISIE!$W51="","",IF(SAISIE!$U51="","",SAISIE!$U51))</f>
        <v/>
      </c>
      <c r="G659" s="12" t="str">
        <f>IF(SAISIE!W51="","",SAISIE!W51)</f>
        <v/>
      </c>
      <c r="H659" s="12"/>
      <c r="I659" s="12" t="str">
        <f>IF(SAISIE!$W51="","",SAISIE!$X51)</f>
        <v/>
      </c>
      <c r="J659" s="61" t="str">
        <f>IF(COUNTBLANK(SAISIE!$Q$6:$T$6)=4,"",IF(SAISIE!W51="","",IF(SAISIE!Q51&gt;0,SAISIE!$Q$6,IF(SAISIE!R51&gt;0,SAISIE!$R$6,IF(SAISIE!S51&gt;0,SAISIE!$S$6,IF(SAISIE!T51&gt;0,SAISIE!$T$6,""))))))</f>
        <v/>
      </c>
      <c r="O659" s="11" t="s">
        <v>51</v>
      </c>
    </row>
    <row r="660" spans="1:15" x14ac:dyDescent="0.2">
      <c r="A660" s="48" t="str">
        <f>IF(B660="","SUPPR",SAISIE!$B$3)</f>
        <v>PR</v>
      </c>
      <c r="B660" s="12" t="str">
        <f>IF(SAISIE!G51="","",IF(LEN(SAISIE!B51)=1,CONCATENATE("0",SAISIE!B51,"/",SAISIE!$B$4,"/",SAISIE!$B$5),CONCATENATE(SAISIE!B51,"/",SAISIE!$B$4,"/",SAISIE!$B$5)))</f>
        <v>26/01/2018</v>
      </c>
      <c r="C660" s="12">
        <f>IF(SAISIE!G51="","",SAISIE!$G$8)</f>
        <v>706100</v>
      </c>
      <c r="D660" s="12">
        <f>IF(SAISIE!G51="","",SAISIE!E51)</f>
        <v>154498</v>
      </c>
      <c r="E660" s="12" t="str">
        <f>IF(SAISIE!G51="","",SAISIE!F51)</f>
        <v>VTP PV 18147516 - AM-773-JQ - BENABBAS SORAYA - NISSAN MICRA</v>
      </c>
      <c r="F660" s="12" t="str">
        <f>IF(SAISIE!$G51="","",IF(SAISIE!$U51="","",SAISIE!$U51))</f>
        <v/>
      </c>
      <c r="G660" s="12">
        <f>IF(SAISIE!G51="","",SAISIE!G51)</f>
        <v>53.88</v>
      </c>
      <c r="H660" s="12"/>
      <c r="I660" s="12">
        <f>IF(SAISIE!$G51="","",SAISIE!$X51)</f>
        <v>0</v>
      </c>
      <c r="J660" s="61" t="str">
        <f>IF(COUNTBLANK(SAISIE!$Q$6:$T$6)=4,"",IF(SAISIE!G51="","",IF(SAISIE!Q51&gt;0,SAISIE!$Q$6,IF(SAISIE!R51&gt;0,SAISIE!$R$6,IF(SAISIE!S51&gt;0,SAISIE!$S$6,IF(SAISIE!T51&gt;0,SAISIE!$T$6,""))))))</f>
        <v/>
      </c>
      <c r="O660" s="11" t="s">
        <v>48</v>
      </c>
    </row>
    <row r="661" spans="1:15" x14ac:dyDescent="0.2">
      <c r="A661" s="48" t="str">
        <f>IF(B661="","SUPPR",SAISIE!$B$3)</f>
        <v>SUPPR</v>
      </c>
      <c r="B661" s="12" t="str">
        <f>IF(SAISIE!H51="","",IF(LEN(SAISIE!B51)=1,CONCATENATE("0",SAISIE!B51,"/",SAISIE!$B$4,"/",SAISIE!$B$5),CONCATENATE(SAISIE!B51,"/",SAISIE!$B$4,"/",SAISIE!$B$5)))</f>
        <v/>
      </c>
      <c r="C661" s="12" t="str">
        <f>IF(SAISIE!H51="","",SAISIE!$H$8)</f>
        <v/>
      </c>
      <c r="D661" s="12" t="str">
        <f>IF(SAISIE!H51="","",SAISIE!E51)</f>
        <v/>
      </c>
      <c r="E661" s="12" t="str">
        <f>IF(SAISIE!H51="","",SAISIE!F51)</f>
        <v/>
      </c>
      <c r="F661" s="12" t="str">
        <f>IF(SAISIE!$H51="","",IF(SAISIE!$U51="","",SAISIE!$U51))</f>
        <v/>
      </c>
      <c r="G661" s="12" t="str">
        <f>IF(SAISIE!H51="","",SAISIE!H51)</f>
        <v/>
      </c>
      <c r="H661" s="12"/>
      <c r="I661" s="12" t="str">
        <f>IF(SAISIE!$H51="","",SAISIE!$X51)</f>
        <v/>
      </c>
      <c r="J661" s="61" t="str">
        <f>IF(COUNTBLANK(SAISIE!$Q$6:$T$6)=4,"",IF(SAISIE!H51="","",IF(SAISIE!Q51&gt;0,SAISIE!$Q$6,IF(SAISIE!R51&gt;0,SAISIE!$R$6,IF(SAISIE!S51&gt;0,SAISIE!$S$6,IF(SAISIE!T51&gt;0,SAISIE!$T$6,""))))))</f>
        <v/>
      </c>
      <c r="O661" s="11" t="s">
        <v>49</v>
      </c>
    </row>
    <row r="662" spans="1:15" x14ac:dyDescent="0.2">
      <c r="A662" s="48" t="str">
        <f>IF(B662="","SUPPR",SAISIE!$B$3)</f>
        <v>SUPPR</v>
      </c>
      <c r="B662" s="12" t="str">
        <f>IF(SAISIE!I51="","",IF(LEN(SAISIE!B51)=1,CONCATENATE("0",SAISIE!B51,"/",SAISIE!$B$4,"/",SAISIE!$B$5),CONCATENATE(SAISIE!B51,"/",SAISIE!$B$4,"/",SAISIE!$B$5)))</f>
        <v/>
      </c>
      <c r="C662" s="12" t="str">
        <f>IF(SAISIE!I51="","",SAISIE!$I$8)</f>
        <v/>
      </c>
      <c r="D662" s="12" t="str">
        <f>IF(SAISIE!I51="","",SAISIE!E51)</f>
        <v/>
      </c>
      <c r="E662" s="12" t="str">
        <f>IF(SAISIE!I51="","",SAISIE!F51)</f>
        <v/>
      </c>
      <c r="F662" s="12" t="str">
        <f>IF(SAISIE!$I51="","",IF(SAISIE!$U51="","",SAISIE!$U51))</f>
        <v/>
      </c>
      <c r="G662" s="12" t="str">
        <f>IF(SAISIE!I51="","",SAISIE!I51)</f>
        <v/>
      </c>
      <c r="H662" s="12"/>
      <c r="I662" s="12" t="str">
        <f>IF(SAISIE!$I51="","",SAISIE!$X51)</f>
        <v/>
      </c>
      <c r="J662" s="61" t="str">
        <f>IF(COUNTBLANK(SAISIE!$Q$6:$T$6)=4,"",IF(SAISIE!I51="","",IF(SAISIE!Q51&gt;0,SAISIE!$Q$6,IF(SAISIE!R51&gt;0,SAISIE!$R$6,IF(SAISIE!S51&gt;0,SAISIE!$S$6,IF(SAISIE!T51&gt;0,SAISIE!$T$6,""))))))</f>
        <v/>
      </c>
      <c r="O662" s="11" t="s">
        <v>50</v>
      </c>
    </row>
    <row r="663" spans="1:15" x14ac:dyDescent="0.2">
      <c r="A663" s="48" t="str">
        <f>IF(B663="","SUPPR",SAISIE!$B$3)</f>
        <v>SUPPR</v>
      </c>
      <c r="B663" s="12" t="str">
        <f>IF(SAISIE!J51="","",IF(LEN(SAISIE!B51)=1,CONCATENATE("0",SAISIE!B51,"/",SAISIE!$B$4,"/",SAISIE!$B$5),CONCATENATE(SAISIE!B51,"/",SAISIE!$B$4,"/",SAISIE!$B$5)))</f>
        <v/>
      </c>
      <c r="C663" s="12" t="str">
        <f>IF(SAISIE!J51="","",SAISIE!$J$8)</f>
        <v/>
      </c>
      <c r="D663" s="12" t="str">
        <f>IF(SAISIE!J51="","",SAISIE!E51)</f>
        <v/>
      </c>
      <c r="E663" s="12" t="str">
        <f>IF(SAISIE!J51="","",SAISIE!F51)</f>
        <v/>
      </c>
      <c r="F663" s="12" t="str">
        <f>IF(SAISIE!$J51="","",IF(SAISIE!$U51="","",SAISIE!$U51))</f>
        <v/>
      </c>
      <c r="G663" s="12" t="str">
        <f>IF(SAISIE!J51="","",SAISIE!J51)</f>
        <v/>
      </c>
      <c r="H663" s="12"/>
      <c r="I663" s="12" t="str">
        <f>IF(SAISIE!$J51="","",SAISIE!$X51)</f>
        <v/>
      </c>
      <c r="J663" s="61" t="str">
        <f>IF(COUNTBLANK(SAISIE!$Q$6:$T$6)=4,"",IF(SAISIE!J51="","",IF(SAISIE!Q51&gt;0,SAISIE!$Q$6,IF(SAISIE!R51&gt;0,SAISIE!$R$6,IF(SAISIE!S51&gt;0,SAISIE!$S$6,IF(SAISIE!T51&gt;0,SAISIE!$T$6,""))))))</f>
        <v/>
      </c>
      <c r="O663" s="11" t="s">
        <v>53</v>
      </c>
    </row>
    <row r="664" spans="1:15" x14ac:dyDescent="0.2">
      <c r="A664" s="48" t="str">
        <f>IF(B664="","SUPPR",SAISIE!$B$3)</f>
        <v>SUPPR</v>
      </c>
      <c r="B664" s="12" t="str">
        <f>IF(SAISIE!K51="","",IF(LEN(SAISIE!B51)=1,CONCATENATE("0",SAISIE!B51,"/",SAISIE!$B$4,"/",SAISIE!$B$5),CONCATENATE(SAISIE!B51,"/",SAISIE!$B$4,"/",SAISIE!$B$5)))</f>
        <v/>
      </c>
      <c r="C664" s="12" t="str">
        <f>IF(SAISIE!K51="","",SAISIE!$K$8)</f>
        <v/>
      </c>
      <c r="D664" s="12" t="str">
        <f>IF(SAISIE!K51="","",SAISIE!E51)</f>
        <v/>
      </c>
      <c r="E664" s="12" t="str">
        <f>IF(SAISIE!K51="","",SAISIE!F51)</f>
        <v/>
      </c>
      <c r="F664" s="12" t="str">
        <f>IF(SAISIE!$K51="","",IF(SAISIE!$U51="","",SAISIE!$U51))</f>
        <v/>
      </c>
      <c r="G664" s="12" t="str">
        <f>IF(SAISIE!K51="","",SAISIE!K51)</f>
        <v/>
      </c>
      <c r="H664" s="12"/>
      <c r="I664" s="12" t="str">
        <f>IF(SAISIE!$K51="","",SAISIE!$X51)</f>
        <v/>
      </c>
      <c r="J664" s="61" t="str">
        <f>IF(COUNTBLANK(SAISIE!$Q$6:$T$6)=4,"",IF(SAISIE!K51="","",IF(SAISIE!Q51&gt;0,SAISIE!$Q$6,IF(SAISIE!R51&gt;0,SAISIE!$R$6,IF(SAISIE!S51&gt;0,SAISIE!$S$6,IF(SAISIE!T51&gt;0,SAISIE!$T$6,""))))))</f>
        <v/>
      </c>
      <c r="O664" s="11" t="s">
        <v>54</v>
      </c>
    </row>
    <row r="665" spans="1:15" x14ac:dyDescent="0.2">
      <c r="A665" s="48" t="str">
        <f>IF(B665="","SUPPR",SAISIE!$B$3)</f>
        <v>SUPPR</v>
      </c>
      <c r="B665" s="12" t="str">
        <f>IF(SAISIE!L51="","",IF(LEN(SAISIE!B51)=1,CONCATENATE("0",SAISIE!B51,"/",SAISIE!$B$4,"/",SAISIE!$B$5),CONCATENATE(SAISIE!B51,"/",SAISIE!$B$4,"/",SAISIE!$B$5)))</f>
        <v/>
      </c>
      <c r="C665" s="12" t="str">
        <f>IF(SAISIE!L51="","",SAISIE!$L$8)</f>
        <v/>
      </c>
      <c r="D665" s="12" t="str">
        <f>IF(SAISIE!L51="","",SAISIE!E51)</f>
        <v/>
      </c>
      <c r="E665" s="12" t="str">
        <f>IF(SAISIE!L51="","",SAISIE!F51)</f>
        <v/>
      </c>
      <c r="F665" s="12" t="str">
        <f>IF(SAISIE!$L51="","",IF(SAISIE!$U51="","",SAISIE!$U51))</f>
        <v/>
      </c>
      <c r="G665" s="12" t="str">
        <f>IF(SAISIE!L51="","",SAISIE!L51)</f>
        <v/>
      </c>
      <c r="H665" s="12"/>
      <c r="I665" s="12" t="str">
        <f>IF(SAISIE!$L51="","",SAISIE!$X51)</f>
        <v/>
      </c>
      <c r="J665" s="61" t="str">
        <f>IF(COUNTBLANK(SAISIE!$Q$6:$T$6)=4,"",IF(SAISIE!L51="","",IF(SAISIE!Q51&gt;0,SAISIE!$Q$6,IF(SAISIE!R51&gt;0,SAISIE!$R$6,IF(SAISIE!S51&gt;0,SAISIE!$S$6,IF(SAISIE!T51&gt;0,SAISIE!$T$6,""))))))</f>
        <v/>
      </c>
      <c r="O665" s="11" t="s">
        <v>55</v>
      </c>
    </row>
    <row r="666" spans="1:15" x14ac:dyDescent="0.2">
      <c r="A666" s="48" t="str">
        <f>IF(B666="","SUPPR",SAISIE!$B$3)</f>
        <v>SUPPR</v>
      </c>
      <c r="B666" s="12" t="str">
        <f>IF(SAISIE!M51="","",IF(LEN(SAISIE!B51)=1,CONCATENATE("0",SAISIE!B51,"/",SAISIE!$B$4,"/",SAISIE!$B$5),CONCATENATE(SAISIE!B51,"/",SAISIE!$B$4,"/",SAISIE!$B$5)))</f>
        <v/>
      </c>
      <c r="C666" s="12" t="str">
        <f>IF(SAISIE!M51="","",SAISIE!$M$8)</f>
        <v/>
      </c>
      <c r="D666" s="12" t="str">
        <f>IF(SAISIE!M51="","",SAISIE!E51)</f>
        <v/>
      </c>
      <c r="E666" s="12" t="str">
        <f>IF(SAISIE!M51="","",SAISIE!F51)</f>
        <v/>
      </c>
      <c r="F666" s="12" t="str">
        <f>IF(SAISIE!$M51="","",IF(SAISIE!$U51="","",SAISIE!$U51))</f>
        <v/>
      </c>
      <c r="G666" s="12" t="str">
        <f>IF(SAISIE!M51="","",SAISIE!M51)</f>
        <v/>
      </c>
      <c r="H666" s="12"/>
      <c r="I666" s="12" t="str">
        <f>IF(SAISIE!$M51="","",SAISIE!$X51)</f>
        <v/>
      </c>
      <c r="J666" s="61" t="str">
        <f>IF(COUNTBLANK(SAISIE!$Q$6:$T$6)=4,"",IF(SAISIE!M51="","",IF(SAISIE!Q51&gt;0,SAISIE!$Q$6,IF(SAISIE!R51&gt;0,SAISIE!$R$6,IF(SAISIE!S51&gt;0,SAISIE!$S$6,IF(SAISIE!T51&gt;0,SAISIE!$T$6,""))))))</f>
        <v/>
      </c>
      <c r="O666" s="11" t="s">
        <v>56</v>
      </c>
    </row>
    <row r="667" spans="1:15" x14ac:dyDescent="0.2">
      <c r="A667" s="48" t="str">
        <f>IF(B667="","SUPPR",SAISIE!$B$3)</f>
        <v>SUPPR</v>
      </c>
      <c r="B667" s="12" t="str">
        <f>IF(SAISIE!N51="","",IF(LEN(SAISIE!B51)=1,CONCATENATE("0",SAISIE!B51,"/",SAISIE!$B$4,"/",SAISIE!$B$5),CONCATENATE(SAISIE!B51,"/",SAISIE!$B$4,"/",SAISIE!$B$5)))</f>
        <v/>
      </c>
      <c r="C667" s="12" t="str">
        <f>IF(SAISIE!N51="","",SAISIE!$N$8)</f>
        <v/>
      </c>
      <c r="D667" s="12" t="str">
        <f>IF(SAISIE!N51="","",SAISIE!E51)</f>
        <v/>
      </c>
      <c r="E667" s="12" t="str">
        <f>IF(SAISIE!N51="","",SAISIE!F51)</f>
        <v/>
      </c>
      <c r="F667" s="12" t="str">
        <f>IF(SAISIE!$N51="","",IF(SAISIE!$U51="","",SAISIE!$U51))</f>
        <v/>
      </c>
      <c r="G667" s="12" t="str">
        <f>IF(SAISIE!N51="","",SAISIE!N51)</f>
        <v/>
      </c>
      <c r="H667" s="12"/>
      <c r="I667" s="12" t="str">
        <f>IF(SAISIE!$N51="","",SAISIE!$X51)</f>
        <v/>
      </c>
      <c r="J667" s="61" t="str">
        <f>IF(COUNTBLANK(SAISIE!$Q$6:$T$6)=4,"",IF(SAISIE!N51="","",IF(SAISIE!Q51&gt;0,SAISIE!$Q$6,IF(SAISIE!R51&gt;0,SAISIE!$R$6,IF(SAISIE!S51&gt;0,SAISIE!$S$6,IF(SAISIE!T51&gt;0,SAISIE!$T$6,""))))))</f>
        <v/>
      </c>
      <c r="O667" s="11" t="s">
        <v>57</v>
      </c>
    </row>
    <row r="668" spans="1:15" x14ac:dyDescent="0.2">
      <c r="A668" s="48" t="str">
        <f>IF(B668="","SUPPR",SAISIE!$B$3)</f>
        <v>SUPPR</v>
      </c>
      <c r="B668" s="12" t="str">
        <f>IF(SAISIE!O51="","",IF(LEN(SAISIE!B51)=1,CONCATENATE("0",SAISIE!B51,"/",SAISIE!$B$4,"/",SAISIE!$B$5),CONCATENATE(SAISIE!B51,"/",SAISIE!$B$4,"/",SAISIE!$B$5)))</f>
        <v/>
      </c>
      <c r="C668" s="12" t="str">
        <f>IF(SAISIE!O51="","",SAISIE!$O$8)</f>
        <v/>
      </c>
      <c r="D668" s="12" t="str">
        <f>IF(SAISIE!O51="","",SAISIE!E51)</f>
        <v/>
      </c>
      <c r="E668" s="12" t="str">
        <f>IF(SAISIE!O51="","",SAISIE!F51)</f>
        <v/>
      </c>
      <c r="F668" s="12" t="str">
        <f>IF(SAISIE!$O51="","",IF(SAISIE!$U51="","",SAISIE!$U51))</f>
        <v/>
      </c>
      <c r="G668" s="12" t="str">
        <f>IF(SAISIE!O51="","",SAISIE!O51)</f>
        <v/>
      </c>
      <c r="H668" s="12"/>
      <c r="I668" s="12" t="str">
        <f>IF(SAISIE!$O51="","",SAISIE!$X51)</f>
        <v/>
      </c>
      <c r="J668" s="61" t="str">
        <f>IF(COUNTBLANK(SAISIE!$Q$6:$T$6)=4,"",IF(SAISIE!O51="","",IF(SAISIE!Q51&gt;0,SAISIE!$Q$6,IF(SAISIE!R51&gt;0,SAISIE!$R$6,IF(SAISIE!S51&gt;0,SAISIE!$S$6,IF(SAISIE!T51&gt;0,SAISIE!$T$6,""))))))</f>
        <v/>
      </c>
      <c r="O668" s="11" t="s">
        <v>58</v>
      </c>
    </row>
    <row r="669" spans="1:15" x14ac:dyDescent="0.2">
      <c r="A669" s="48" t="str">
        <f>IF(B669="","SUPPR",SAISIE!$B$3)</f>
        <v>SUPPR</v>
      </c>
      <c r="B669" s="12" t="str">
        <f>IF(SAISIE!P51="","",IF(LEN(SAISIE!B51)=1,CONCATENATE("0",SAISIE!B51,"/",SAISIE!$B$4,"/",SAISIE!$B$5),CONCATENATE(SAISIE!B51,"/",SAISIE!$B$4,"/",SAISIE!$B$5)))</f>
        <v/>
      </c>
      <c r="C669" s="12" t="str">
        <f>IF(SAISIE!P51="","",SAISIE!$P$8)</f>
        <v/>
      </c>
      <c r="D669" s="12" t="str">
        <f>IF(SAISIE!P51="","",SAISIE!E51)</f>
        <v/>
      </c>
      <c r="E669" s="12" t="str">
        <f>IF(SAISIE!P51="","",SAISIE!F51)</f>
        <v/>
      </c>
      <c r="F669" s="12" t="str">
        <f>IF(SAISIE!$P51="","",IF(SAISIE!$U51="","",SAISIE!$U51))</f>
        <v/>
      </c>
      <c r="G669" s="12" t="str">
        <f>IF(SAISIE!P51="","",SAISIE!P51)</f>
        <v/>
      </c>
      <c r="H669" s="12"/>
      <c r="I669" s="12" t="str">
        <f>IF(SAISIE!$P51="","",SAISIE!$X51)</f>
        <v/>
      </c>
      <c r="J669" s="61" t="str">
        <f>IF(COUNTBLANK(SAISIE!$Q$6:$T$6)=4,"",IF(SAISIE!P51="","",IF(SAISIE!Q51&gt;0,SAISIE!$Q$6,IF(SAISIE!R51&gt;0,SAISIE!$R$6,IF(SAISIE!S51&gt;0,SAISIE!$S$6,IF(SAISIE!T51&gt;0,SAISIE!$T$6,""))))))</f>
        <v/>
      </c>
      <c r="O669" s="11" t="s">
        <v>52</v>
      </c>
    </row>
    <row r="670" spans="1:15" x14ac:dyDescent="0.2">
      <c r="A670" s="48" t="str">
        <f>IF(B670="","SUPPR",SAISIE!$B$3)</f>
        <v>PR</v>
      </c>
      <c r="B670" s="12" t="str">
        <f>IF(SAISIE!Q51="","",IF(LEN(SAISIE!B51)=1,CONCATENATE("0",SAISIE!B51,"/",SAISIE!$B$4,"/",SAISIE!$B$5),CONCATENATE(SAISIE!B51,"/",SAISIE!$B$4,"/",SAISIE!$B$5)))</f>
        <v>26/01/2018</v>
      </c>
      <c r="C670" s="12">
        <f>IF(SAISIE!Q51="","",SAISIE!$Q$8)</f>
        <v>4457112</v>
      </c>
      <c r="D670" s="12">
        <f>IF(SAISIE!Q51="","",SAISIE!E51)</f>
        <v>154498</v>
      </c>
      <c r="E670" s="12" t="str">
        <f>IF(SAISIE!Q51="","",SAISIE!F51)</f>
        <v>VTP PV 18147516 - AM-773-JQ - BENABBAS SORAYA - NISSAN MICRA</v>
      </c>
      <c r="F670" s="12" t="str">
        <f>IF(SAISIE!$Q51="","",IF(SAISIE!$U51="","",SAISIE!$U51))</f>
        <v/>
      </c>
      <c r="G670" s="12">
        <f>IF(SAISIE!Q51="","",SAISIE!Q51)</f>
        <v>10.84</v>
      </c>
      <c r="H670" s="12"/>
      <c r="I670" s="37"/>
      <c r="J670" s="61"/>
      <c r="O670" s="39"/>
    </row>
    <row r="671" spans="1:15" x14ac:dyDescent="0.2">
      <c r="A671" s="48" t="str">
        <f>IF(B671="","SUPPR",SAISIE!$B$3)</f>
        <v>SUPPR</v>
      </c>
      <c r="B671" s="12" t="str">
        <f>IF(SAISIE!R51="","",IF(LEN(SAISIE!B51)=1,CONCATENATE("0",SAISIE!B51,"/",SAISIE!$B$4,"/",SAISIE!$B$5),CONCATENATE(SAISIE!B51,"/",SAISIE!$B$4,"/",SAISIE!$B$5)))</f>
        <v/>
      </c>
      <c r="C671" s="12" t="str">
        <f>IF(SAISIE!R51="","",SAISIE!$R$8)</f>
        <v/>
      </c>
      <c r="D671" s="12" t="str">
        <f>IF(SAISIE!R51="","",SAISIE!E51)</f>
        <v/>
      </c>
      <c r="E671" s="12" t="str">
        <f>IF(SAISIE!R51="","",SAISIE!F51)</f>
        <v/>
      </c>
      <c r="F671" s="12" t="str">
        <f>IF(SAISIE!$R51="","",IF(SAISIE!$U51="","",SAISIE!$U51))</f>
        <v/>
      </c>
      <c r="G671" s="12" t="str">
        <f>IF(SAISIE!R51="","",SAISIE!R51)</f>
        <v/>
      </c>
      <c r="H671" s="12"/>
      <c r="I671" s="37"/>
      <c r="J671" s="61"/>
    </row>
    <row r="672" spans="1:15" x14ac:dyDescent="0.2">
      <c r="A672" s="48" t="str">
        <f>IF(B672="","SUPPR",SAISIE!$B$3)</f>
        <v>SUPPR</v>
      </c>
      <c r="B672" s="12" t="str">
        <f>IF(SAISIE!S51="","",IF(LEN(SAISIE!B51)=1,CONCATENATE("0",SAISIE!B51,"/",SAISIE!$B$4,"/",SAISIE!$B$5),CONCATENATE(SAISIE!B51,"/",SAISIE!$B$4,"/",SAISIE!$B$5)))</f>
        <v/>
      </c>
      <c r="C672" s="12" t="str">
        <f>IF(SAISIE!S51="","",SAISIE!$S$8)</f>
        <v/>
      </c>
      <c r="D672" s="12" t="str">
        <f>IF(SAISIE!S51="","",SAISIE!E51)</f>
        <v/>
      </c>
      <c r="E672" s="12" t="str">
        <f>IF(SAISIE!S51="","",SAISIE!F51)</f>
        <v/>
      </c>
      <c r="F672" s="12" t="str">
        <f>IF(SAISIE!$S51="","",IF(SAISIE!$U51="","",SAISIE!$U51))</f>
        <v/>
      </c>
      <c r="G672" s="12" t="str">
        <f>IF(SAISIE!S51="","",SAISIE!S51)</f>
        <v/>
      </c>
      <c r="H672" s="12"/>
      <c r="I672" s="37"/>
      <c r="J672" s="61"/>
    </row>
    <row r="673" spans="1:15" ht="13.5" thickBot="1" x14ac:dyDescent="0.25">
      <c r="A673" s="48" t="str">
        <f>IF(B673="","SUPPR",SAISIE!$B$3)</f>
        <v>SUPPR</v>
      </c>
      <c r="B673" s="12" t="str">
        <f>IF(SAISIE!T51="","",IF(LEN(SAISIE!B51)=1,CONCATENATE("0",SAISIE!B51,"/",SAISIE!$B$4,"/",SAISIE!$B$5),CONCATENATE(SAISIE!B51,"/",SAISIE!$B$4,"/",SAISIE!$B$5)))</f>
        <v/>
      </c>
      <c r="C673" s="60" t="str">
        <f>IF(SAISIE!T51="","",SAISIE!$T$8)</f>
        <v/>
      </c>
      <c r="D673" s="60" t="str">
        <f>IF(SAISIE!T51="","",SAISIE!E51)</f>
        <v/>
      </c>
      <c r="E673" s="60" t="str">
        <f>IF(SAISIE!T51="","",SAISIE!F51)</f>
        <v/>
      </c>
      <c r="F673" s="60" t="str">
        <f>IF(SAISIE!$T51="","",IF(SAISIE!$U51="","",SAISIE!$U51))</f>
        <v/>
      </c>
      <c r="G673" s="60" t="str">
        <f>IF(SAISIE!T51="","",SAISIE!T51)</f>
        <v/>
      </c>
      <c r="H673" s="58"/>
      <c r="I673" s="59"/>
      <c r="J673" s="62"/>
    </row>
    <row r="674" spans="1:15" x14ac:dyDescent="0.2">
      <c r="A674" s="48" t="str">
        <f>IF(B674="","SUPPR",SAISIE!$B$3)</f>
        <v>PR</v>
      </c>
      <c r="B674" s="53" t="str">
        <f>IF(SAISIE!B52="","",IF(LEN(SAISIE!B52)=1,CONCATENATE("0",SAISIE!B52,"/",SAISIE!$B$4,"/",SAISIE!$B$5),CONCATENATE(SAISIE!B52,"/",SAISIE!$B$4,"/",SAISIE!$B$5)))</f>
        <v>20/01/2018</v>
      </c>
      <c r="C674" s="53" t="str">
        <f>IF(SAISIE!B52="","",CONCATENATE($M$2,SAISIE!C52))</f>
        <v>411BERG</v>
      </c>
      <c r="D674" s="53">
        <f>IF(SAISIE!B52="","",SAISIE!E52)</f>
        <v>154328</v>
      </c>
      <c r="E674" s="53" t="str">
        <f>IF(SAISIE!B52="","",SAISIE!F52)</f>
        <v>CV PV 18147353 - DC-122-LQ - BERGER LAURENCE - CITROEN BERLINGO</v>
      </c>
      <c r="F674" s="66" t="str">
        <f>IF(A674="SUPPR","",IF(SAISIE!$U52="","",SAISIE!$U52))</f>
        <v/>
      </c>
      <c r="G674" s="53"/>
      <c r="H674" s="53">
        <f>IF(SAISIE!B52="","",SAISIE!D52)</f>
        <v>15</v>
      </c>
      <c r="I674" s="54"/>
      <c r="J674" s="55" t="str">
        <f>IF(AZ52="","","")</f>
        <v/>
      </c>
      <c r="O674" s="38">
        <f>O658+1</f>
        <v>52</v>
      </c>
    </row>
    <row r="675" spans="1:15" x14ac:dyDescent="0.2">
      <c r="A675" s="48" t="str">
        <f>IF(B675="","SUPPR",SAISIE!$B$3)</f>
        <v>SUPPR</v>
      </c>
      <c r="B675" s="12" t="str">
        <f>IF(SAISIE!W52="","",IF(LEN(SAISIE!B52)=1,CONCATENATE("0",SAISIE!B52,"/",SAISIE!$B$4,"/",SAISIE!$B$5),CONCATENATE(SAISIE!B52,"/",SAISIE!$B$4,"/",SAISIE!$B$5)))</f>
        <v/>
      </c>
      <c r="C675" s="12" t="str">
        <f>IF(SAISIE!W52="","",SAISIE!V52)</f>
        <v/>
      </c>
      <c r="D675" s="12" t="str">
        <f>IF(SAISIE!W52="","",SAISIE!E52)</f>
        <v/>
      </c>
      <c r="E675" s="12" t="str">
        <f>IF(SAISIE!W52="","",SAISIE!F52)</f>
        <v/>
      </c>
      <c r="F675" s="12" t="str">
        <f>IF(SAISIE!$W52="","",IF(SAISIE!$U52="","",SAISIE!$U52))</f>
        <v/>
      </c>
      <c r="G675" s="12" t="str">
        <f>IF(SAISIE!W52="","",SAISIE!W52)</f>
        <v/>
      </c>
      <c r="H675" s="12"/>
      <c r="I675" s="12" t="str">
        <f>IF(SAISIE!$W52="","",SAISIE!$X52)</f>
        <v/>
      </c>
      <c r="J675" s="61" t="str">
        <f>IF(COUNTBLANK(SAISIE!$Q$6:$T$6)=4,"",IF(SAISIE!W52="","",IF(SAISIE!Q52&gt;0,SAISIE!$Q$6,IF(SAISIE!R52&gt;0,SAISIE!$R$6,IF(SAISIE!S52&gt;0,SAISIE!$S$6,IF(SAISIE!T52&gt;0,SAISIE!$T$6,""))))))</f>
        <v/>
      </c>
      <c r="O675" s="11" t="s">
        <v>51</v>
      </c>
    </row>
    <row r="676" spans="1:15" x14ac:dyDescent="0.2">
      <c r="A676" s="48" t="str">
        <f>IF(B676="","SUPPR",SAISIE!$B$3)</f>
        <v>PR</v>
      </c>
      <c r="B676" s="12" t="str">
        <f>IF(SAISIE!G52="","",IF(LEN(SAISIE!B52)=1,CONCATENATE("0",SAISIE!B52,"/",SAISIE!$B$4,"/",SAISIE!$B$5),CONCATENATE(SAISIE!B52,"/",SAISIE!$B$4,"/",SAISIE!$B$5)))</f>
        <v>20/01/2018</v>
      </c>
      <c r="C676" s="12">
        <f>IF(SAISIE!G52="","",SAISIE!$G$8)</f>
        <v>706100</v>
      </c>
      <c r="D676" s="12">
        <f>IF(SAISIE!G52="","",SAISIE!E52)</f>
        <v>154328</v>
      </c>
      <c r="E676" s="12" t="str">
        <f>IF(SAISIE!G52="","",SAISIE!F52)</f>
        <v>CV PV 18147353 - DC-122-LQ - BERGER LAURENCE - CITROEN BERLINGO</v>
      </c>
      <c r="F676" s="12" t="str">
        <f>IF(SAISIE!$G52="","",IF(SAISIE!$U52="","",SAISIE!$U52))</f>
        <v/>
      </c>
      <c r="G676" s="12">
        <f>IF(SAISIE!G52="","",SAISIE!G52)</f>
        <v>12.5</v>
      </c>
      <c r="H676" s="12"/>
      <c r="I676" s="12">
        <f>IF(SAISIE!$G52="","",SAISIE!$X52)</f>
        <v>0</v>
      </c>
      <c r="J676" s="61" t="str">
        <f>IF(COUNTBLANK(SAISIE!$Q$6:$T$6)=4,"",IF(SAISIE!G52="","",IF(SAISIE!Q52&gt;0,SAISIE!$Q$6,IF(SAISIE!R52&gt;0,SAISIE!$R$6,IF(SAISIE!S52&gt;0,SAISIE!$S$6,IF(SAISIE!T52&gt;0,SAISIE!$T$6,""))))))</f>
        <v/>
      </c>
      <c r="O676" s="11" t="s">
        <v>48</v>
      </c>
    </row>
    <row r="677" spans="1:15" x14ac:dyDescent="0.2">
      <c r="A677" s="48" t="str">
        <f>IF(B677="","SUPPR",SAISIE!$B$3)</f>
        <v>SUPPR</v>
      </c>
      <c r="B677" s="12" t="str">
        <f>IF(SAISIE!H52="","",IF(LEN(SAISIE!B52)=1,CONCATENATE("0",SAISIE!B52,"/",SAISIE!$B$4,"/",SAISIE!$B$5),CONCATENATE(SAISIE!B52,"/",SAISIE!$B$4,"/",SAISIE!$B$5)))</f>
        <v/>
      </c>
      <c r="C677" s="12" t="str">
        <f>IF(SAISIE!H52="","",SAISIE!$H$8)</f>
        <v/>
      </c>
      <c r="D677" s="12" t="str">
        <f>IF(SAISIE!H52="","",SAISIE!E52)</f>
        <v/>
      </c>
      <c r="E677" s="12" t="str">
        <f>IF(SAISIE!H52="","",SAISIE!F52)</f>
        <v/>
      </c>
      <c r="F677" s="12" t="str">
        <f>IF(SAISIE!$H52="","",IF(SAISIE!$U52="","",SAISIE!$U52))</f>
        <v/>
      </c>
      <c r="G677" s="12" t="str">
        <f>IF(SAISIE!H52="","",SAISIE!H52)</f>
        <v/>
      </c>
      <c r="H677" s="12"/>
      <c r="I677" s="12" t="str">
        <f>IF(SAISIE!$H52="","",SAISIE!$X52)</f>
        <v/>
      </c>
      <c r="J677" s="61" t="str">
        <f>IF(COUNTBLANK(SAISIE!$Q$6:$T$6)=4,"",IF(SAISIE!H52="","",IF(SAISIE!Q52&gt;0,SAISIE!$Q$6,IF(SAISIE!R52&gt;0,SAISIE!$R$6,IF(SAISIE!S52&gt;0,SAISIE!$S$6,IF(SAISIE!T52&gt;0,SAISIE!$T$6,""))))))</f>
        <v/>
      </c>
      <c r="O677" s="11" t="s">
        <v>49</v>
      </c>
    </row>
    <row r="678" spans="1:15" x14ac:dyDescent="0.2">
      <c r="A678" s="48" t="str">
        <f>IF(B678="","SUPPR",SAISIE!$B$3)</f>
        <v>SUPPR</v>
      </c>
      <c r="B678" s="12" t="str">
        <f>IF(SAISIE!I52="","",IF(LEN(SAISIE!B52)=1,CONCATENATE("0",SAISIE!B52,"/",SAISIE!$B$4,"/",SAISIE!$B$5),CONCATENATE(SAISIE!B52,"/",SAISIE!$B$4,"/",SAISIE!$B$5)))</f>
        <v/>
      </c>
      <c r="C678" s="12" t="str">
        <f>IF(SAISIE!I52="","",SAISIE!$I$8)</f>
        <v/>
      </c>
      <c r="D678" s="12" t="str">
        <f>IF(SAISIE!I52="","",SAISIE!E52)</f>
        <v/>
      </c>
      <c r="E678" s="12" t="str">
        <f>IF(SAISIE!I52="","",SAISIE!F52)</f>
        <v/>
      </c>
      <c r="F678" s="12" t="str">
        <f>IF(SAISIE!$I52="","",IF(SAISIE!$U52="","",SAISIE!$U52))</f>
        <v/>
      </c>
      <c r="G678" s="12" t="str">
        <f>IF(SAISIE!I52="","",SAISIE!I52)</f>
        <v/>
      </c>
      <c r="H678" s="12"/>
      <c r="I678" s="12" t="str">
        <f>IF(SAISIE!$I52="","",SAISIE!$X52)</f>
        <v/>
      </c>
      <c r="J678" s="61" t="str">
        <f>IF(COUNTBLANK(SAISIE!$Q$6:$T$6)=4,"",IF(SAISIE!I52="","",IF(SAISIE!Q52&gt;0,SAISIE!$Q$6,IF(SAISIE!R52&gt;0,SAISIE!$R$6,IF(SAISIE!S52&gt;0,SAISIE!$S$6,IF(SAISIE!T52&gt;0,SAISIE!$T$6,""))))))</f>
        <v/>
      </c>
      <c r="O678" s="11" t="s">
        <v>50</v>
      </c>
    </row>
    <row r="679" spans="1:15" x14ac:dyDescent="0.2">
      <c r="A679" s="48" t="str">
        <f>IF(B679="","SUPPR",SAISIE!$B$3)</f>
        <v>SUPPR</v>
      </c>
      <c r="B679" s="12" t="str">
        <f>IF(SAISIE!J52="","",IF(LEN(SAISIE!B52)=1,CONCATENATE("0",SAISIE!B52,"/",SAISIE!$B$4,"/",SAISIE!$B$5),CONCATENATE(SAISIE!B52,"/",SAISIE!$B$4,"/",SAISIE!$B$5)))</f>
        <v/>
      </c>
      <c r="C679" s="12" t="str">
        <f>IF(SAISIE!J52="","",SAISIE!$J$8)</f>
        <v/>
      </c>
      <c r="D679" s="12" t="str">
        <f>IF(SAISIE!J52="","",SAISIE!E52)</f>
        <v/>
      </c>
      <c r="E679" s="12" t="str">
        <f>IF(SAISIE!J52="","",SAISIE!F52)</f>
        <v/>
      </c>
      <c r="F679" s="12" t="str">
        <f>IF(SAISIE!$J52="","",IF(SAISIE!$U52="","",SAISIE!$U52))</f>
        <v/>
      </c>
      <c r="G679" s="12" t="str">
        <f>IF(SAISIE!J52="","",SAISIE!J52)</f>
        <v/>
      </c>
      <c r="H679" s="12"/>
      <c r="I679" s="12" t="str">
        <f>IF(SAISIE!$J52="","",SAISIE!$X52)</f>
        <v/>
      </c>
      <c r="J679" s="61" t="str">
        <f>IF(COUNTBLANK(SAISIE!$Q$6:$T$6)=4,"",IF(SAISIE!J52="","",IF(SAISIE!Q52&gt;0,SAISIE!$Q$6,IF(SAISIE!R52&gt;0,SAISIE!$R$6,IF(SAISIE!S52&gt;0,SAISIE!$S$6,IF(SAISIE!T52&gt;0,SAISIE!$T$6,""))))))</f>
        <v/>
      </c>
      <c r="O679" s="11" t="s">
        <v>53</v>
      </c>
    </row>
    <row r="680" spans="1:15" x14ac:dyDescent="0.2">
      <c r="A680" s="48" t="str">
        <f>IF(B680="","SUPPR",SAISIE!$B$3)</f>
        <v>SUPPR</v>
      </c>
      <c r="B680" s="12" t="str">
        <f>IF(SAISIE!K52="","",IF(LEN(SAISIE!B52)=1,CONCATENATE("0",SAISIE!B52,"/",SAISIE!$B$4,"/",SAISIE!$B$5),CONCATENATE(SAISIE!B52,"/",SAISIE!$B$4,"/",SAISIE!$B$5)))</f>
        <v/>
      </c>
      <c r="C680" s="12" t="str">
        <f>IF(SAISIE!K52="","",SAISIE!$K$8)</f>
        <v/>
      </c>
      <c r="D680" s="12" t="str">
        <f>IF(SAISIE!K52="","",SAISIE!E52)</f>
        <v/>
      </c>
      <c r="E680" s="12" t="str">
        <f>IF(SAISIE!K52="","",SAISIE!F52)</f>
        <v/>
      </c>
      <c r="F680" s="12" t="str">
        <f>IF(SAISIE!$K52="","",IF(SAISIE!$U52="","",SAISIE!$U52))</f>
        <v/>
      </c>
      <c r="G680" s="12" t="str">
        <f>IF(SAISIE!K52="","",SAISIE!K52)</f>
        <v/>
      </c>
      <c r="H680" s="12"/>
      <c r="I680" s="12" t="str">
        <f>IF(SAISIE!$K52="","",SAISIE!$X52)</f>
        <v/>
      </c>
      <c r="J680" s="61" t="str">
        <f>IF(COUNTBLANK(SAISIE!$Q$6:$T$6)=4,"",IF(SAISIE!K52="","",IF(SAISIE!Q52&gt;0,SAISIE!$Q$6,IF(SAISIE!R52&gt;0,SAISIE!$R$6,IF(SAISIE!S52&gt;0,SAISIE!$S$6,IF(SAISIE!T52&gt;0,SAISIE!$T$6,""))))))</f>
        <v/>
      </c>
      <c r="O680" s="11" t="s">
        <v>54</v>
      </c>
    </row>
    <row r="681" spans="1:15" x14ac:dyDescent="0.2">
      <c r="A681" s="48" t="str">
        <f>IF(B681="","SUPPR",SAISIE!$B$3)</f>
        <v>SUPPR</v>
      </c>
      <c r="B681" s="12" t="str">
        <f>IF(SAISIE!L52="","",IF(LEN(SAISIE!B52)=1,CONCATENATE("0",SAISIE!B52,"/",SAISIE!$B$4,"/",SAISIE!$B$5),CONCATENATE(SAISIE!B52,"/",SAISIE!$B$4,"/",SAISIE!$B$5)))</f>
        <v/>
      </c>
      <c r="C681" s="12" t="str">
        <f>IF(SAISIE!L52="","",SAISIE!$L$8)</f>
        <v/>
      </c>
      <c r="D681" s="12" t="str">
        <f>IF(SAISIE!L52="","",SAISIE!E52)</f>
        <v/>
      </c>
      <c r="E681" s="12" t="str">
        <f>IF(SAISIE!L52="","",SAISIE!F52)</f>
        <v/>
      </c>
      <c r="F681" s="12" t="str">
        <f>IF(SAISIE!$L52="","",IF(SAISIE!$U52="","",SAISIE!$U52))</f>
        <v/>
      </c>
      <c r="G681" s="12" t="str">
        <f>IF(SAISIE!L52="","",SAISIE!L52)</f>
        <v/>
      </c>
      <c r="H681" s="12"/>
      <c r="I681" s="12" t="str">
        <f>IF(SAISIE!$L52="","",SAISIE!$X52)</f>
        <v/>
      </c>
      <c r="J681" s="61" t="str">
        <f>IF(COUNTBLANK(SAISIE!$Q$6:$T$6)=4,"",IF(SAISIE!L52="","",IF(SAISIE!Q52&gt;0,SAISIE!$Q$6,IF(SAISIE!R52&gt;0,SAISIE!$R$6,IF(SAISIE!S52&gt;0,SAISIE!$S$6,IF(SAISIE!T52&gt;0,SAISIE!$T$6,""))))))</f>
        <v/>
      </c>
      <c r="O681" s="11" t="s">
        <v>55</v>
      </c>
    </row>
    <row r="682" spans="1:15" x14ac:dyDescent="0.2">
      <c r="A682" s="48" t="str">
        <f>IF(B682="","SUPPR",SAISIE!$B$3)</f>
        <v>SUPPR</v>
      </c>
      <c r="B682" s="12" t="str">
        <f>IF(SAISIE!M52="","",IF(LEN(SAISIE!B52)=1,CONCATENATE("0",SAISIE!B52,"/",SAISIE!$B$4,"/",SAISIE!$B$5),CONCATENATE(SAISIE!B52,"/",SAISIE!$B$4,"/",SAISIE!$B$5)))</f>
        <v/>
      </c>
      <c r="C682" s="12" t="str">
        <f>IF(SAISIE!M52="","",SAISIE!$M$8)</f>
        <v/>
      </c>
      <c r="D682" s="12" t="str">
        <f>IF(SAISIE!M52="","",SAISIE!E52)</f>
        <v/>
      </c>
      <c r="E682" s="12" t="str">
        <f>IF(SAISIE!M52="","",SAISIE!F52)</f>
        <v/>
      </c>
      <c r="F682" s="12" t="str">
        <f>IF(SAISIE!$M52="","",IF(SAISIE!$U52="","",SAISIE!$U52))</f>
        <v/>
      </c>
      <c r="G682" s="12" t="str">
        <f>IF(SAISIE!M52="","",SAISIE!M52)</f>
        <v/>
      </c>
      <c r="H682" s="12"/>
      <c r="I682" s="12" t="str">
        <f>IF(SAISIE!$M52="","",SAISIE!$X52)</f>
        <v/>
      </c>
      <c r="J682" s="61" t="str">
        <f>IF(COUNTBLANK(SAISIE!$Q$6:$T$6)=4,"",IF(SAISIE!M52="","",IF(SAISIE!Q52&gt;0,SAISIE!$Q$6,IF(SAISIE!R52&gt;0,SAISIE!$R$6,IF(SAISIE!S52&gt;0,SAISIE!$S$6,IF(SAISIE!T52&gt;0,SAISIE!$T$6,""))))))</f>
        <v/>
      </c>
      <c r="O682" s="11" t="s">
        <v>56</v>
      </c>
    </row>
    <row r="683" spans="1:15" x14ac:dyDescent="0.2">
      <c r="A683" s="48" t="str">
        <f>IF(B683="","SUPPR",SAISIE!$B$3)</f>
        <v>SUPPR</v>
      </c>
      <c r="B683" s="12" t="str">
        <f>IF(SAISIE!N52="","",IF(LEN(SAISIE!B52)=1,CONCATENATE("0",SAISIE!B52,"/",SAISIE!$B$4,"/",SAISIE!$B$5),CONCATENATE(SAISIE!B52,"/",SAISIE!$B$4,"/",SAISIE!$B$5)))</f>
        <v/>
      </c>
      <c r="C683" s="12" t="str">
        <f>IF(SAISIE!N52="","",SAISIE!$N$8)</f>
        <v/>
      </c>
      <c r="D683" s="12" t="str">
        <f>IF(SAISIE!N52="","",SAISIE!E52)</f>
        <v/>
      </c>
      <c r="E683" s="12" t="str">
        <f>IF(SAISIE!N52="","",SAISIE!F52)</f>
        <v/>
      </c>
      <c r="F683" s="12" t="str">
        <f>IF(SAISIE!$N52="","",IF(SAISIE!$U52="","",SAISIE!$U52))</f>
        <v/>
      </c>
      <c r="G683" s="12" t="str">
        <f>IF(SAISIE!N52="","",SAISIE!N52)</f>
        <v/>
      </c>
      <c r="H683" s="12"/>
      <c r="I683" s="12" t="str">
        <f>IF(SAISIE!$N52="","",SAISIE!$X52)</f>
        <v/>
      </c>
      <c r="J683" s="61" t="str">
        <f>IF(COUNTBLANK(SAISIE!$Q$6:$T$6)=4,"",IF(SAISIE!N52="","",IF(SAISIE!Q52&gt;0,SAISIE!$Q$6,IF(SAISIE!R52&gt;0,SAISIE!$R$6,IF(SAISIE!S52&gt;0,SAISIE!$S$6,IF(SAISIE!T52&gt;0,SAISIE!$T$6,""))))))</f>
        <v/>
      </c>
      <c r="O683" s="11" t="s">
        <v>57</v>
      </c>
    </row>
    <row r="684" spans="1:15" x14ac:dyDescent="0.2">
      <c r="A684" s="48" t="str">
        <f>IF(B684="","SUPPR",SAISIE!$B$3)</f>
        <v>SUPPR</v>
      </c>
      <c r="B684" s="12" t="str">
        <f>IF(SAISIE!O52="","",IF(LEN(SAISIE!B52)=1,CONCATENATE("0",SAISIE!B52,"/",SAISIE!$B$4,"/",SAISIE!$B$5),CONCATENATE(SAISIE!B52,"/",SAISIE!$B$4,"/",SAISIE!$B$5)))</f>
        <v/>
      </c>
      <c r="C684" s="12" t="str">
        <f>IF(SAISIE!O52="","",SAISIE!$O$8)</f>
        <v/>
      </c>
      <c r="D684" s="12" t="str">
        <f>IF(SAISIE!O52="","",SAISIE!E52)</f>
        <v/>
      </c>
      <c r="E684" s="12" t="str">
        <f>IF(SAISIE!O52="","",SAISIE!F52)</f>
        <v/>
      </c>
      <c r="F684" s="12" t="str">
        <f>IF(SAISIE!$O52="","",IF(SAISIE!$U52="","",SAISIE!$U52))</f>
        <v/>
      </c>
      <c r="G684" s="12" t="str">
        <f>IF(SAISIE!O52="","",SAISIE!O52)</f>
        <v/>
      </c>
      <c r="H684" s="12"/>
      <c r="I684" s="12" t="str">
        <f>IF(SAISIE!$O52="","",SAISIE!$X52)</f>
        <v/>
      </c>
      <c r="J684" s="61" t="str">
        <f>IF(COUNTBLANK(SAISIE!$Q$6:$T$6)=4,"",IF(SAISIE!O52="","",IF(SAISIE!Q52&gt;0,SAISIE!$Q$6,IF(SAISIE!R52&gt;0,SAISIE!$R$6,IF(SAISIE!S52&gt;0,SAISIE!$S$6,IF(SAISIE!T52&gt;0,SAISIE!$T$6,""))))))</f>
        <v/>
      </c>
      <c r="O684" s="11" t="s">
        <v>58</v>
      </c>
    </row>
    <row r="685" spans="1:15" x14ac:dyDescent="0.2">
      <c r="A685" s="48" t="str">
        <f>IF(B685="","SUPPR",SAISIE!$B$3)</f>
        <v>SUPPR</v>
      </c>
      <c r="B685" s="12" t="str">
        <f>IF(SAISIE!P52="","",IF(LEN(SAISIE!B52)=1,CONCATENATE("0",SAISIE!B52,"/",SAISIE!$B$4,"/",SAISIE!$B$5),CONCATENATE(SAISIE!B52,"/",SAISIE!$B$4,"/",SAISIE!$B$5)))</f>
        <v/>
      </c>
      <c r="C685" s="12" t="str">
        <f>IF(SAISIE!P52="","",SAISIE!$P$8)</f>
        <v/>
      </c>
      <c r="D685" s="12" t="str">
        <f>IF(SAISIE!P52="","",SAISIE!E52)</f>
        <v/>
      </c>
      <c r="E685" s="12" t="str">
        <f>IF(SAISIE!P52="","",SAISIE!F52)</f>
        <v/>
      </c>
      <c r="F685" s="12" t="str">
        <f>IF(SAISIE!$P52="","",IF(SAISIE!$U52="","",SAISIE!$U52))</f>
        <v/>
      </c>
      <c r="G685" s="12" t="str">
        <f>IF(SAISIE!P52="","",SAISIE!P52)</f>
        <v/>
      </c>
      <c r="H685" s="12"/>
      <c r="I685" s="12" t="str">
        <f>IF(SAISIE!$P52="","",SAISIE!$X52)</f>
        <v/>
      </c>
      <c r="J685" s="61" t="str">
        <f>IF(COUNTBLANK(SAISIE!$Q$6:$T$6)=4,"",IF(SAISIE!P52="","",IF(SAISIE!Q52&gt;0,SAISIE!$Q$6,IF(SAISIE!R52&gt;0,SAISIE!$R$6,IF(SAISIE!S52&gt;0,SAISIE!$S$6,IF(SAISIE!T52&gt;0,SAISIE!$T$6,""))))))</f>
        <v/>
      </c>
      <c r="O685" s="11" t="s">
        <v>52</v>
      </c>
    </row>
    <row r="686" spans="1:15" x14ac:dyDescent="0.2">
      <c r="A686" s="48" t="str">
        <f>IF(B686="","SUPPR",SAISIE!$B$3)</f>
        <v>PR</v>
      </c>
      <c r="B686" s="12" t="str">
        <f>IF(SAISIE!Q52="","",IF(LEN(SAISIE!B52)=1,CONCATENATE("0",SAISIE!B52,"/",SAISIE!$B$4,"/",SAISIE!$B$5),CONCATENATE(SAISIE!B52,"/",SAISIE!$B$4,"/",SAISIE!$B$5)))</f>
        <v>20/01/2018</v>
      </c>
      <c r="C686" s="12">
        <f>IF(SAISIE!Q52="","",SAISIE!$Q$8)</f>
        <v>4457112</v>
      </c>
      <c r="D686" s="12">
        <f>IF(SAISIE!Q52="","",SAISIE!E52)</f>
        <v>154328</v>
      </c>
      <c r="E686" s="12" t="str">
        <f>IF(SAISIE!Q52="","",SAISIE!F52)</f>
        <v>CV PV 18147353 - DC-122-LQ - BERGER LAURENCE - CITROEN BERLINGO</v>
      </c>
      <c r="F686" s="12" t="str">
        <f>IF(SAISIE!$Q52="","",IF(SAISIE!$U52="","",SAISIE!$U52))</f>
        <v/>
      </c>
      <c r="G686" s="12">
        <f>IF(SAISIE!Q52="","",SAISIE!Q52)</f>
        <v>2.5</v>
      </c>
      <c r="H686" s="12"/>
      <c r="I686" s="37"/>
      <c r="J686" s="61"/>
      <c r="O686" s="39"/>
    </row>
    <row r="687" spans="1:15" x14ac:dyDescent="0.2">
      <c r="A687" s="48" t="str">
        <f>IF(B687="","SUPPR",SAISIE!$B$3)</f>
        <v>SUPPR</v>
      </c>
      <c r="B687" s="12" t="str">
        <f>IF(SAISIE!R52="","",IF(LEN(SAISIE!B52)=1,CONCATENATE("0",SAISIE!B52,"/",SAISIE!$B$4,"/",SAISIE!$B$5),CONCATENATE(SAISIE!B52,"/",SAISIE!$B$4,"/",SAISIE!$B$5)))</f>
        <v/>
      </c>
      <c r="C687" s="12" t="str">
        <f>IF(SAISIE!R52="","",SAISIE!$R$8)</f>
        <v/>
      </c>
      <c r="D687" s="12" t="str">
        <f>IF(SAISIE!R52="","",SAISIE!E52)</f>
        <v/>
      </c>
      <c r="E687" s="12" t="str">
        <f>IF(SAISIE!R52="","",SAISIE!F52)</f>
        <v/>
      </c>
      <c r="F687" s="12" t="str">
        <f>IF(SAISIE!$R52="","",IF(SAISIE!$U52="","",SAISIE!$U52))</f>
        <v/>
      </c>
      <c r="G687" s="12" t="str">
        <f>IF(SAISIE!R52="","",SAISIE!R52)</f>
        <v/>
      </c>
      <c r="H687" s="12"/>
      <c r="I687" s="37"/>
      <c r="J687" s="61"/>
    </row>
    <row r="688" spans="1:15" x14ac:dyDescent="0.2">
      <c r="A688" s="48" t="str">
        <f>IF(B688="","SUPPR",SAISIE!$B$3)</f>
        <v>SUPPR</v>
      </c>
      <c r="B688" s="12" t="str">
        <f>IF(SAISIE!S52="","",IF(LEN(SAISIE!B52)=1,CONCATENATE("0",SAISIE!B52,"/",SAISIE!$B$4,"/",SAISIE!$B$5),CONCATENATE(SAISIE!B52,"/",SAISIE!$B$4,"/",SAISIE!$B$5)))</f>
        <v/>
      </c>
      <c r="C688" s="12" t="str">
        <f>IF(SAISIE!S52="","",SAISIE!$S$8)</f>
        <v/>
      </c>
      <c r="D688" s="12" t="str">
        <f>IF(SAISIE!S52="","",SAISIE!E52)</f>
        <v/>
      </c>
      <c r="E688" s="12" t="str">
        <f>IF(SAISIE!S52="","",SAISIE!F52)</f>
        <v/>
      </c>
      <c r="F688" s="12" t="str">
        <f>IF(SAISIE!$S52="","",IF(SAISIE!$U52="","",SAISIE!$U52))</f>
        <v/>
      </c>
      <c r="G688" s="12" t="str">
        <f>IF(SAISIE!S52="","",SAISIE!S52)</f>
        <v/>
      </c>
      <c r="H688" s="12"/>
      <c r="I688" s="37"/>
      <c r="J688" s="61"/>
    </row>
    <row r="689" spans="1:15" ht="13.5" thickBot="1" x14ac:dyDescent="0.25">
      <c r="A689" s="48" t="str">
        <f>IF(B689="","SUPPR",SAISIE!$B$3)</f>
        <v>SUPPR</v>
      </c>
      <c r="B689" s="12" t="str">
        <f>IF(SAISIE!T52="","",IF(LEN(SAISIE!B52)=1,CONCATENATE("0",SAISIE!B52,"/",SAISIE!$B$4,"/",SAISIE!$B$5),CONCATENATE(SAISIE!B52,"/",SAISIE!$B$4,"/",SAISIE!$B$5)))</f>
        <v/>
      </c>
      <c r="C689" s="60" t="str">
        <f>IF(SAISIE!T52="","",SAISIE!$T$8)</f>
        <v/>
      </c>
      <c r="D689" s="60" t="str">
        <f>IF(SAISIE!T52="","",SAISIE!E52)</f>
        <v/>
      </c>
      <c r="E689" s="60" t="str">
        <f>IF(SAISIE!T52="","",SAISIE!F52)</f>
        <v/>
      </c>
      <c r="F689" s="60" t="str">
        <f>IF(SAISIE!$T52="","",IF(SAISIE!$U52="","",SAISIE!$U52))</f>
        <v/>
      </c>
      <c r="G689" s="60" t="str">
        <f>IF(SAISIE!T52="","",SAISIE!T52)</f>
        <v/>
      </c>
      <c r="H689" s="58"/>
      <c r="I689" s="59"/>
      <c r="J689" s="62"/>
    </row>
    <row r="690" spans="1:15" x14ac:dyDescent="0.2">
      <c r="A690" s="48" t="str">
        <f>IF(B690="","SUPPR",SAISIE!$B$3)</f>
        <v>PR</v>
      </c>
      <c r="B690" s="53" t="str">
        <f>IF(SAISIE!B53="","",IF(LEN(SAISIE!B53)=1,CONCATENATE("0",SAISIE!B53,"/",SAISIE!$B$4,"/",SAISIE!$B$5),CONCATENATE(SAISIE!B53,"/",SAISIE!$B$4,"/",SAISIE!$B$5)))</f>
        <v>20/01/2018</v>
      </c>
      <c r="C690" s="53" t="str">
        <f>IF(SAISIE!B53="","",CONCATENATE($M$2,SAISIE!C53))</f>
        <v>411BERN</v>
      </c>
      <c r="D690" s="53">
        <f>IF(SAISIE!B53="","",SAISIE!E53)</f>
        <v>154340</v>
      </c>
      <c r="E690" s="53" t="str">
        <f>IF(SAISIE!B53="","",SAISIE!F53)</f>
        <v>VTC PV 18147365 - AJ-447-NR - BERNARD ALEXANDRE - RENAULT KANGOO</v>
      </c>
      <c r="F690" s="66" t="str">
        <f>IF(A690="SUPPR","",IF(SAISIE!$U53="","",SAISIE!$U53))</f>
        <v/>
      </c>
      <c r="G690" s="53"/>
      <c r="H690" s="53">
        <f>IF(SAISIE!B53="","",SAISIE!D53)</f>
        <v>25</v>
      </c>
      <c r="I690" s="54"/>
      <c r="J690" s="55" t="str">
        <f>IF(AZ53="","","")</f>
        <v/>
      </c>
      <c r="O690" s="38">
        <f>O674+1</f>
        <v>53</v>
      </c>
    </row>
    <row r="691" spans="1:15" x14ac:dyDescent="0.2">
      <c r="A691" s="48" t="str">
        <f>IF(B691="","SUPPR",SAISIE!$B$3)</f>
        <v>SUPPR</v>
      </c>
      <c r="B691" s="12" t="str">
        <f>IF(SAISIE!W53="","",IF(LEN(SAISIE!B53)=1,CONCATENATE("0",SAISIE!B53,"/",SAISIE!$B$4,"/",SAISIE!$B$5),CONCATENATE(SAISIE!B53,"/",SAISIE!$B$4,"/",SAISIE!$B$5)))</f>
        <v/>
      </c>
      <c r="C691" s="12" t="str">
        <f>IF(SAISIE!W53="","",SAISIE!V53)</f>
        <v/>
      </c>
      <c r="D691" s="12" t="str">
        <f>IF(SAISIE!W53="","",SAISIE!E53)</f>
        <v/>
      </c>
      <c r="E691" s="12" t="str">
        <f>IF(SAISIE!W53="","",SAISIE!F53)</f>
        <v/>
      </c>
      <c r="F691" s="12" t="str">
        <f>IF(SAISIE!$W53="","",IF(SAISIE!$U53="","",SAISIE!$U53))</f>
        <v/>
      </c>
      <c r="G691" s="12" t="str">
        <f>IF(SAISIE!W53="","",SAISIE!W53)</f>
        <v/>
      </c>
      <c r="H691" s="12"/>
      <c r="I691" s="12" t="str">
        <f>IF(SAISIE!$W53="","",SAISIE!$X53)</f>
        <v/>
      </c>
      <c r="J691" s="61" t="str">
        <f>IF(COUNTBLANK(SAISIE!$Q$6:$T$6)=4,"",IF(SAISIE!W53="","",IF(SAISIE!Q53&gt;0,SAISIE!$Q$6,IF(SAISIE!R53&gt;0,SAISIE!$R$6,IF(SAISIE!S53&gt;0,SAISIE!$S$6,IF(SAISIE!T53&gt;0,SAISIE!$T$6,""))))))</f>
        <v/>
      </c>
      <c r="O691" s="11" t="s">
        <v>51</v>
      </c>
    </row>
    <row r="692" spans="1:15" x14ac:dyDescent="0.2">
      <c r="A692" s="48" t="str">
        <f>IF(B692="","SUPPR",SAISIE!$B$3)</f>
        <v>PR</v>
      </c>
      <c r="B692" s="12" t="str">
        <f>IF(SAISIE!G53="","",IF(LEN(SAISIE!B53)=1,CONCATENATE("0",SAISIE!B53,"/",SAISIE!$B$4,"/",SAISIE!$B$5),CONCATENATE(SAISIE!B53,"/",SAISIE!$B$4,"/",SAISIE!$B$5)))</f>
        <v>20/01/2018</v>
      </c>
      <c r="C692" s="12">
        <f>IF(SAISIE!G53="","",SAISIE!$G$8)</f>
        <v>706100</v>
      </c>
      <c r="D692" s="12">
        <f>IF(SAISIE!G53="","",SAISIE!E53)</f>
        <v>154340</v>
      </c>
      <c r="E692" s="12" t="str">
        <f>IF(SAISIE!G53="","",SAISIE!F53)</f>
        <v>VTC PV 18147365 - AJ-447-NR - BERNARD ALEXANDRE - RENAULT KANGOO</v>
      </c>
      <c r="F692" s="12" t="str">
        <f>IF(SAISIE!$G53="","",IF(SAISIE!$U53="","",SAISIE!$U53))</f>
        <v/>
      </c>
      <c r="G692" s="12">
        <f>IF(SAISIE!G53="","",SAISIE!G53)</f>
        <v>20.83</v>
      </c>
      <c r="H692" s="12"/>
      <c r="I692" s="12">
        <f>IF(SAISIE!$G53="","",SAISIE!$X53)</f>
        <v>0</v>
      </c>
      <c r="J692" s="61" t="str">
        <f>IF(COUNTBLANK(SAISIE!$Q$6:$T$6)=4,"",IF(SAISIE!G53="","",IF(SAISIE!Q53&gt;0,SAISIE!$Q$6,IF(SAISIE!R53&gt;0,SAISIE!$R$6,IF(SAISIE!S53&gt;0,SAISIE!$S$6,IF(SAISIE!T53&gt;0,SAISIE!$T$6,""))))))</f>
        <v/>
      </c>
      <c r="O692" s="11" t="s">
        <v>48</v>
      </c>
    </row>
    <row r="693" spans="1:15" x14ac:dyDescent="0.2">
      <c r="A693" s="48" t="str">
        <f>IF(B693="","SUPPR",SAISIE!$B$3)</f>
        <v>SUPPR</v>
      </c>
      <c r="B693" s="12" t="str">
        <f>IF(SAISIE!H53="","",IF(LEN(SAISIE!B53)=1,CONCATENATE("0",SAISIE!B53,"/",SAISIE!$B$4,"/",SAISIE!$B$5),CONCATENATE(SAISIE!B53,"/",SAISIE!$B$4,"/",SAISIE!$B$5)))</f>
        <v/>
      </c>
      <c r="C693" s="12" t="str">
        <f>IF(SAISIE!H53="","",SAISIE!$H$8)</f>
        <v/>
      </c>
      <c r="D693" s="12" t="str">
        <f>IF(SAISIE!H53="","",SAISIE!E53)</f>
        <v/>
      </c>
      <c r="E693" s="12" t="str">
        <f>IF(SAISIE!H53="","",SAISIE!F53)</f>
        <v/>
      </c>
      <c r="F693" s="12" t="str">
        <f>IF(SAISIE!$H53="","",IF(SAISIE!$U53="","",SAISIE!$U53))</f>
        <v/>
      </c>
      <c r="G693" s="12" t="str">
        <f>IF(SAISIE!H53="","",SAISIE!H53)</f>
        <v/>
      </c>
      <c r="H693" s="12"/>
      <c r="I693" s="12" t="str">
        <f>IF(SAISIE!$H53="","",SAISIE!$X53)</f>
        <v/>
      </c>
      <c r="J693" s="61" t="str">
        <f>IF(COUNTBLANK(SAISIE!$Q$6:$T$6)=4,"",IF(SAISIE!H53="","",IF(SAISIE!Q53&gt;0,SAISIE!$Q$6,IF(SAISIE!R53&gt;0,SAISIE!$R$6,IF(SAISIE!S53&gt;0,SAISIE!$S$6,IF(SAISIE!T53&gt;0,SAISIE!$T$6,""))))))</f>
        <v/>
      </c>
      <c r="O693" s="11" t="s">
        <v>49</v>
      </c>
    </row>
    <row r="694" spans="1:15" x14ac:dyDescent="0.2">
      <c r="A694" s="48" t="str">
        <f>IF(B694="","SUPPR",SAISIE!$B$3)</f>
        <v>SUPPR</v>
      </c>
      <c r="B694" s="12" t="str">
        <f>IF(SAISIE!I53="","",IF(LEN(SAISIE!B53)=1,CONCATENATE("0",SAISIE!B53,"/",SAISIE!$B$4,"/",SAISIE!$B$5),CONCATENATE(SAISIE!B53,"/",SAISIE!$B$4,"/",SAISIE!$B$5)))</f>
        <v/>
      </c>
      <c r="C694" s="12" t="str">
        <f>IF(SAISIE!I53="","",SAISIE!$I$8)</f>
        <v/>
      </c>
      <c r="D694" s="12" t="str">
        <f>IF(SAISIE!I53="","",SAISIE!E53)</f>
        <v/>
      </c>
      <c r="E694" s="12" t="str">
        <f>IF(SAISIE!I53="","",SAISIE!F53)</f>
        <v/>
      </c>
      <c r="F694" s="12" t="str">
        <f>IF(SAISIE!$I53="","",IF(SAISIE!$U53="","",SAISIE!$U53))</f>
        <v/>
      </c>
      <c r="G694" s="12" t="str">
        <f>IF(SAISIE!I53="","",SAISIE!I53)</f>
        <v/>
      </c>
      <c r="H694" s="12"/>
      <c r="I694" s="12" t="str">
        <f>IF(SAISIE!$I53="","",SAISIE!$X53)</f>
        <v/>
      </c>
      <c r="J694" s="61" t="str">
        <f>IF(COUNTBLANK(SAISIE!$Q$6:$T$6)=4,"",IF(SAISIE!I53="","",IF(SAISIE!Q53&gt;0,SAISIE!$Q$6,IF(SAISIE!R53&gt;0,SAISIE!$R$6,IF(SAISIE!S53&gt;0,SAISIE!$S$6,IF(SAISIE!T53&gt;0,SAISIE!$T$6,""))))))</f>
        <v/>
      </c>
      <c r="O694" s="11" t="s">
        <v>50</v>
      </c>
    </row>
    <row r="695" spans="1:15" x14ac:dyDescent="0.2">
      <c r="A695" s="48" t="str">
        <f>IF(B695="","SUPPR",SAISIE!$B$3)</f>
        <v>SUPPR</v>
      </c>
      <c r="B695" s="12" t="str">
        <f>IF(SAISIE!J53="","",IF(LEN(SAISIE!B53)=1,CONCATENATE("0",SAISIE!B53,"/",SAISIE!$B$4,"/",SAISIE!$B$5),CONCATENATE(SAISIE!B53,"/",SAISIE!$B$4,"/",SAISIE!$B$5)))</f>
        <v/>
      </c>
      <c r="C695" s="12" t="str">
        <f>IF(SAISIE!J53="","",SAISIE!$J$8)</f>
        <v/>
      </c>
      <c r="D695" s="12" t="str">
        <f>IF(SAISIE!J53="","",SAISIE!E53)</f>
        <v/>
      </c>
      <c r="E695" s="12" t="str">
        <f>IF(SAISIE!J53="","",SAISIE!F53)</f>
        <v/>
      </c>
      <c r="F695" s="12" t="str">
        <f>IF(SAISIE!$J53="","",IF(SAISIE!$U53="","",SAISIE!$U53))</f>
        <v/>
      </c>
      <c r="G695" s="12" t="str">
        <f>IF(SAISIE!J53="","",SAISIE!J53)</f>
        <v/>
      </c>
      <c r="H695" s="12"/>
      <c r="I695" s="12" t="str">
        <f>IF(SAISIE!$J53="","",SAISIE!$X53)</f>
        <v/>
      </c>
      <c r="J695" s="61" t="str">
        <f>IF(COUNTBLANK(SAISIE!$Q$6:$T$6)=4,"",IF(SAISIE!J53="","",IF(SAISIE!Q53&gt;0,SAISIE!$Q$6,IF(SAISIE!R53&gt;0,SAISIE!$R$6,IF(SAISIE!S53&gt;0,SAISIE!$S$6,IF(SAISIE!T53&gt;0,SAISIE!$T$6,""))))))</f>
        <v/>
      </c>
      <c r="O695" s="11" t="s">
        <v>53</v>
      </c>
    </row>
    <row r="696" spans="1:15" x14ac:dyDescent="0.2">
      <c r="A696" s="48" t="str">
        <f>IF(B696="","SUPPR",SAISIE!$B$3)</f>
        <v>SUPPR</v>
      </c>
      <c r="B696" s="12" t="str">
        <f>IF(SAISIE!K53="","",IF(LEN(SAISIE!B53)=1,CONCATENATE("0",SAISIE!B53,"/",SAISIE!$B$4,"/",SAISIE!$B$5),CONCATENATE(SAISIE!B53,"/",SAISIE!$B$4,"/",SAISIE!$B$5)))</f>
        <v/>
      </c>
      <c r="C696" s="12" t="str">
        <f>IF(SAISIE!K53="","",SAISIE!$K$8)</f>
        <v/>
      </c>
      <c r="D696" s="12" t="str">
        <f>IF(SAISIE!K53="","",SAISIE!E53)</f>
        <v/>
      </c>
      <c r="E696" s="12" t="str">
        <f>IF(SAISIE!K53="","",SAISIE!F53)</f>
        <v/>
      </c>
      <c r="F696" s="12" t="str">
        <f>IF(SAISIE!$K53="","",IF(SAISIE!$U53="","",SAISIE!$U53))</f>
        <v/>
      </c>
      <c r="G696" s="12" t="str">
        <f>IF(SAISIE!K53="","",SAISIE!K53)</f>
        <v/>
      </c>
      <c r="H696" s="12"/>
      <c r="I696" s="12" t="str">
        <f>IF(SAISIE!$K53="","",SAISIE!$X53)</f>
        <v/>
      </c>
      <c r="J696" s="61" t="str">
        <f>IF(COUNTBLANK(SAISIE!$Q$6:$T$6)=4,"",IF(SAISIE!K53="","",IF(SAISIE!Q53&gt;0,SAISIE!$Q$6,IF(SAISIE!R53&gt;0,SAISIE!$R$6,IF(SAISIE!S53&gt;0,SAISIE!$S$6,IF(SAISIE!T53&gt;0,SAISIE!$T$6,""))))))</f>
        <v/>
      </c>
      <c r="O696" s="11" t="s">
        <v>54</v>
      </c>
    </row>
    <row r="697" spans="1:15" x14ac:dyDescent="0.2">
      <c r="A697" s="48" t="str">
        <f>IF(B697="","SUPPR",SAISIE!$B$3)</f>
        <v>SUPPR</v>
      </c>
      <c r="B697" s="12" t="str">
        <f>IF(SAISIE!L53="","",IF(LEN(SAISIE!B53)=1,CONCATENATE("0",SAISIE!B53,"/",SAISIE!$B$4,"/",SAISIE!$B$5),CONCATENATE(SAISIE!B53,"/",SAISIE!$B$4,"/",SAISIE!$B$5)))</f>
        <v/>
      </c>
      <c r="C697" s="12" t="str">
        <f>IF(SAISIE!L53="","",SAISIE!$L$8)</f>
        <v/>
      </c>
      <c r="D697" s="12" t="str">
        <f>IF(SAISIE!L53="","",SAISIE!E53)</f>
        <v/>
      </c>
      <c r="E697" s="12" t="str">
        <f>IF(SAISIE!L53="","",SAISIE!F53)</f>
        <v/>
      </c>
      <c r="F697" s="12" t="str">
        <f>IF(SAISIE!$L53="","",IF(SAISIE!$U53="","",SAISIE!$U53))</f>
        <v/>
      </c>
      <c r="G697" s="12" t="str">
        <f>IF(SAISIE!L53="","",SAISIE!L53)</f>
        <v/>
      </c>
      <c r="H697" s="12"/>
      <c r="I697" s="12" t="str">
        <f>IF(SAISIE!$L53="","",SAISIE!$X53)</f>
        <v/>
      </c>
      <c r="J697" s="61" t="str">
        <f>IF(COUNTBLANK(SAISIE!$Q$6:$T$6)=4,"",IF(SAISIE!L53="","",IF(SAISIE!Q53&gt;0,SAISIE!$Q$6,IF(SAISIE!R53&gt;0,SAISIE!$R$6,IF(SAISIE!S53&gt;0,SAISIE!$S$6,IF(SAISIE!T53&gt;0,SAISIE!$T$6,""))))))</f>
        <v/>
      </c>
      <c r="O697" s="11" t="s">
        <v>55</v>
      </c>
    </row>
    <row r="698" spans="1:15" x14ac:dyDescent="0.2">
      <c r="A698" s="48" t="str">
        <f>IF(B698="","SUPPR",SAISIE!$B$3)</f>
        <v>SUPPR</v>
      </c>
      <c r="B698" s="12" t="str">
        <f>IF(SAISIE!M53="","",IF(LEN(SAISIE!B53)=1,CONCATENATE("0",SAISIE!B53,"/",SAISIE!$B$4,"/",SAISIE!$B$5),CONCATENATE(SAISIE!B53,"/",SAISIE!$B$4,"/",SAISIE!$B$5)))</f>
        <v/>
      </c>
      <c r="C698" s="12" t="str">
        <f>IF(SAISIE!M53="","",SAISIE!$M$8)</f>
        <v/>
      </c>
      <c r="D698" s="12" t="str">
        <f>IF(SAISIE!M53="","",SAISIE!E53)</f>
        <v/>
      </c>
      <c r="E698" s="12" t="str">
        <f>IF(SAISIE!M53="","",SAISIE!F53)</f>
        <v/>
      </c>
      <c r="F698" s="12" t="str">
        <f>IF(SAISIE!$M53="","",IF(SAISIE!$U53="","",SAISIE!$U53))</f>
        <v/>
      </c>
      <c r="G698" s="12" t="str">
        <f>IF(SAISIE!M53="","",SAISIE!M53)</f>
        <v/>
      </c>
      <c r="H698" s="12"/>
      <c r="I698" s="12" t="str">
        <f>IF(SAISIE!$M53="","",SAISIE!$X53)</f>
        <v/>
      </c>
      <c r="J698" s="61" t="str">
        <f>IF(COUNTBLANK(SAISIE!$Q$6:$T$6)=4,"",IF(SAISIE!M53="","",IF(SAISIE!Q53&gt;0,SAISIE!$Q$6,IF(SAISIE!R53&gt;0,SAISIE!$R$6,IF(SAISIE!S53&gt;0,SAISIE!$S$6,IF(SAISIE!T53&gt;0,SAISIE!$T$6,""))))))</f>
        <v/>
      </c>
      <c r="O698" s="11" t="s">
        <v>56</v>
      </c>
    </row>
    <row r="699" spans="1:15" x14ac:dyDescent="0.2">
      <c r="A699" s="48" t="str">
        <f>IF(B699="","SUPPR",SAISIE!$B$3)</f>
        <v>SUPPR</v>
      </c>
      <c r="B699" s="12" t="str">
        <f>IF(SAISIE!N53="","",IF(LEN(SAISIE!B53)=1,CONCATENATE("0",SAISIE!B53,"/",SAISIE!$B$4,"/",SAISIE!$B$5),CONCATENATE(SAISIE!B53,"/",SAISIE!$B$4,"/",SAISIE!$B$5)))</f>
        <v/>
      </c>
      <c r="C699" s="12" t="str">
        <f>IF(SAISIE!N53="","",SAISIE!$N$8)</f>
        <v/>
      </c>
      <c r="D699" s="12" t="str">
        <f>IF(SAISIE!N53="","",SAISIE!E53)</f>
        <v/>
      </c>
      <c r="E699" s="12" t="str">
        <f>IF(SAISIE!N53="","",SAISIE!F53)</f>
        <v/>
      </c>
      <c r="F699" s="12" t="str">
        <f>IF(SAISIE!$N53="","",IF(SAISIE!$U53="","",SAISIE!$U53))</f>
        <v/>
      </c>
      <c r="G699" s="12" t="str">
        <f>IF(SAISIE!N53="","",SAISIE!N53)</f>
        <v/>
      </c>
      <c r="H699" s="12"/>
      <c r="I699" s="12" t="str">
        <f>IF(SAISIE!$N53="","",SAISIE!$X53)</f>
        <v/>
      </c>
      <c r="J699" s="61" t="str">
        <f>IF(COUNTBLANK(SAISIE!$Q$6:$T$6)=4,"",IF(SAISIE!N53="","",IF(SAISIE!Q53&gt;0,SAISIE!$Q$6,IF(SAISIE!R53&gt;0,SAISIE!$R$6,IF(SAISIE!S53&gt;0,SAISIE!$S$6,IF(SAISIE!T53&gt;0,SAISIE!$T$6,""))))))</f>
        <v/>
      </c>
      <c r="O699" s="11" t="s">
        <v>57</v>
      </c>
    </row>
    <row r="700" spans="1:15" x14ac:dyDescent="0.2">
      <c r="A700" s="48" t="str">
        <f>IF(B700="","SUPPR",SAISIE!$B$3)</f>
        <v>SUPPR</v>
      </c>
      <c r="B700" s="12" t="str">
        <f>IF(SAISIE!O53="","",IF(LEN(SAISIE!B53)=1,CONCATENATE("0",SAISIE!B53,"/",SAISIE!$B$4,"/",SAISIE!$B$5),CONCATENATE(SAISIE!B53,"/",SAISIE!$B$4,"/",SAISIE!$B$5)))</f>
        <v/>
      </c>
      <c r="C700" s="12" t="str">
        <f>IF(SAISIE!O53="","",SAISIE!$O$8)</f>
        <v/>
      </c>
      <c r="D700" s="12" t="str">
        <f>IF(SAISIE!O53="","",SAISIE!E53)</f>
        <v/>
      </c>
      <c r="E700" s="12" t="str">
        <f>IF(SAISIE!O53="","",SAISIE!F53)</f>
        <v/>
      </c>
      <c r="F700" s="12" t="str">
        <f>IF(SAISIE!$O53="","",IF(SAISIE!$U53="","",SAISIE!$U53))</f>
        <v/>
      </c>
      <c r="G700" s="12" t="str">
        <f>IF(SAISIE!O53="","",SAISIE!O53)</f>
        <v/>
      </c>
      <c r="H700" s="12"/>
      <c r="I700" s="12" t="str">
        <f>IF(SAISIE!$O53="","",SAISIE!$X53)</f>
        <v/>
      </c>
      <c r="J700" s="61" t="str">
        <f>IF(COUNTBLANK(SAISIE!$Q$6:$T$6)=4,"",IF(SAISIE!O53="","",IF(SAISIE!Q53&gt;0,SAISIE!$Q$6,IF(SAISIE!R53&gt;0,SAISIE!$R$6,IF(SAISIE!S53&gt;0,SAISIE!$S$6,IF(SAISIE!T53&gt;0,SAISIE!$T$6,""))))))</f>
        <v/>
      </c>
      <c r="O700" s="11" t="s">
        <v>58</v>
      </c>
    </row>
    <row r="701" spans="1:15" x14ac:dyDescent="0.2">
      <c r="A701" s="48" t="str">
        <f>IF(B701="","SUPPR",SAISIE!$B$3)</f>
        <v>SUPPR</v>
      </c>
      <c r="B701" s="12" t="str">
        <f>IF(SAISIE!P53="","",IF(LEN(SAISIE!B53)=1,CONCATENATE("0",SAISIE!B53,"/",SAISIE!$B$4,"/",SAISIE!$B$5),CONCATENATE(SAISIE!B53,"/",SAISIE!$B$4,"/",SAISIE!$B$5)))</f>
        <v/>
      </c>
      <c r="C701" s="12" t="str">
        <f>IF(SAISIE!P53="","",SAISIE!$P$8)</f>
        <v/>
      </c>
      <c r="D701" s="12" t="str">
        <f>IF(SAISIE!P53="","",SAISIE!E53)</f>
        <v/>
      </c>
      <c r="E701" s="12" t="str">
        <f>IF(SAISIE!P53="","",SAISIE!F53)</f>
        <v/>
      </c>
      <c r="F701" s="12" t="str">
        <f>IF(SAISIE!$P53="","",IF(SAISIE!$U53="","",SAISIE!$U53))</f>
        <v/>
      </c>
      <c r="G701" s="12" t="str">
        <f>IF(SAISIE!P53="","",SAISIE!P53)</f>
        <v/>
      </c>
      <c r="H701" s="12"/>
      <c r="I701" s="12" t="str">
        <f>IF(SAISIE!$P53="","",SAISIE!$X53)</f>
        <v/>
      </c>
      <c r="J701" s="61" t="str">
        <f>IF(COUNTBLANK(SAISIE!$Q$6:$T$6)=4,"",IF(SAISIE!P53="","",IF(SAISIE!Q53&gt;0,SAISIE!$Q$6,IF(SAISIE!R53&gt;0,SAISIE!$R$6,IF(SAISIE!S53&gt;0,SAISIE!$S$6,IF(SAISIE!T53&gt;0,SAISIE!$T$6,""))))))</f>
        <v/>
      </c>
      <c r="O701" s="11" t="s">
        <v>52</v>
      </c>
    </row>
    <row r="702" spans="1:15" x14ac:dyDescent="0.2">
      <c r="A702" s="48" t="str">
        <f>IF(B702="","SUPPR",SAISIE!$B$3)</f>
        <v>PR</v>
      </c>
      <c r="B702" s="12" t="str">
        <f>IF(SAISIE!Q53="","",IF(LEN(SAISIE!B53)=1,CONCATENATE("0",SAISIE!B53,"/",SAISIE!$B$4,"/",SAISIE!$B$5),CONCATENATE(SAISIE!B53,"/",SAISIE!$B$4,"/",SAISIE!$B$5)))</f>
        <v>20/01/2018</v>
      </c>
      <c r="C702" s="12">
        <f>IF(SAISIE!Q53="","",SAISIE!$Q$8)</f>
        <v>4457112</v>
      </c>
      <c r="D702" s="12">
        <f>IF(SAISIE!Q53="","",SAISIE!E53)</f>
        <v>154340</v>
      </c>
      <c r="E702" s="12" t="str">
        <f>IF(SAISIE!Q53="","",SAISIE!F53)</f>
        <v>VTC PV 18147365 - AJ-447-NR - BERNARD ALEXANDRE - RENAULT KANGOO</v>
      </c>
      <c r="F702" s="12" t="str">
        <f>IF(SAISIE!$Q53="","",IF(SAISIE!$U53="","",SAISIE!$U53))</f>
        <v/>
      </c>
      <c r="G702" s="12">
        <f>IF(SAISIE!Q53="","",SAISIE!Q53)</f>
        <v>4.17</v>
      </c>
      <c r="H702" s="12"/>
      <c r="I702" s="37"/>
      <c r="J702" s="61"/>
      <c r="O702" s="39"/>
    </row>
    <row r="703" spans="1:15" x14ac:dyDescent="0.2">
      <c r="A703" s="48" t="str">
        <f>IF(B703="","SUPPR",SAISIE!$B$3)</f>
        <v>SUPPR</v>
      </c>
      <c r="B703" s="12" t="str">
        <f>IF(SAISIE!R53="","",IF(LEN(SAISIE!B53)=1,CONCATENATE("0",SAISIE!B53,"/",SAISIE!$B$4,"/",SAISIE!$B$5),CONCATENATE(SAISIE!B53,"/",SAISIE!$B$4,"/",SAISIE!$B$5)))</f>
        <v/>
      </c>
      <c r="C703" s="12" t="str">
        <f>IF(SAISIE!R53="","",SAISIE!$R$8)</f>
        <v/>
      </c>
      <c r="D703" s="12" t="str">
        <f>IF(SAISIE!R53="","",SAISIE!E53)</f>
        <v/>
      </c>
      <c r="E703" s="12" t="str">
        <f>IF(SAISIE!R53="","",SAISIE!F53)</f>
        <v/>
      </c>
      <c r="F703" s="12" t="str">
        <f>IF(SAISIE!$R53="","",IF(SAISIE!$U53="","",SAISIE!$U53))</f>
        <v/>
      </c>
      <c r="G703" s="12" t="str">
        <f>IF(SAISIE!R53="","",SAISIE!R53)</f>
        <v/>
      </c>
      <c r="H703" s="12"/>
      <c r="I703" s="37"/>
      <c r="J703" s="61"/>
    </row>
    <row r="704" spans="1:15" x14ac:dyDescent="0.2">
      <c r="A704" s="48" t="str">
        <f>IF(B704="","SUPPR",SAISIE!$B$3)</f>
        <v>SUPPR</v>
      </c>
      <c r="B704" s="12" t="str">
        <f>IF(SAISIE!S53="","",IF(LEN(SAISIE!B53)=1,CONCATENATE("0",SAISIE!B53,"/",SAISIE!$B$4,"/",SAISIE!$B$5),CONCATENATE(SAISIE!B53,"/",SAISIE!$B$4,"/",SAISIE!$B$5)))</f>
        <v/>
      </c>
      <c r="C704" s="12" t="str">
        <f>IF(SAISIE!S53="","",SAISIE!$S$8)</f>
        <v/>
      </c>
      <c r="D704" s="12" t="str">
        <f>IF(SAISIE!S53="","",SAISIE!E53)</f>
        <v/>
      </c>
      <c r="E704" s="12" t="str">
        <f>IF(SAISIE!S53="","",SAISIE!F53)</f>
        <v/>
      </c>
      <c r="F704" s="12" t="str">
        <f>IF(SAISIE!$S53="","",IF(SAISIE!$U53="","",SAISIE!$U53))</f>
        <v/>
      </c>
      <c r="G704" s="12" t="str">
        <f>IF(SAISIE!S53="","",SAISIE!S53)</f>
        <v/>
      </c>
      <c r="H704" s="12"/>
      <c r="I704" s="37"/>
      <c r="J704" s="61"/>
    </row>
    <row r="705" spans="1:15" ht="13.5" thickBot="1" x14ac:dyDescent="0.25">
      <c r="A705" s="48" t="str">
        <f>IF(B705="","SUPPR",SAISIE!$B$3)</f>
        <v>SUPPR</v>
      </c>
      <c r="B705" s="12" t="str">
        <f>IF(SAISIE!T53="","",IF(LEN(SAISIE!B53)=1,CONCATENATE("0",SAISIE!B53,"/",SAISIE!$B$4,"/",SAISIE!$B$5),CONCATENATE(SAISIE!B53,"/",SAISIE!$B$4,"/",SAISIE!$B$5)))</f>
        <v/>
      </c>
      <c r="C705" s="60" t="str">
        <f>IF(SAISIE!T53="","",SAISIE!$T$8)</f>
        <v/>
      </c>
      <c r="D705" s="60" t="str">
        <f>IF(SAISIE!T53="","",SAISIE!E53)</f>
        <v/>
      </c>
      <c r="E705" s="60" t="str">
        <f>IF(SAISIE!T53="","",SAISIE!F53)</f>
        <v/>
      </c>
      <c r="F705" s="60" t="str">
        <f>IF(SAISIE!$T53="","",IF(SAISIE!$U53="","",SAISIE!$U53))</f>
        <v/>
      </c>
      <c r="G705" s="60" t="str">
        <f>IF(SAISIE!T53="","",SAISIE!T53)</f>
        <v/>
      </c>
      <c r="H705" s="58"/>
      <c r="I705" s="59"/>
      <c r="J705" s="62"/>
    </row>
    <row r="706" spans="1:15" x14ac:dyDescent="0.2">
      <c r="A706" s="48" t="str">
        <f>IF(B706="","SUPPR",SAISIE!$B$3)</f>
        <v>PR</v>
      </c>
      <c r="B706" s="53" t="str">
        <f>IF(SAISIE!B54="","",IF(LEN(SAISIE!B54)=1,CONCATENATE("0",SAISIE!B54,"/",SAISIE!$B$4,"/",SAISIE!$B$5),CONCATENATE(SAISIE!B54,"/",SAISIE!$B$4,"/",SAISIE!$B$5)))</f>
        <v>21/01/2018</v>
      </c>
      <c r="C706" s="53" t="str">
        <f>IF(SAISIE!B54="","",CONCATENATE($M$2,SAISIE!C54))</f>
        <v>411BERR</v>
      </c>
      <c r="D706" s="53">
        <f>IF(SAISIE!B54="","",SAISIE!E54)</f>
        <v>154359</v>
      </c>
      <c r="E706" s="53" t="str">
        <f>IF(SAISIE!B54="","",SAISIE!F54)</f>
        <v>VTP PV 18147384 - 334 DDT 78 - BERRE MAX - CITROEN C3</v>
      </c>
      <c r="F706" s="66" t="str">
        <f>IF(A706="SUPPR","",IF(SAISIE!$U54="","",SAISIE!$U54))</f>
        <v/>
      </c>
      <c r="G706" s="53"/>
      <c r="H706" s="53">
        <f>IF(SAISIE!B54="","",SAISIE!D54)</f>
        <v>65</v>
      </c>
      <c r="I706" s="54"/>
      <c r="J706" s="55" t="str">
        <f>IF(AZ54="","","")</f>
        <v/>
      </c>
      <c r="O706" s="38">
        <f>O690+1</f>
        <v>54</v>
      </c>
    </row>
    <row r="707" spans="1:15" x14ac:dyDescent="0.2">
      <c r="A707" s="48" t="str">
        <f>IF(B707="","SUPPR",SAISIE!$B$3)</f>
        <v>SUPPR</v>
      </c>
      <c r="B707" s="12" t="str">
        <f>IF(SAISIE!W54="","",IF(LEN(SAISIE!B54)=1,CONCATENATE("0",SAISIE!B54,"/",SAISIE!$B$4,"/",SAISIE!$B$5),CONCATENATE(SAISIE!B54,"/",SAISIE!$B$4,"/",SAISIE!$B$5)))</f>
        <v/>
      </c>
      <c r="C707" s="12" t="str">
        <f>IF(SAISIE!W54="","",SAISIE!V54)</f>
        <v/>
      </c>
      <c r="D707" s="12" t="str">
        <f>IF(SAISIE!W54="","",SAISIE!E54)</f>
        <v/>
      </c>
      <c r="E707" s="12" t="str">
        <f>IF(SAISIE!W54="","",SAISIE!F54)</f>
        <v/>
      </c>
      <c r="F707" s="12" t="str">
        <f>IF(SAISIE!$W54="","",IF(SAISIE!$U54="","",SAISIE!$U54))</f>
        <v/>
      </c>
      <c r="G707" s="12" t="str">
        <f>IF(SAISIE!W54="","",SAISIE!W54)</f>
        <v/>
      </c>
      <c r="H707" s="12"/>
      <c r="I707" s="12" t="str">
        <f>IF(SAISIE!$W54="","",SAISIE!$X54)</f>
        <v/>
      </c>
      <c r="J707" s="61" t="str">
        <f>IF(COUNTBLANK(SAISIE!$Q$6:$T$6)=4,"",IF(SAISIE!W54="","",IF(SAISIE!Q54&gt;0,SAISIE!$Q$6,IF(SAISIE!R54&gt;0,SAISIE!$R$6,IF(SAISIE!S54&gt;0,SAISIE!$S$6,IF(SAISIE!T54&gt;0,SAISIE!$T$6,""))))))</f>
        <v/>
      </c>
      <c r="O707" s="11" t="s">
        <v>51</v>
      </c>
    </row>
    <row r="708" spans="1:15" x14ac:dyDescent="0.2">
      <c r="A708" s="48" t="str">
        <f>IF(B708="","SUPPR",SAISIE!$B$3)</f>
        <v>PR</v>
      </c>
      <c r="B708" s="12" t="str">
        <f>IF(SAISIE!G54="","",IF(LEN(SAISIE!B54)=1,CONCATENATE("0",SAISIE!B54,"/",SAISIE!$B$4,"/",SAISIE!$B$5),CONCATENATE(SAISIE!B54,"/",SAISIE!$B$4,"/",SAISIE!$B$5)))</f>
        <v>21/01/2018</v>
      </c>
      <c r="C708" s="12">
        <f>IF(SAISIE!G54="","",SAISIE!$G$8)</f>
        <v>706100</v>
      </c>
      <c r="D708" s="12">
        <f>IF(SAISIE!G54="","",SAISIE!E54)</f>
        <v>154359</v>
      </c>
      <c r="E708" s="12" t="str">
        <f>IF(SAISIE!G54="","",SAISIE!F54)</f>
        <v>VTP PV 18147384 - 334 DDT 78 - BERRE MAX - CITROEN C3</v>
      </c>
      <c r="F708" s="12" t="str">
        <f>IF(SAISIE!$G54="","",IF(SAISIE!$U54="","",SAISIE!$U54))</f>
        <v/>
      </c>
      <c r="G708" s="12">
        <f>IF(SAISIE!G54="","",SAISIE!G54)</f>
        <v>53.88</v>
      </c>
      <c r="H708" s="12"/>
      <c r="I708" s="12">
        <f>IF(SAISIE!$G54="","",SAISIE!$X54)</f>
        <v>0</v>
      </c>
      <c r="J708" s="61" t="str">
        <f>IF(COUNTBLANK(SAISIE!$Q$6:$T$6)=4,"",IF(SAISIE!G54="","",IF(SAISIE!Q54&gt;0,SAISIE!$Q$6,IF(SAISIE!R54&gt;0,SAISIE!$R$6,IF(SAISIE!S54&gt;0,SAISIE!$S$6,IF(SAISIE!T54&gt;0,SAISIE!$T$6,""))))))</f>
        <v/>
      </c>
      <c r="O708" s="11" t="s">
        <v>48</v>
      </c>
    </row>
    <row r="709" spans="1:15" x14ac:dyDescent="0.2">
      <c r="A709" s="48" t="str">
        <f>IF(B709="","SUPPR",SAISIE!$B$3)</f>
        <v>SUPPR</v>
      </c>
      <c r="B709" s="12" t="str">
        <f>IF(SAISIE!H54="","",IF(LEN(SAISIE!B54)=1,CONCATENATE("0",SAISIE!B54,"/",SAISIE!$B$4,"/",SAISIE!$B$5),CONCATENATE(SAISIE!B54,"/",SAISIE!$B$4,"/",SAISIE!$B$5)))</f>
        <v/>
      </c>
      <c r="C709" s="12" t="str">
        <f>IF(SAISIE!H54="","",SAISIE!$H$8)</f>
        <v/>
      </c>
      <c r="D709" s="12" t="str">
        <f>IF(SAISIE!H54="","",SAISIE!E54)</f>
        <v/>
      </c>
      <c r="E709" s="12" t="str">
        <f>IF(SAISIE!H54="","",SAISIE!F54)</f>
        <v/>
      </c>
      <c r="F709" s="12" t="str">
        <f>IF(SAISIE!$H54="","",IF(SAISIE!$U54="","",SAISIE!$U54))</f>
        <v/>
      </c>
      <c r="G709" s="12" t="str">
        <f>IF(SAISIE!H54="","",SAISIE!H54)</f>
        <v/>
      </c>
      <c r="H709" s="12"/>
      <c r="I709" s="12" t="str">
        <f>IF(SAISIE!$H54="","",SAISIE!$X54)</f>
        <v/>
      </c>
      <c r="J709" s="61" t="str">
        <f>IF(COUNTBLANK(SAISIE!$Q$6:$T$6)=4,"",IF(SAISIE!H54="","",IF(SAISIE!Q54&gt;0,SAISIE!$Q$6,IF(SAISIE!R54&gt;0,SAISIE!$R$6,IF(SAISIE!S54&gt;0,SAISIE!$S$6,IF(SAISIE!T54&gt;0,SAISIE!$T$6,""))))))</f>
        <v/>
      </c>
      <c r="O709" s="11" t="s">
        <v>49</v>
      </c>
    </row>
    <row r="710" spans="1:15" x14ac:dyDescent="0.2">
      <c r="A710" s="48" t="str">
        <f>IF(B710="","SUPPR",SAISIE!$B$3)</f>
        <v>SUPPR</v>
      </c>
      <c r="B710" s="12" t="str">
        <f>IF(SAISIE!I54="","",IF(LEN(SAISIE!B54)=1,CONCATENATE("0",SAISIE!B54,"/",SAISIE!$B$4,"/",SAISIE!$B$5),CONCATENATE(SAISIE!B54,"/",SAISIE!$B$4,"/",SAISIE!$B$5)))</f>
        <v/>
      </c>
      <c r="C710" s="12" t="str">
        <f>IF(SAISIE!I54="","",SAISIE!$I$8)</f>
        <v/>
      </c>
      <c r="D710" s="12" t="str">
        <f>IF(SAISIE!I54="","",SAISIE!E54)</f>
        <v/>
      </c>
      <c r="E710" s="12" t="str">
        <f>IF(SAISIE!I54="","",SAISIE!F54)</f>
        <v/>
      </c>
      <c r="F710" s="12" t="str">
        <f>IF(SAISIE!$I54="","",IF(SAISIE!$U54="","",SAISIE!$U54))</f>
        <v/>
      </c>
      <c r="G710" s="12" t="str">
        <f>IF(SAISIE!I54="","",SAISIE!I54)</f>
        <v/>
      </c>
      <c r="H710" s="12"/>
      <c r="I710" s="12" t="str">
        <f>IF(SAISIE!$I54="","",SAISIE!$X54)</f>
        <v/>
      </c>
      <c r="J710" s="61" t="str">
        <f>IF(COUNTBLANK(SAISIE!$Q$6:$T$6)=4,"",IF(SAISIE!I54="","",IF(SAISIE!Q54&gt;0,SAISIE!$Q$6,IF(SAISIE!R54&gt;0,SAISIE!$R$6,IF(SAISIE!S54&gt;0,SAISIE!$S$6,IF(SAISIE!T54&gt;0,SAISIE!$T$6,""))))))</f>
        <v/>
      </c>
      <c r="O710" s="11" t="s">
        <v>50</v>
      </c>
    </row>
    <row r="711" spans="1:15" x14ac:dyDescent="0.2">
      <c r="A711" s="48" t="str">
        <f>IF(B711="","SUPPR",SAISIE!$B$3)</f>
        <v>SUPPR</v>
      </c>
      <c r="B711" s="12" t="str">
        <f>IF(SAISIE!J54="","",IF(LEN(SAISIE!B54)=1,CONCATENATE("0",SAISIE!B54,"/",SAISIE!$B$4,"/",SAISIE!$B$5),CONCATENATE(SAISIE!B54,"/",SAISIE!$B$4,"/",SAISIE!$B$5)))</f>
        <v/>
      </c>
      <c r="C711" s="12" t="str">
        <f>IF(SAISIE!J54="","",SAISIE!$J$8)</f>
        <v/>
      </c>
      <c r="D711" s="12" t="str">
        <f>IF(SAISIE!J54="","",SAISIE!E54)</f>
        <v/>
      </c>
      <c r="E711" s="12" t="str">
        <f>IF(SAISIE!J54="","",SAISIE!F54)</f>
        <v/>
      </c>
      <c r="F711" s="12" t="str">
        <f>IF(SAISIE!$J54="","",IF(SAISIE!$U54="","",SAISIE!$U54))</f>
        <v/>
      </c>
      <c r="G711" s="12" t="str">
        <f>IF(SAISIE!J54="","",SAISIE!J54)</f>
        <v/>
      </c>
      <c r="H711" s="12"/>
      <c r="I711" s="12" t="str">
        <f>IF(SAISIE!$J54="","",SAISIE!$X54)</f>
        <v/>
      </c>
      <c r="J711" s="61" t="str">
        <f>IF(COUNTBLANK(SAISIE!$Q$6:$T$6)=4,"",IF(SAISIE!J54="","",IF(SAISIE!Q54&gt;0,SAISIE!$Q$6,IF(SAISIE!R54&gt;0,SAISIE!$R$6,IF(SAISIE!S54&gt;0,SAISIE!$S$6,IF(SAISIE!T54&gt;0,SAISIE!$T$6,""))))))</f>
        <v/>
      </c>
      <c r="O711" s="11" t="s">
        <v>53</v>
      </c>
    </row>
    <row r="712" spans="1:15" x14ac:dyDescent="0.2">
      <c r="A712" s="48" t="str">
        <f>IF(B712="","SUPPR",SAISIE!$B$3)</f>
        <v>SUPPR</v>
      </c>
      <c r="B712" s="12" t="str">
        <f>IF(SAISIE!K54="","",IF(LEN(SAISIE!B54)=1,CONCATENATE("0",SAISIE!B54,"/",SAISIE!$B$4,"/",SAISIE!$B$5),CONCATENATE(SAISIE!B54,"/",SAISIE!$B$4,"/",SAISIE!$B$5)))</f>
        <v/>
      </c>
      <c r="C712" s="12" t="str">
        <f>IF(SAISIE!K54="","",SAISIE!$K$8)</f>
        <v/>
      </c>
      <c r="D712" s="12" t="str">
        <f>IF(SAISIE!K54="","",SAISIE!E54)</f>
        <v/>
      </c>
      <c r="E712" s="12" t="str">
        <f>IF(SAISIE!K54="","",SAISIE!F54)</f>
        <v/>
      </c>
      <c r="F712" s="12" t="str">
        <f>IF(SAISIE!$K54="","",IF(SAISIE!$U54="","",SAISIE!$U54))</f>
        <v/>
      </c>
      <c r="G712" s="12" t="str">
        <f>IF(SAISIE!K54="","",SAISIE!K54)</f>
        <v/>
      </c>
      <c r="H712" s="12"/>
      <c r="I712" s="12" t="str">
        <f>IF(SAISIE!$K54="","",SAISIE!$X54)</f>
        <v/>
      </c>
      <c r="J712" s="61" t="str">
        <f>IF(COUNTBLANK(SAISIE!$Q$6:$T$6)=4,"",IF(SAISIE!K54="","",IF(SAISIE!Q54&gt;0,SAISIE!$Q$6,IF(SAISIE!R54&gt;0,SAISIE!$R$6,IF(SAISIE!S54&gt;0,SAISIE!$S$6,IF(SAISIE!T54&gt;0,SAISIE!$T$6,""))))))</f>
        <v/>
      </c>
      <c r="O712" s="11" t="s">
        <v>54</v>
      </c>
    </row>
    <row r="713" spans="1:15" x14ac:dyDescent="0.2">
      <c r="A713" s="48" t="str">
        <f>IF(B713="","SUPPR",SAISIE!$B$3)</f>
        <v>SUPPR</v>
      </c>
      <c r="B713" s="12" t="str">
        <f>IF(SAISIE!L54="","",IF(LEN(SAISIE!B54)=1,CONCATENATE("0",SAISIE!B54,"/",SAISIE!$B$4,"/",SAISIE!$B$5),CONCATENATE(SAISIE!B54,"/",SAISIE!$B$4,"/",SAISIE!$B$5)))</f>
        <v/>
      </c>
      <c r="C713" s="12" t="str">
        <f>IF(SAISIE!L54="","",SAISIE!$L$8)</f>
        <v/>
      </c>
      <c r="D713" s="12" t="str">
        <f>IF(SAISIE!L54="","",SAISIE!E54)</f>
        <v/>
      </c>
      <c r="E713" s="12" t="str">
        <f>IF(SAISIE!L54="","",SAISIE!F54)</f>
        <v/>
      </c>
      <c r="F713" s="12" t="str">
        <f>IF(SAISIE!$L54="","",IF(SAISIE!$U54="","",SAISIE!$U54))</f>
        <v/>
      </c>
      <c r="G713" s="12" t="str">
        <f>IF(SAISIE!L54="","",SAISIE!L54)</f>
        <v/>
      </c>
      <c r="H713" s="12"/>
      <c r="I713" s="12" t="str">
        <f>IF(SAISIE!$L54="","",SAISIE!$X54)</f>
        <v/>
      </c>
      <c r="J713" s="61" t="str">
        <f>IF(COUNTBLANK(SAISIE!$Q$6:$T$6)=4,"",IF(SAISIE!L54="","",IF(SAISIE!Q54&gt;0,SAISIE!$Q$6,IF(SAISIE!R54&gt;0,SAISIE!$R$6,IF(SAISIE!S54&gt;0,SAISIE!$S$6,IF(SAISIE!T54&gt;0,SAISIE!$T$6,""))))))</f>
        <v/>
      </c>
      <c r="O713" s="11" t="s">
        <v>55</v>
      </c>
    </row>
    <row r="714" spans="1:15" x14ac:dyDescent="0.2">
      <c r="A714" s="48" t="str">
        <f>IF(B714="","SUPPR",SAISIE!$B$3)</f>
        <v>SUPPR</v>
      </c>
      <c r="B714" s="12" t="str">
        <f>IF(SAISIE!M54="","",IF(LEN(SAISIE!B54)=1,CONCATENATE("0",SAISIE!B54,"/",SAISIE!$B$4,"/",SAISIE!$B$5),CONCATENATE(SAISIE!B54,"/",SAISIE!$B$4,"/",SAISIE!$B$5)))</f>
        <v/>
      </c>
      <c r="C714" s="12" t="str">
        <f>IF(SAISIE!M54="","",SAISIE!$M$8)</f>
        <v/>
      </c>
      <c r="D714" s="12" t="str">
        <f>IF(SAISIE!M54="","",SAISIE!E54)</f>
        <v/>
      </c>
      <c r="E714" s="12" t="str">
        <f>IF(SAISIE!M54="","",SAISIE!F54)</f>
        <v/>
      </c>
      <c r="F714" s="12" t="str">
        <f>IF(SAISIE!$M54="","",IF(SAISIE!$U54="","",SAISIE!$U54))</f>
        <v/>
      </c>
      <c r="G714" s="12" t="str">
        <f>IF(SAISIE!M54="","",SAISIE!M54)</f>
        <v/>
      </c>
      <c r="H714" s="12"/>
      <c r="I714" s="12" t="str">
        <f>IF(SAISIE!$M54="","",SAISIE!$X54)</f>
        <v/>
      </c>
      <c r="J714" s="61" t="str">
        <f>IF(COUNTBLANK(SAISIE!$Q$6:$T$6)=4,"",IF(SAISIE!M54="","",IF(SAISIE!Q54&gt;0,SAISIE!$Q$6,IF(SAISIE!R54&gt;0,SAISIE!$R$6,IF(SAISIE!S54&gt;0,SAISIE!$S$6,IF(SAISIE!T54&gt;0,SAISIE!$T$6,""))))))</f>
        <v/>
      </c>
      <c r="O714" s="11" t="s">
        <v>56</v>
      </c>
    </row>
    <row r="715" spans="1:15" x14ac:dyDescent="0.2">
      <c r="A715" s="48" t="str">
        <f>IF(B715="","SUPPR",SAISIE!$B$3)</f>
        <v>SUPPR</v>
      </c>
      <c r="B715" s="12" t="str">
        <f>IF(SAISIE!N54="","",IF(LEN(SAISIE!B54)=1,CONCATENATE("0",SAISIE!B54,"/",SAISIE!$B$4,"/",SAISIE!$B$5),CONCATENATE(SAISIE!B54,"/",SAISIE!$B$4,"/",SAISIE!$B$5)))</f>
        <v/>
      </c>
      <c r="C715" s="12" t="str">
        <f>IF(SAISIE!N54="","",SAISIE!$N$8)</f>
        <v/>
      </c>
      <c r="D715" s="12" t="str">
        <f>IF(SAISIE!N54="","",SAISIE!E54)</f>
        <v/>
      </c>
      <c r="E715" s="12" t="str">
        <f>IF(SAISIE!N54="","",SAISIE!F54)</f>
        <v/>
      </c>
      <c r="F715" s="12" t="str">
        <f>IF(SAISIE!$N54="","",IF(SAISIE!$U54="","",SAISIE!$U54))</f>
        <v/>
      </c>
      <c r="G715" s="12" t="str">
        <f>IF(SAISIE!N54="","",SAISIE!N54)</f>
        <v/>
      </c>
      <c r="H715" s="12"/>
      <c r="I715" s="12" t="str">
        <f>IF(SAISIE!$N54="","",SAISIE!$X54)</f>
        <v/>
      </c>
      <c r="J715" s="61" t="str">
        <f>IF(COUNTBLANK(SAISIE!$Q$6:$T$6)=4,"",IF(SAISIE!N54="","",IF(SAISIE!Q54&gt;0,SAISIE!$Q$6,IF(SAISIE!R54&gt;0,SAISIE!$R$6,IF(SAISIE!S54&gt;0,SAISIE!$S$6,IF(SAISIE!T54&gt;0,SAISIE!$T$6,""))))))</f>
        <v/>
      </c>
      <c r="O715" s="11" t="s">
        <v>57</v>
      </c>
    </row>
    <row r="716" spans="1:15" x14ac:dyDescent="0.2">
      <c r="A716" s="48" t="str">
        <f>IF(B716="","SUPPR",SAISIE!$B$3)</f>
        <v>SUPPR</v>
      </c>
      <c r="B716" s="12" t="str">
        <f>IF(SAISIE!O54="","",IF(LEN(SAISIE!B54)=1,CONCATENATE("0",SAISIE!B54,"/",SAISIE!$B$4,"/",SAISIE!$B$5),CONCATENATE(SAISIE!B54,"/",SAISIE!$B$4,"/",SAISIE!$B$5)))</f>
        <v/>
      </c>
      <c r="C716" s="12" t="str">
        <f>IF(SAISIE!O54="","",SAISIE!$O$8)</f>
        <v/>
      </c>
      <c r="D716" s="12" t="str">
        <f>IF(SAISIE!O54="","",SAISIE!E54)</f>
        <v/>
      </c>
      <c r="E716" s="12" t="str">
        <f>IF(SAISIE!O54="","",SAISIE!F54)</f>
        <v/>
      </c>
      <c r="F716" s="12" t="str">
        <f>IF(SAISIE!$O54="","",IF(SAISIE!$U54="","",SAISIE!$U54))</f>
        <v/>
      </c>
      <c r="G716" s="12" t="str">
        <f>IF(SAISIE!O54="","",SAISIE!O54)</f>
        <v/>
      </c>
      <c r="H716" s="12"/>
      <c r="I716" s="12" t="str">
        <f>IF(SAISIE!$O54="","",SAISIE!$X54)</f>
        <v/>
      </c>
      <c r="J716" s="61" t="str">
        <f>IF(COUNTBLANK(SAISIE!$Q$6:$T$6)=4,"",IF(SAISIE!O54="","",IF(SAISIE!Q54&gt;0,SAISIE!$Q$6,IF(SAISIE!R54&gt;0,SAISIE!$R$6,IF(SAISIE!S54&gt;0,SAISIE!$S$6,IF(SAISIE!T54&gt;0,SAISIE!$T$6,""))))))</f>
        <v/>
      </c>
      <c r="O716" s="11" t="s">
        <v>58</v>
      </c>
    </row>
    <row r="717" spans="1:15" x14ac:dyDescent="0.2">
      <c r="A717" s="48" t="str">
        <f>IF(B717="","SUPPR",SAISIE!$B$3)</f>
        <v>SUPPR</v>
      </c>
      <c r="B717" s="12" t="str">
        <f>IF(SAISIE!P54="","",IF(LEN(SAISIE!B54)=1,CONCATENATE("0",SAISIE!B54,"/",SAISIE!$B$4,"/",SAISIE!$B$5),CONCATENATE(SAISIE!B54,"/",SAISIE!$B$4,"/",SAISIE!$B$5)))</f>
        <v/>
      </c>
      <c r="C717" s="12" t="str">
        <f>IF(SAISIE!P54="","",SAISIE!$P$8)</f>
        <v/>
      </c>
      <c r="D717" s="12" t="str">
        <f>IF(SAISIE!P54="","",SAISIE!E54)</f>
        <v/>
      </c>
      <c r="E717" s="12" t="str">
        <f>IF(SAISIE!P54="","",SAISIE!F54)</f>
        <v/>
      </c>
      <c r="F717" s="12" t="str">
        <f>IF(SAISIE!$P54="","",IF(SAISIE!$U54="","",SAISIE!$U54))</f>
        <v/>
      </c>
      <c r="G717" s="12" t="str">
        <f>IF(SAISIE!P54="","",SAISIE!P54)</f>
        <v/>
      </c>
      <c r="H717" s="12"/>
      <c r="I717" s="12" t="str">
        <f>IF(SAISIE!$P54="","",SAISIE!$X54)</f>
        <v/>
      </c>
      <c r="J717" s="61" t="str">
        <f>IF(COUNTBLANK(SAISIE!$Q$6:$T$6)=4,"",IF(SAISIE!P54="","",IF(SAISIE!Q54&gt;0,SAISIE!$Q$6,IF(SAISIE!R54&gt;0,SAISIE!$R$6,IF(SAISIE!S54&gt;0,SAISIE!$S$6,IF(SAISIE!T54&gt;0,SAISIE!$T$6,""))))))</f>
        <v/>
      </c>
      <c r="O717" s="11" t="s">
        <v>52</v>
      </c>
    </row>
    <row r="718" spans="1:15" x14ac:dyDescent="0.2">
      <c r="A718" s="48" t="str">
        <f>IF(B718="","SUPPR",SAISIE!$B$3)</f>
        <v>PR</v>
      </c>
      <c r="B718" s="12" t="str">
        <f>IF(SAISIE!Q54="","",IF(LEN(SAISIE!B54)=1,CONCATENATE("0",SAISIE!B54,"/",SAISIE!$B$4,"/",SAISIE!$B$5),CONCATENATE(SAISIE!B54,"/",SAISIE!$B$4,"/",SAISIE!$B$5)))</f>
        <v>21/01/2018</v>
      </c>
      <c r="C718" s="12">
        <f>IF(SAISIE!Q54="","",SAISIE!$Q$8)</f>
        <v>4457112</v>
      </c>
      <c r="D718" s="12">
        <f>IF(SAISIE!Q54="","",SAISIE!E54)</f>
        <v>154359</v>
      </c>
      <c r="E718" s="12" t="str">
        <f>IF(SAISIE!Q54="","",SAISIE!F54)</f>
        <v>VTP PV 18147384 - 334 DDT 78 - BERRE MAX - CITROEN C3</v>
      </c>
      <c r="F718" s="12" t="str">
        <f>IF(SAISIE!$Q54="","",IF(SAISIE!$U54="","",SAISIE!$U54))</f>
        <v/>
      </c>
      <c r="G718" s="12">
        <f>IF(SAISIE!Q54="","",SAISIE!Q54)</f>
        <v>10.84</v>
      </c>
      <c r="H718" s="12"/>
      <c r="I718" s="37"/>
      <c r="J718" s="61"/>
      <c r="O718" s="39"/>
    </row>
    <row r="719" spans="1:15" x14ac:dyDescent="0.2">
      <c r="A719" s="48" t="str">
        <f>IF(B719="","SUPPR",SAISIE!$B$3)</f>
        <v>SUPPR</v>
      </c>
      <c r="B719" s="12" t="str">
        <f>IF(SAISIE!R54="","",IF(LEN(SAISIE!B54)=1,CONCATENATE("0",SAISIE!B54,"/",SAISIE!$B$4,"/",SAISIE!$B$5),CONCATENATE(SAISIE!B54,"/",SAISIE!$B$4,"/",SAISIE!$B$5)))</f>
        <v/>
      </c>
      <c r="C719" s="12" t="str">
        <f>IF(SAISIE!R54="","",SAISIE!$R$8)</f>
        <v/>
      </c>
      <c r="D719" s="12" t="str">
        <f>IF(SAISIE!R54="","",SAISIE!E54)</f>
        <v/>
      </c>
      <c r="E719" s="12" t="str">
        <f>IF(SAISIE!R54="","",SAISIE!F54)</f>
        <v/>
      </c>
      <c r="F719" s="12" t="str">
        <f>IF(SAISIE!$R54="","",IF(SAISIE!$U54="","",SAISIE!$U54))</f>
        <v/>
      </c>
      <c r="G719" s="12" t="str">
        <f>IF(SAISIE!R54="","",SAISIE!R54)</f>
        <v/>
      </c>
      <c r="H719" s="12"/>
      <c r="I719" s="37"/>
      <c r="J719" s="61"/>
    </row>
    <row r="720" spans="1:15" x14ac:dyDescent="0.2">
      <c r="A720" s="48" t="str">
        <f>IF(B720="","SUPPR",SAISIE!$B$3)</f>
        <v>SUPPR</v>
      </c>
      <c r="B720" s="12" t="str">
        <f>IF(SAISIE!S54="","",IF(LEN(SAISIE!B54)=1,CONCATENATE("0",SAISIE!B54,"/",SAISIE!$B$4,"/",SAISIE!$B$5),CONCATENATE(SAISIE!B54,"/",SAISIE!$B$4,"/",SAISIE!$B$5)))</f>
        <v/>
      </c>
      <c r="C720" s="12" t="str">
        <f>IF(SAISIE!S54="","",SAISIE!$S$8)</f>
        <v/>
      </c>
      <c r="D720" s="12" t="str">
        <f>IF(SAISIE!S54="","",SAISIE!E54)</f>
        <v/>
      </c>
      <c r="E720" s="12" t="str">
        <f>IF(SAISIE!S54="","",SAISIE!F54)</f>
        <v/>
      </c>
      <c r="F720" s="12" t="str">
        <f>IF(SAISIE!$S54="","",IF(SAISIE!$U54="","",SAISIE!$U54))</f>
        <v/>
      </c>
      <c r="G720" s="12" t="str">
        <f>IF(SAISIE!S54="","",SAISIE!S54)</f>
        <v/>
      </c>
      <c r="H720" s="12"/>
      <c r="I720" s="37"/>
      <c r="J720" s="61"/>
    </row>
    <row r="721" spans="1:15" ht="13.5" thickBot="1" x14ac:dyDescent="0.25">
      <c r="A721" s="48" t="str">
        <f>IF(B721="","SUPPR",SAISIE!$B$3)</f>
        <v>SUPPR</v>
      </c>
      <c r="B721" s="12" t="str">
        <f>IF(SAISIE!T54="","",IF(LEN(SAISIE!B54)=1,CONCATENATE("0",SAISIE!B54,"/",SAISIE!$B$4,"/",SAISIE!$B$5),CONCATENATE(SAISIE!B54,"/",SAISIE!$B$4,"/",SAISIE!$B$5)))</f>
        <v/>
      </c>
      <c r="C721" s="60" t="str">
        <f>IF(SAISIE!T54="","",SAISIE!$T$8)</f>
        <v/>
      </c>
      <c r="D721" s="60" t="str">
        <f>IF(SAISIE!T54="","",SAISIE!E54)</f>
        <v/>
      </c>
      <c r="E721" s="60" t="str">
        <f>IF(SAISIE!T54="","",SAISIE!F54)</f>
        <v/>
      </c>
      <c r="F721" s="60" t="str">
        <f>IF(SAISIE!$T54="","",IF(SAISIE!$U54="","",SAISIE!$U54))</f>
        <v/>
      </c>
      <c r="G721" s="60" t="str">
        <f>IF(SAISIE!T54="","",SAISIE!T54)</f>
        <v/>
      </c>
      <c r="H721" s="58"/>
      <c r="I721" s="59"/>
      <c r="J721" s="62"/>
    </row>
    <row r="722" spans="1:15" x14ac:dyDescent="0.2">
      <c r="A722" s="48" t="str">
        <f>IF(B722="","SUPPR",SAISIE!$B$3)</f>
        <v>PR</v>
      </c>
      <c r="B722" s="53" t="str">
        <f>IF(SAISIE!B55="","",IF(LEN(SAISIE!B55)=1,CONCATENATE("0",SAISIE!B55,"/",SAISIE!$B$4,"/",SAISIE!$B$5),CONCATENATE(SAISIE!B55,"/",SAISIE!$B$4,"/",SAISIE!$B$5)))</f>
        <v>01/01/2018</v>
      </c>
      <c r="C722" s="53" t="str">
        <f>IF(SAISIE!B55="","",CONCATENATE($M$2,SAISIE!C55))</f>
        <v>411BERT</v>
      </c>
      <c r="D722" s="53">
        <f>IF(SAISIE!B55="","",SAISIE!E55)</f>
        <v>153806</v>
      </c>
      <c r="E722" s="53" t="str">
        <f>IF(SAISIE!B55="","",SAISIE!F55)</f>
        <v>VTP PV 18146866 - CP-878-AJ - BERTHELOT SEBASTIEN - BMW SERIE X</v>
      </c>
      <c r="F722" s="66" t="str">
        <f>IF(A722="SUPPR","",IF(SAISIE!$U55="","",SAISIE!$U55))</f>
        <v/>
      </c>
      <c r="G722" s="53"/>
      <c r="H722" s="53">
        <f>IF(SAISIE!B55="","",SAISIE!D55)</f>
        <v>60</v>
      </c>
      <c r="I722" s="54"/>
      <c r="J722" s="55" t="str">
        <f>IF(AZ55="","","")</f>
        <v/>
      </c>
      <c r="O722" s="38">
        <f>O706+1</f>
        <v>55</v>
      </c>
    </row>
    <row r="723" spans="1:15" x14ac:dyDescent="0.2">
      <c r="A723" s="48" t="str">
        <f>IF(B723="","SUPPR",SAISIE!$B$3)</f>
        <v>SUPPR</v>
      </c>
      <c r="B723" s="12" t="str">
        <f>IF(SAISIE!W55="","",IF(LEN(SAISIE!B55)=1,CONCATENATE("0",SAISIE!B55,"/",SAISIE!$B$4,"/",SAISIE!$B$5),CONCATENATE(SAISIE!B55,"/",SAISIE!$B$4,"/",SAISIE!$B$5)))</f>
        <v/>
      </c>
      <c r="C723" s="12" t="str">
        <f>IF(SAISIE!W55="","",SAISIE!V55)</f>
        <v/>
      </c>
      <c r="D723" s="12" t="str">
        <f>IF(SAISIE!W55="","",SAISIE!E55)</f>
        <v/>
      </c>
      <c r="E723" s="12" t="str">
        <f>IF(SAISIE!W55="","",SAISIE!F55)</f>
        <v/>
      </c>
      <c r="F723" s="12" t="str">
        <f>IF(SAISIE!$W55="","",IF(SAISIE!$U55="","",SAISIE!$U55))</f>
        <v/>
      </c>
      <c r="G723" s="12" t="str">
        <f>IF(SAISIE!W55="","",SAISIE!W55)</f>
        <v/>
      </c>
      <c r="H723" s="12"/>
      <c r="I723" s="12" t="str">
        <f>IF(SAISIE!$W55="","",SAISIE!$X55)</f>
        <v/>
      </c>
      <c r="J723" s="61" t="str">
        <f>IF(COUNTBLANK(SAISIE!$Q$6:$T$6)=4,"",IF(SAISIE!W55="","",IF(SAISIE!Q55&gt;0,SAISIE!$Q$6,IF(SAISIE!R55&gt;0,SAISIE!$R$6,IF(SAISIE!S55&gt;0,SAISIE!$S$6,IF(SAISIE!T55&gt;0,SAISIE!$T$6,""))))))</f>
        <v/>
      </c>
      <c r="O723" s="11" t="s">
        <v>51</v>
      </c>
    </row>
    <row r="724" spans="1:15" x14ac:dyDescent="0.2">
      <c r="A724" s="48" t="str">
        <f>IF(B724="","SUPPR",SAISIE!$B$3)</f>
        <v>PR</v>
      </c>
      <c r="B724" s="12" t="str">
        <f>IF(SAISIE!G55="","",IF(LEN(SAISIE!B55)=1,CONCATENATE("0",SAISIE!B55,"/",SAISIE!$B$4,"/",SAISIE!$B$5),CONCATENATE(SAISIE!B55,"/",SAISIE!$B$4,"/",SAISIE!$B$5)))</f>
        <v>01/01/2018</v>
      </c>
      <c r="C724" s="12">
        <f>IF(SAISIE!G55="","",SAISIE!$G$8)</f>
        <v>706100</v>
      </c>
      <c r="D724" s="12">
        <f>IF(SAISIE!G55="","",SAISIE!E55)</f>
        <v>153806</v>
      </c>
      <c r="E724" s="12" t="str">
        <f>IF(SAISIE!G55="","",SAISIE!F55)</f>
        <v>VTP PV 18146866 - CP-878-AJ - BERTHELOT SEBASTIEN - BMW SERIE X</v>
      </c>
      <c r="F724" s="12" t="str">
        <f>IF(SAISIE!$G55="","",IF(SAISIE!$U55="","",SAISIE!$U55))</f>
        <v/>
      </c>
      <c r="G724" s="12">
        <f>IF(SAISIE!G55="","",SAISIE!G55)</f>
        <v>49.72</v>
      </c>
      <c r="H724" s="12"/>
      <c r="I724" s="12">
        <f>IF(SAISIE!$G55="","",SAISIE!$X55)</f>
        <v>0</v>
      </c>
      <c r="J724" s="61" t="str">
        <f>IF(COUNTBLANK(SAISIE!$Q$6:$T$6)=4,"",IF(SAISIE!G55="","",IF(SAISIE!Q55&gt;0,SAISIE!$Q$6,IF(SAISIE!R55&gt;0,SAISIE!$R$6,IF(SAISIE!S55&gt;0,SAISIE!$S$6,IF(SAISIE!T55&gt;0,SAISIE!$T$6,""))))))</f>
        <v/>
      </c>
      <c r="O724" s="11" t="s">
        <v>48</v>
      </c>
    </row>
    <row r="725" spans="1:15" x14ac:dyDescent="0.2">
      <c r="A725" s="48" t="str">
        <f>IF(B725="","SUPPR",SAISIE!$B$3)</f>
        <v>SUPPR</v>
      </c>
      <c r="B725" s="12" t="str">
        <f>IF(SAISIE!H55="","",IF(LEN(SAISIE!B55)=1,CONCATENATE("0",SAISIE!B55,"/",SAISIE!$B$4,"/",SAISIE!$B$5),CONCATENATE(SAISIE!B55,"/",SAISIE!$B$4,"/",SAISIE!$B$5)))</f>
        <v/>
      </c>
      <c r="C725" s="12" t="str">
        <f>IF(SAISIE!H55="","",SAISIE!$H$8)</f>
        <v/>
      </c>
      <c r="D725" s="12" t="str">
        <f>IF(SAISIE!H55="","",SAISIE!E55)</f>
        <v/>
      </c>
      <c r="E725" s="12" t="str">
        <f>IF(SAISIE!H55="","",SAISIE!F55)</f>
        <v/>
      </c>
      <c r="F725" s="12" t="str">
        <f>IF(SAISIE!$H55="","",IF(SAISIE!$U55="","",SAISIE!$U55))</f>
        <v/>
      </c>
      <c r="G725" s="12" t="str">
        <f>IF(SAISIE!H55="","",SAISIE!H55)</f>
        <v/>
      </c>
      <c r="H725" s="12"/>
      <c r="I725" s="12" t="str">
        <f>IF(SAISIE!$H55="","",SAISIE!$X55)</f>
        <v/>
      </c>
      <c r="J725" s="61" t="str">
        <f>IF(COUNTBLANK(SAISIE!$Q$6:$T$6)=4,"",IF(SAISIE!H55="","",IF(SAISIE!Q55&gt;0,SAISIE!$Q$6,IF(SAISIE!R55&gt;0,SAISIE!$R$6,IF(SAISIE!S55&gt;0,SAISIE!$S$6,IF(SAISIE!T55&gt;0,SAISIE!$T$6,""))))))</f>
        <v/>
      </c>
      <c r="O725" s="11" t="s">
        <v>49</v>
      </c>
    </row>
    <row r="726" spans="1:15" x14ac:dyDescent="0.2">
      <c r="A726" s="48" t="str">
        <f>IF(B726="","SUPPR",SAISIE!$B$3)</f>
        <v>SUPPR</v>
      </c>
      <c r="B726" s="12" t="str">
        <f>IF(SAISIE!I55="","",IF(LEN(SAISIE!B55)=1,CONCATENATE("0",SAISIE!B55,"/",SAISIE!$B$4,"/",SAISIE!$B$5),CONCATENATE(SAISIE!B55,"/",SAISIE!$B$4,"/",SAISIE!$B$5)))</f>
        <v/>
      </c>
      <c r="C726" s="12" t="str">
        <f>IF(SAISIE!I55="","",SAISIE!$I$8)</f>
        <v/>
      </c>
      <c r="D726" s="12" t="str">
        <f>IF(SAISIE!I55="","",SAISIE!E55)</f>
        <v/>
      </c>
      <c r="E726" s="12" t="str">
        <f>IF(SAISIE!I55="","",SAISIE!F55)</f>
        <v/>
      </c>
      <c r="F726" s="12" t="str">
        <f>IF(SAISIE!$I55="","",IF(SAISIE!$U55="","",SAISIE!$U55))</f>
        <v/>
      </c>
      <c r="G726" s="12" t="str">
        <f>IF(SAISIE!I55="","",SAISIE!I55)</f>
        <v/>
      </c>
      <c r="H726" s="12"/>
      <c r="I726" s="12" t="str">
        <f>IF(SAISIE!$I55="","",SAISIE!$X55)</f>
        <v/>
      </c>
      <c r="J726" s="61" t="str">
        <f>IF(COUNTBLANK(SAISIE!$Q$6:$T$6)=4,"",IF(SAISIE!I55="","",IF(SAISIE!Q55&gt;0,SAISIE!$Q$6,IF(SAISIE!R55&gt;0,SAISIE!$R$6,IF(SAISIE!S55&gt;0,SAISIE!$S$6,IF(SAISIE!T55&gt;0,SAISIE!$T$6,""))))))</f>
        <v/>
      </c>
      <c r="O726" s="11" t="s">
        <v>50</v>
      </c>
    </row>
    <row r="727" spans="1:15" x14ac:dyDescent="0.2">
      <c r="A727" s="48" t="str">
        <f>IF(B727="","SUPPR",SAISIE!$B$3)</f>
        <v>SUPPR</v>
      </c>
      <c r="B727" s="12" t="str">
        <f>IF(SAISIE!J55="","",IF(LEN(SAISIE!B55)=1,CONCATENATE("0",SAISIE!B55,"/",SAISIE!$B$4,"/",SAISIE!$B$5),CONCATENATE(SAISIE!B55,"/",SAISIE!$B$4,"/",SAISIE!$B$5)))</f>
        <v/>
      </c>
      <c r="C727" s="12" t="str">
        <f>IF(SAISIE!J55="","",SAISIE!$J$8)</f>
        <v/>
      </c>
      <c r="D727" s="12" t="str">
        <f>IF(SAISIE!J55="","",SAISIE!E55)</f>
        <v/>
      </c>
      <c r="E727" s="12" t="str">
        <f>IF(SAISIE!J55="","",SAISIE!F55)</f>
        <v/>
      </c>
      <c r="F727" s="12" t="str">
        <f>IF(SAISIE!$J55="","",IF(SAISIE!$U55="","",SAISIE!$U55))</f>
        <v/>
      </c>
      <c r="G727" s="12" t="str">
        <f>IF(SAISIE!J55="","",SAISIE!J55)</f>
        <v/>
      </c>
      <c r="H727" s="12"/>
      <c r="I727" s="12" t="str">
        <f>IF(SAISIE!$J55="","",SAISIE!$X55)</f>
        <v/>
      </c>
      <c r="J727" s="61" t="str">
        <f>IF(COUNTBLANK(SAISIE!$Q$6:$T$6)=4,"",IF(SAISIE!J55="","",IF(SAISIE!Q55&gt;0,SAISIE!$Q$6,IF(SAISIE!R55&gt;0,SAISIE!$R$6,IF(SAISIE!S55&gt;0,SAISIE!$S$6,IF(SAISIE!T55&gt;0,SAISIE!$T$6,""))))))</f>
        <v/>
      </c>
      <c r="O727" s="11" t="s">
        <v>53</v>
      </c>
    </row>
    <row r="728" spans="1:15" x14ac:dyDescent="0.2">
      <c r="A728" s="48" t="str">
        <f>IF(B728="","SUPPR",SAISIE!$B$3)</f>
        <v>SUPPR</v>
      </c>
      <c r="B728" s="12" t="str">
        <f>IF(SAISIE!K55="","",IF(LEN(SAISIE!B55)=1,CONCATENATE("0",SAISIE!B55,"/",SAISIE!$B$4,"/",SAISIE!$B$5),CONCATENATE(SAISIE!B55,"/",SAISIE!$B$4,"/",SAISIE!$B$5)))</f>
        <v/>
      </c>
      <c r="C728" s="12" t="str">
        <f>IF(SAISIE!K55="","",SAISIE!$K$8)</f>
        <v/>
      </c>
      <c r="D728" s="12" t="str">
        <f>IF(SAISIE!K55="","",SAISIE!E55)</f>
        <v/>
      </c>
      <c r="E728" s="12" t="str">
        <f>IF(SAISIE!K55="","",SAISIE!F55)</f>
        <v/>
      </c>
      <c r="F728" s="12" t="str">
        <f>IF(SAISIE!$K55="","",IF(SAISIE!$U55="","",SAISIE!$U55))</f>
        <v/>
      </c>
      <c r="G728" s="12" t="str">
        <f>IF(SAISIE!K55="","",SAISIE!K55)</f>
        <v/>
      </c>
      <c r="H728" s="12"/>
      <c r="I728" s="12" t="str">
        <f>IF(SAISIE!$K55="","",SAISIE!$X55)</f>
        <v/>
      </c>
      <c r="J728" s="61" t="str">
        <f>IF(COUNTBLANK(SAISIE!$Q$6:$T$6)=4,"",IF(SAISIE!K55="","",IF(SAISIE!Q55&gt;0,SAISIE!$Q$6,IF(SAISIE!R55&gt;0,SAISIE!$R$6,IF(SAISIE!S55&gt;0,SAISIE!$S$6,IF(SAISIE!T55&gt;0,SAISIE!$T$6,""))))))</f>
        <v/>
      </c>
      <c r="O728" s="11" t="s">
        <v>54</v>
      </c>
    </row>
    <row r="729" spans="1:15" x14ac:dyDescent="0.2">
      <c r="A729" s="48" t="str">
        <f>IF(B729="","SUPPR",SAISIE!$B$3)</f>
        <v>SUPPR</v>
      </c>
      <c r="B729" s="12" t="str">
        <f>IF(SAISIE!L55="","",IF(LEN(SAISIE!B55)=1,CONCATENATE("0",SAISIE!B55,"/",SAISIE!$B$4,"/",SAISIE!$B$5),CONCATENATE(SAISIE!B55,"/",SAISIE!$B$4,"/",SAISIE!$B$5)))</f>
        <v/>
      </c>
      <c r="C729" s="12" t="str">
        <f>IF(SAISIE!L55="","",SAISIE!$L$8)</f>
        <v/>
      </c>
      <c r="D729" s="12" t="str">
        <f>IF(SAISIE!L55="","",SAISIE!E55)</f>
        <v/>
      </c>
      <c r="E729" s="12" t="str">
        <f>IF(SAISIE!L55="","",SAISIE!F55)</f>
        <v/>
      </c>
      <c r="F729" s="12" t="str">
        <f>IF(SAISIE!$L55="","",IF(SAISIE!$U55="","",SAISIE!$U55))</f>
        <v/>
      </c>
      <c r="G729" s="12" t="str">
        <f>IF(SAISIE!L55="","",SAISIE!L55)</f>
        <v/>
      </c>
      <c r="H729" s="12"/>
      <c r="I729" s="12" t="str">
        <f>IF(SAISIE!$L55="","",SAISIE!$X55)</f>
        <v/>
      </c>
      <c r="J729" s="61" t="str">
        <f>IF(COUNTBLANK(SAISIE!$Q$6:$T$6)=4,"",IF(SAISIE!L55="","",IF(SAISIE!Q55&gt;0,SAISIE!$Q$6,IF(SAISIE!R55&gt;0,SAISIE!$R$6,IF(SAISIE!S55&gt;0,SAISIE!$S$6,IF(SAISIE!T55&gt;0,SAISIE!$T$6,""))))))</f>
        <v/>
      </c>
      <c r="O729" s="11" t="s">
        <v>55</v>
      </c>
    </row>
    <row r="730" spans="1:15" x14ac:dyDescent="0.2">
      <c r="A730" s="48" t="str">
        <f>IF(B730="","SUPPR",SAISIE!$B$3)</f>
        <v>SUPPR</v>
      </c>
      <c r="B730" s="12" t="str">
        <f>IF(SAISIE!M55="","",IF(LEN(SAISIE!B55)=1,CONCATENATE("0",SAISIE!B55,"/",SAISIE!$B$4,"/",SAISIE!$B$5),CONCATENATE(SAISIE!B55,"/",SAISIE!$B$4,"/",SAISIE!$B$5)))</f>
        <v/>
      </c>
      <c r="C730" s="12" t="str">
        <f>IF(SAISIE!M55="","",SAISIE!$M$8)</f>
        <v/>
      </c>
      <c r="D730" s="12" t="str">
        <f>IF(SAISIE!M55="","",SAISIE!E55)</f>
        <v/>
      </c>
      <c r="E730" s="12" t="str">
        <f>IF(SAISIE!M55="","",SAISIE!F55)</f>
        <v/>
      </c>
      <c r="F730" s="12" t="str">
        <f>IF(SAISIE!$M55="","",IF(SAISIE!$U55="","",SAISIE!$U55))</f>
        <v/>
      </c>
      <c r="G730" s="12" t="str">
        <f>IF(SAISIE!M55="","",SAISIE!M55)</f>
        <v/>
      </c>
      <c r="H730" s="12"/>
      <c r="I730" s="12" t="str">
        <f>IF(SAISIE!$M55="","",SAISIE!$X55)</f>
        <v/>
      </c>
      <c r="J730" s="61" t="str">
        <f>IF(COUNTBLANK(SAISIE!$Q$6:$T$6)=4,"",IF(SAISIE!M55="","",IF(SAISIE!Q55&gt;0,SAISIE!$Q$6,IF(SAISIE!R55&gt;0,SAISIE!$R$6,IF(SAISIE!S55&gt;0,SAISIE!$S$6,IF(SAISIE!T55&gt;0,SAISIE!$T$6,""))))))</f>
        <v/>
      </c>
      <c r="O730" s="11" t="s">
        <v>56</v>
      </c>
    </row>
    <row r="731" spans="1:15" x14ac:dyDescent="0.2">
      <c r="A731" s="48" t="str">
        <f>IF(B731="","SUPPR",SAISIE!$B$3)</f>
        <v>SUPPR</v>
      </c>
      <c r="B731" s="12" t="str">
        <f>IF(SAISIE!N55="","",IF(LEN(SAISIE!B55)=1,CONCATENATE("0",SAISIE!B55,"/",SAISIE!$B$4,"/",SAISIE!$B$5),CONCATENATE(SAISIE!B55,"/",SAISIE!$B$4,"/",SAISIE!$B$5)))</f>
        <v/>
      </c>
      <c r="C731" s="12" t="str">
        <f>IF(SAISIE!N55="","",SAISIE!$N$8)</f>
        <v/>
      </c>
      <c r="D731" s="12" t="str">
        <f>IF(SAISIE!N55="","",SAISIE!E55)</f>
        <v/>
      </c>
      <c r="E731" s="12" t="str">
        <f>IF(SAISIE!N55="","",SAISIE!F55)</f>
        <v/>
      </c>
      <c r="F731" s="12" t="str">
        <f>IF(SAISIE!$N55="","",IF(SAISIE!$U55="","",SAISIE!$U55))</f>
        <v/>
      </c>
      <c r="G731" s="12" t="str">
        <f>IF(SAISIE!N55="","",SAISIE!N55)</f>
        <v/>
      </c>
      <c r="H731" s="12"/>
      <c r="I731" s="12" t="str">
        <f>IF(SAISIE!$N55="","",SAISIE!$X55)</f>
        <v/>
      </c>
      <c r="J731" s="61" t="str">
        <f>IF(COUNTBLANK(SAISIE!$Q$6:$T$6)=4,"",IF(SAISIE!N55="","",IF(SAISIE!Q55&gt;0,SAISIE!$Q$6,IF(SAISIE!R55&gt;0,SAISIE!$R$6,IF(SAISIE!S55&gt;0,SAISIE!$S$6,IF(SAISIE!T55&gt;0,SAISIE!$T$6,""))))))</f>
        <v/>
      </c>
      <c r="O731" s="11" t="s">
        <v>57</v>
      </c>
    </row>
    <row r="732" spans="1:15" x14ac:dyDescent="0.2">
      <c r="A732" s="48" t="str">
        <f>IF(B732="","SUPPR",SAISIE!$B$3)</f>
        <v>SUPPR</v>
      </c>
      <c r="B732" s="12" t="str">
        <f>IF(SAISIE!O55="","",IF(LEN(SAISIE!B55)=1,CONCATENATE("0",SAISIE!B55,"/",SAISIE!$B$4,"/",SAISIE!$B$5),CONCATENATE(SAISIE!B55,"/",SAISIE!$B$4,"/",SAISIE!$B$5)))</f>
        <v/>
      </c>
      <c r="C732" s="12" t="str">
        <f>IF(SAISIE!O55="","",SAISIE!$O$8)</f>
        <v/>
      </c>
      <c r="D732" s="12" t="str">
        <f>IF(SAISIE!O55="","",SAISIE!E55)</f>
        <v/>
      </c>
      <c r="E732" s="12" t="str">
        <f>IF(SAISIE!O55="","",SAISIE!F55)</f>
        <v/>
      </c>
      <c r="F732" s="12" t="str">
        <f>IF(SAISIE!$O55="","",IF(SAISIE!$U55="","",SAISIE!$U55))</f>
        <v/>
      </c>
      <c r="G732" s="12" t="str">
        <f>IF(SAISIE!O55="","",SAISIE!O55)</f>
        <v/>
      </c>
      <c r="H732" s="12"/>
      <c r="I732" s="12" t="str">
        <f>IF(SAISIE!$O55="","",SAISIE!$X55)</f>
        <v/>
      </c>
      <c r="J732" s="61" t="str">
        <f>IF(COUNTBLANK(SAISIE!$Q$6:$T$6)=4,"",IF(SAISIE!O55="","",IF(SAISIE!Q55&gt;0,SAISIE!$Q$6,IF(SAISIE!R55&gt;0,SAISIE!$R$6,IF(SAISIE!S55&gt;0,SAISIE!$S$6,IF(SAISIE!T55&gt;0,SAISIE!$T$6,""))))))</f>
        <v/>
      </c>
      <c r="O732" s="11" t="s">
        <v>58</v>
      </c>
    </row>
    <row r="733" spans="1:15" x14ac:dyDescent="0.2">
      <c r="A733" s="48" t="str">
        <f>IF(B733="","SUPPR",SAISIE!$B$3)</f>
        <v>SUPPR</v>
      </c>
      <c r="B733" s="12" t="str">
        <f>IF(SAISIE!P55="","",IF(LEN(SAISIE!B55)=1,CONCATENATE("0",SAISIE!B55,"/",SAISIE!$B$4,"/",SAISIE!$B$5),CONCATENATE(SAISIE!B55,"/",SAISIE!$B$4,"/",SAISIE!$B$5)))</f>
        <v/>
      </c>
      <c r="C733" s="12" t="str">
        <f>IF(SAISIE!P55="","",SAISIE!$P$8)</f>
        <v/>
      </c>
      <c r="D733" s="12" t="str">
        <f>IF(SAISIE!P55="","",SAISIE!E55)</f>
        <v/>
      </c>
      <c r="E733" s="12" t="str">
        <f>IF(SAISIE!P55="","",SAISIE!F55)</f>
        <v/>
      </c>
      <c r="F733" s="12" t="str">
        <f>IF(SAISIE!$P55="","",IF(SAISIE!$U55="","",SAISIE!$U55))</f>
        <v/>
      </c>
      <c r="G733" s="12" t="str">
        <f>IF(SAISIE!P55="","",SAISIE!P55)</f>
        <v/>
      </c>
      <c r="H733" s="12"/>
      <c r="I733" s="12" t="str">
        <f>IF(SAISIE!$P55="","",SAISIE!$X55)</f>
        <v/>
      </c>
      <c r="J733" s="61" t="str">
        <f>IF(COUNTBLANK(SAISIE!$Q$6:$T$6)=4,"",IF(SAISIE!P55="","",IF(SAISIE!Q55&gt;0,SAISIE!$Q$6,IF(SAISIE!R55&gt;0,SAISIE!$R$6,IF(SAISIE!S55&gt;0,SAISIE!$S$6,IF(SAISIE!T55&gt;0,SAISIE!$T$6,""))))))</f>
        <v/>
      </c>
      <c r="O733" s="11" t="s">
        <v>52</v>
      </c>
    </row>
    <row r="734" spans="1:15" x14ac:dyDescent="0.2">
      <c r="A734" s="48" t="str">
        <f>IF(B734="","SUPPR",SAISIE!$B$3)</f>
        <v>PR</v>
      </c>
      <c r="B734" s="12" t="str">
        <f>IF(SAISIE!Q55="","",IF(LEN(SAISIE!B55)=1,CONCATENATE("0",SAISIE!B55,"/",SAISIE!$B$4,"/",SAISIE!$B$5),CONCATENATE(SAISIE!B55,"/",SAISIE!$B$4,"/",SAISIE!$B$5)))</f>
        <v>01/01/2018</v>
      </c>
      <c r="C734" s="12">
        <f>IF(SAISIE!Q55="","",SAISIE!$Q$8)</f>
        <v>4457112</v>
      </c>
      <c r="D734" s="12">
        <f>IF(SAISIE!Q55="","",SAISIE!E55)</f>
        <v>153806</v>
      </c>
      <c r="E734" s="12" t="str">
        <f>IF(SAISIE!Q55="","",SAISIE!F55)</f>
        <v>VTP PV 18146866 - CP-878-AJ - BERTHELOT SEBASTIEN - BMW SERIE X</v>
      </c>
      <c r="F734" s="12" t="str">
        <f>IF(SAISIE!$Q55="","",IF(SAISIE!$U55="","",SAISIE!$U55))</f>
        <v/>
      </c>
      <c r="G734" s="12">
        <f>IF(SAISIE!Q55="","",SAISIE!Q55)</f>
        <v>10</v>
      </c>
      <c r="H734" s="12"/>
      <c r="I734" s="37"/>
      <c r="J734" s="61"/>
      <c r="O734" s="39"/>
    </row>
    <row r="735" spans="1:15" x14ac:dyDescent="0.2">
      <c r="A735" s="48" t="str">
        <f>IF(B735="","SUPPR",SAISIE!$B$3)</f>
        <v>SUPPR</v>
      </c>
      <c r="B735" s="12" t="str">
        <f>IF(SAISIE!R55="","",IF(LEN(SAISIE!B55)=1,CONCATENATE("0",SAISIE!B55,"/",SAISIE!$B$4,"/",SAISIE!$B$5),CONCATENATE(SAISIE!B55,"/",SAISIE!$B$4,"/",SAISIE!$B$5)))</f>
        <v/>
      </c>
      <c r="C735" s="12" t="str">
        <f>IF(SAISIE!R55="","",SAISIE!$R$8)</f>
        <v/>
      </c>
      <c r="D735" s="12" t="str">
        <f>IF(SAISIE!R55="","",SAISIE!E55)</f>
        <v/>
      </c>
      <c r="E735" s="12" t="str">
        <f>IF(SAISIE!R55="","",SAISIE!F55)</f>
        <v/>
      </c>
      <c r="F735" s="12" t="str">
        <f>IF(SAISIE!$R55="","",IF(SAISIE!$U55="","",SAISIE!$U55))</f>
        <v/>
      </c>
      <c r="G735" s="12" t="str">
        <f>IF(SAISIE!R55="","",SAISIE!R55)</f>
        <v/>
      </c>
      <c r="H735" s="12"/>
      <c r="I735" s="37"/>
      <c r="J735" s="61"/>
    </row>
    <row r="736" spans="1:15" x14ac:dyDescent="0.2">
      <c r="A736" s="48" t="str">
        <f>IF(B736="","SUPPR",SAISIE!$B$3)</f>
        <v>SUPPR</v>
      </c>
      <c r="B736" s="12" t="str">
        <f>IF(SAISIE!S55="","",IF(LEN(SAISIE!B55)=1,CONCATENATE("0",SAISIE!B55,"/",SAISIE!$B$4,"/",SAISIE!$B$5),CONCATENATE(SAISIE!B55,"/",SAISIE!$B$4,"/",SAISIE!$B$5)))</f>
        <v/>
      </c>
      <c r="C736" s="12" t="str">
        <f>IF(SAISIE!S55="","",SAISIE!$S$8)</f>
        <v/>
      </c>
      <c r="D736" s="12" t="str">
        <f>IF(SAISIE!S55="","",SAISIE!E55)</f>
        <v/>
      </c>
      <c r="E736" s="12" t="str">
        <f>IF(SAISIE!S55="","",SAISIE!F55)</f>
        <v/>
      </c>
      <c r="F736" s="12" t="str">
        <f>IF(SAISIE!$S55="","",IF(SAISIE!$U55="","",SAISIE!$U55))</f>
        <v/>
      </c>
      <c r="G736" s="12" t="str">
        <f>IF(SAISIE!S55="","",SAISIE!S55)</f>
        <v/>
      </c>
      <c r="H736" s="12"/>
      <c r="I736" s="37"/>
      <c r="J736" s="61"/>
    </row>
    <row r="737" spans="1:15" ht="13.5" thickBot="1" x14ac:dyDescent="0.25">
      <c r="A737" s="48" t="str">
        <f>IF(B737="","SUPPR",SAISIE!$B$3)</f>
        <v>SUPPR</v>
      </c>
      <c r="B737" s="12" t="str">
        <f>IF(SAISIE!T55="","",IF(LEN(SAISIE!B55)=1,CONCATENATE("0",SAISIE!B55,"/",SAISIE!$B$4,"/",SAISIE!$B$5),CONCATENATE(SAISIE!B55,"/",SAISIE!$B$4,"/",SAISIE!$B$5)))</f>
        <v/>
      </c>
      <c r="C737" s="60" t="str">
        <f>IF(SAISIE!T55="","",SAISIE!$T$8)</f>
        <v/>
      </c>
      <c r="D737" s="60" t="str">
        <f>IF(SAISIE!T55="","",SAISIE!E55)</f>
        <v/>
      </c>
      <c r="E737" s="60" t="str">
        <f>IF(SAISIE!T55="","",SAISIE!F55)</f>
        <v/>
      </c>
      <c r="F737" s="60" t="str">
        <f>IF(SAISIE!$T55="","",IF(SAISIE!$U55="","",SAISIE!$U55))</f>
        <v/>
      </c>
      <c r="G737" s="60" t="str">
        <f>IF(SAISIE!T55="","",SAISIE!T55)</f>
        <v/>
      </c>
      <c r="H737" s="58"/>
      <c r="I737" s="59"/>
      <c r="J737" s="62"/>
    </row>
    <row r="738" spans="1:15" x14ac:dyDescent="0.2">
      <c r="A738" s="48" t="str">
        <f>IF(B738="","SUPPR",SAISIE!$B$3)</f>
        <v>PR</v>
      </c>
      <c r="B738" s="53" t="str">
        <f>IF(SAISIE!B56="","",IF(LEN(SAISIE!B56)=1,CONCATENATE("0",SAISIE!B56,"/",SAISIE!$B$4,"/",SAISIE!$B$5),CONCATENATE(SAISIE!B56,"/",SAISIE!$B$4,"/",SAISIE!$B$5)))</f>
        <v>07/01/2018</v>
      </c>
      <c r="C738" s="53" t="str">
        <f>IF(SAISIE!B56="","",CONCATENATE($M$2,SAISIE!C56))</f>
        <v>411BIDA</v>
      </c>
      <c r="D738" s="53">
        <f>IF(SAISIE!B56="","",SAISIE!E56)</f>
        <v>153966</v>
      </c>
      <c r="E738" s="53" t="str">
        <f>IF(SAISIE!B56="","",SAISIE!F56)</f>
        <v>CV PV 18147018 - 5359 ZN 14 - BIDAUD YVES OU PATRICIA - NISSAN X-TRAIL</v>
      </c>
      <c r="F738" s="66" t="str">
        <f>IF(A738="SUPPR","",IF(SAISIE!$U56="","",SAISIE!$U56))</f>
        <v/>
      </c>
      <c r="G738" s="53"/>
      <c r="H738" s="53">
        <f>IF(SAISIE!B56="","",SAISIE!D56)</f>
        <v>15</v>
      </c>
      <c r="I738" s="54"/>
      <c r="J738" s="55" t="str">
        <f>IF(AZ56="","","")</f>
        <v/>
      </c>
      <c r="O738" s="38">
        <f>O722+1</f>
        <v>56</v>
      </c>
    </row>
    <row r="739" spans="1:15" x14ac:dyDescent="0.2">
      <c r="A739" s="48" t="str">
        <f>IF(B739="","SUPPR",SAISIE!$B$3)</f>
        <v>SUPPR</v>
      </c>
      <c r="B739" s="12" t="str">
        <f>IF(SAISIE!W56="","",IF(LEN(SAISIE!B56)=1,CONCATENATE("0",SAISIE!B56,"/",SAISIE!$B$4,"/",SAISIE!$B$5),CONCATENATE(SAISIE!B56,"/",SAISIE!$B$4,"/",SAISIE!$B$5)))</f>
        <v/>
      </c>
      <c r="C739" s="12" t="str">
        <f>IF(SAISIE!W56="","",SAISIE!V56)</f>
        <v/>
      </c>
      <c r="D739" s="12" t="str">
        <f>IF(SAISIE!W56="","",SAISIE!E56)</f>
        <v/>
      </c>
      <c r="E739" s="12" t="str">
        <f>IF(SAISIE!W56="","",SAISIE!F56)</f>
        <v/>
      </c>
      <c r="F739" s="12" t="str">
        <f>IF(SAISIE!$W56="","",IF(SAISIE!$U56="","",SAISIE!$U56))</f>
        <v/>
      </c>
      <c r="G739" s="12" t="str">
        <f>IF(SAISIE!W56="","",SAISIE!W56)</f>
        <v/>
      </c>
      <c r="H739" s="12"/>
      <c r="I739" s="12" t="str">
        <f>IF(SAISIE!$W56="","",SAISIE!$X56)</f>
        <v/>
      </c>
      <c r="J739" s="61" t="str">
        <f>IF(COUNTBLANK(SAISIE!$Q$6:$T$6)=4,"",IF(SAISIE!W56="","",IF(SAISIE!Q56&gt;0,SAISIE!$Q$6,IF(SAISIE!R56&gt;0,SAISIE!$R$6,IF(SAISIE!S56&gt;0,SAISIE!$S$6,IF(SAISIE!T56&gt;0,SAISIE!$T$6,""))))))</f>
        <v/>
      </c>
      <c r="O739" s="11" t="s">
        <v>51</v>
      </c>
    </row>
    <row r="740" spans="1:15" x14ac:dyDescent="0.2">
      <c r="A740" s="48" t="str">
        <f>IF(B740="","SUPPR",SAISIE!$B$3)</f>
        <v>PR</v>
      </c>
      <c r="B740" s="12" t="str">
        <f>IF(SAISIE!G56="","",IF(LEN(SAISIE!B56)=1,CONCATENATE("0",SAISIE!B56,"/",SAISIE!$B$4,"/",SAISIE!$B$5),CONCATENATE(SAISIE!B56,"/",SAISIE!$B$4,"/",SAISIE!$B$5)))</f>
        <v>07/01/2018</v>
      </c>
      <c r="C740" s="12">
        <f>IF(SAISIE!G56="","",SAISIE!$G$8)</f>
        <v>706100</v>
      </c>
      <c r="D740" s="12">
        <f>IF(SAISIE!G56="","",SAISIE!E56)</f>
        <v>153966</v>
      </c>
      <c r="E740" s="12" t="str">
        <f>IF(SAISIE!G56="","",SAISIE!F56)</f>
        <v>CV PV 18147018 - 5359 ZN 14 - BIDAUD YVES OU PATRICIA - NISSAN X-TRAIL</v>
      </c>
      <c r="F740" s="12" t="str">
        <f>IF(SAISIE!$G56="","",IF(SAISIE!$U56="","",SAISIE!$U56))</f>
        <v/>
      </c>
      <c r="G740" s="12">
        <f>IF(SAISIE!G56="","",SAISIE!G56)</f>
        <v>12.5</v>
      </c>
      <c r="H740" s="12"/>
      <c r="I740" s="12">
        <f>IF(SAISIE!$G56="","",SAISIE!$X56)</f>
        <v>0</v>
      </c>
      <c r="J740" s="61" t="str">
        <f>IF(COUNTBLANK(SAISIE!$Q$6:$T$6)=4,"",IF(SAISIE!G56="","",IF(SAISIE!Q56&gt;0,SAISIE!$Q$6,IF(SAISIE!R56&gt;0,SAISIE!$R$6,IF(SAISIE!S56&gt;0,SAISIE!$S$6,IF(SAISIE!T56&gt;0,SAISIE!$T$6,""))))))</f>
        <v/>
      </c>
      <c r="O740" s="11" t="s">
        <v>48</v>
      </c>
    </row>
    <row r="741" spans="1:15" x14ac:dyDescent="0.2">
      <c r="A741" s="48" t="str">
        <f>IF(B741="","SUPPR",SAISIE!$B$3)</f>
        <v>SUPPR</v>
      </c>
      <c r="B741" s="12" t="str">
        <f>IF(SAISIE!H56="","",IF(LEN(SAISIE!B56)=1,CONCATENATE("0",SAISIE!B56,"/",SAISIE!$B$4,"/",SAISIE!$B$5),CONCATENATE(SAISIE!B56,"/",SAISIE!$B$4,"/",SAISIE!$B$5)))</f>
        <v/>
      </c>
      <c r="C741" s="12" t="str">
        <f>IF(SAISIE!H56="","",SAISIE!$H$8)</f>
        <v/>
      </c>
      <c r="D741" s="12" t="str">
        <f>IF(SAISIE!H56="","",SAISIE!E56)</f>
        <v/>
      </c>
      <c r="E741" s="12" t="str">
        <f>IF(SAISIE!H56="","",SAISIE!F56)</f>
        <v/>
      </c>
      <c r="F741" s="12" t="str">
        <f>IF(SAISIE!$H56="","",IF(SAISIE!$U56="","",SAISIE!$U56))</f>
        <v/>
      </c>
      <c r="G741" s="12" t="str">
        <f>IF(SAISIE!H56="","",SAISIE!H56)</f>
        <v/>
      </c>
      <c r="H741" s="12"/>
      <c r="I741" s="12" t="str">
        <f>IF(SAISIE!$H56="","",SAISIE!$X56)</f>
        <v/>
      </c>
      <c r="J741" s="61" t="str">
        <f>IF(COUNTBLANK(SAISIE!$Q$6:$T$6)=4,"",IF(SAISIE!H56="","",IF(SAISIE!Q56&gt;0,SAISIE!$Q$6,IF(SAISIE!R56&gt;0,SAISIE!$R$6,IF(SAISIE!S56&gt;0,SAISIE!$S$6,IF(SAISIE!T56&gt;0,SAISIE!$T$6,""))))))</f>
        <v/>
      </c>
      <c r="O741" s="11" t="s">
        <v>49</v>
      </c>
    </row>
    <row r="742" spans="1:15" x14ac:dyDescent="0.2">
      <c r="A742" s="48" t="str">
        <f>IF(B742="","SUPPR",SAISIE!$B$3)</f>
        <v>SUPPR</v>
      </c>
      <c r="B742" s="12" t="str">
        <f>IF(SAISIE!I56="","",IF(LEN(SAISIE!B56)=1,CONCATENATE("0",SAISIE!B56,"/",SAISIE!$B$4,"/",SAISIE!$B$5),CONCATENATE(SAISIE!B56,"/",SAISIE!$B$4,"/",SAISIE!$B$5)))</f>
        <v/>
      </c>
      <c r="C742" s="12" t="str">
        <f>IF(SAISIE!I56="","",SAISIE!$I$8)</f>
        <v/>
      </c>
      <c r="D742" s="12" t="str">
        <f>IF(SAISIE!I56="","",SAISIE!E56)</f>
        <v/>
      </c>
      <c r="E742" s="12" t="str">
        <f>IF(SAISIE!I56="","",SAISIE!F56)</f>
        <v/>
      </c>
      <c r="F742" s="12" t="str">
        <f>IF(SAISIE!$I56="","",IF(SAISIE!$U56="","",SAISIE!$U56))</f>
        <v/>
      </c>
      <c r="G742" s="12" t="str">
        <f>IF(SAISIE!I56="","",SAISIE!I56)</f>
        <v/>
      </c>
      <c r="H742" s="12"/>
      <c r="I742" s="12" t="str">
        <f>IF(SAISIE!$I56="","",SAISIE!$X56)</f>
        <v/>
      </c>
      <c r="J742" s="61" t="str">
        <f>IF(COUNTBLANK(SAISIE!$Q$6:$T$6)=4,"",IF(SAISIE!I56="","",IF(SAISIE!Q56&gt;0,SAISIE!$Q$6,IF(SAISIE!R56&gt;0,SAISIE!$R$6,IF(SAISIE!S56&gt;0,SAISIE!$S$6,IF(SAISIE!T56&gt;0,SAISIE!$T$6,""))))))</f>
        <v/>
      </c>
      <c r="O742" s="11" t="s">
        <v>50</v>
      </c>
    </row>
    <row r="743" spans="1:15" x14ac:dyDescent="0.2">
      <c r="A743" s="48" t="str">
        <f>IF(B743="","SUPPR",SAISIE!$B$3)</f>
        <v>SUPPR</v>
      </c>
      <c r="B743" s="12" t="str">
        <f>IF(SAISIE!J56="","",IF(LEN(SAISIE!B56)=1,CONCATENATE("0",SAISIE!B56,"/",SAISIE!$B$4,"/",SAISIE!$B$5),CONCATENATE(SAISIE!B56,"/",SAISIE!$B$4,"/",SAISIE!$B$5)))</f>
        <v/>
      </c>
      <c r="C743" s="12" t="str">
        <f>IF(SAISIE!J56="","",SAISIE!$J$8)</f>
        <v/>
      </c>
      <c r="D743" s="12" t="str">
        <f>IF(SAISIE!J56="","",SAISIE!E56)</f>
        <v/>
      </c>
      <c r="E743" s="12" t="str">
        <f>IF(SAISIE!J56="","",SAISIE!F56)</f>
        <v/>
      </c>
      <c r="F743" s="12" t="str">
        <f>IF(SAISIE!$J56="","",IF(SAISIE!$U56="","",SAISIE!$U56))</f>
        <v/>
      </c>
      <c r="G743" s="12" t="str">
        <f>IF(SAISIE!J56="","",SAISIE!J56)</f>
        <v/>
      </c>
      <c r="H743" s="12"/>
      <c r="I743" s="12" t="str">
        <f>IF(SAISIE!$J56="","",SAISIE!$X56)</f>
        <v/>
      </c>
      <c r="J743" s="61" t="str">
        <f>IF(COUNTBLANK(SAISIE!$Q$6:$T$6)=4,"",IF(SAISIE!J56="","",IF(SAISIE!Q56&gt;0,SAISIE!$Q$6,IF(SAISIE!R56&gt;0,SAISIE!$R$6,IF(SAISIE!S56&gt;0,SAISIE!$S$6,IF(SAISIE!T56&gt;0,SAISIE!$T$6,""))))))</f>
        <v/>
      </c>
      <c r="O743" s="11" t="s">
        <v>53</v>
      </c>
    </row>
    <row r="744" spans="1:15" x14ac:dyDescent="0.2">
      <c r="A744" s="48" t="str">
        <f>IF(B744="","SUPPR",SAISIE!$B$3)</f>
        <v>SUPPR</v>
      </c>
      <c r="B744" s="12" t="str">
        <f>IF(SAISIE!K56="","",IF(LEN(SAISIE!B56)=1,CONCATENATE("0",SAISIE!B56,"/",SAISIE!$B$4,"/",SAISIE!$B$5),CONCATENATE(SAISIE!B56,"/",SAISIE!$B$4,"/",SAISIE!$B$5)))</f>
        <v/>
      </c>
      <c r="C744" s="12" t="str">
        <f>IF(SAISIE!K56="","",SAISIE!$K$8)</f>
        <v/>
      </c>
      <c r="D744" s="12" t="str">
        <f>IF(SAISIE!K56="","",SAISIE!E56)</f>
        <v/>
      </c>
      <c r="E744" s="12" t="str">
        <f>IF(SAISIE!K56="","",SAISIE!F56)</f>
        <v/>
      </c>
      <c r="F744" s="12" t="str">
        <f>IF(SAISIE!$K56="","",IF(SAISIE!$U56="","",SAISIE!$U56))</f>
        <v/>
      </c>
      <c r="G744" s="12" t="str">
        <f>IF(SAISIE!K56="","",SAISIE!K56)</f>
        <v/>
      </c>
      <c r="H744" s="12"/>
      <c r="I744" s="12" t="str">
        <f>IF(SAISIE!$K56="","",SAISIE!$X56)</f>
        <v/>
      </c>
      <c r="J744" s="61" t="str">
        <f>IF(COUNTBLANK(SAISIE!$Q$6:$T$6)=4,"",IF(SAISIE!K56="","",IF(SAISIE!Q56&gt;0,SAISIE!$Q$6,IF(SAISIE!R56&gt;0,SAISIE!$R$6,IF(SAISIE!S56&gt;0,SAISIE!$S$6,IF(SAISIE!T56&gt;0,SAISIE!$T$6,""))))))</f>
        <v/>
      </c>
      <c r="O744" s="11" t="s">
        <v>54</v>
      </c>
    </row>
    <row r="745" spans="1:15" x14ac:dyDescent="0.2">
      <c r="A745" s="48" t="str">
        <f>IF(B745="","SUPPR",SAISIE!$B$3)</f>
        <v>SUPPR</v>
      </c>
      <c r="B745" s="12" t="str">
        <f>IF(SAISIE!L56="","",IF(LEN(SAISIE!B56)=1,CONCATENATE("0",SAISIE!B56,"/",SAISIE!$B$4,"/",SAISIE!$B$5),CONCATENATE(SAISIE!B56,"/",SAISIE!$B$4,"/",SAISIE!$B$5)))</f>
        <v/>
      </c>
      <c r="C745" s="12" t="str">
        <f>IF(SAISIE!L56="","",SAISIE!$L$8)</f>
        <v/>
      </c>
      <c r="D745" s="12" t="str">
        <f>IF(SAISIE!L56="","",SAISIE!E56)</f>
        <v/>
      </c>
      <c r="E745" s="12" t="str">
        <f>IF(SAISIE!L56="","",SAISIE!F56)</f>
        <v/>
      </c>
      <c r="F745" s="12" t="str">
        <f>IF(SAISIE!$L56="","",IF(SAISIE!$U56="","",SAISIE!$U56))</f>
        <v/>
      </c>
      <c r="G745" s="12" t="str">
        <f>IF(SAISIE!L56="","",SAISIE!L56)</f>
        <v/>
      </c>
      <c r="H745" s="12"/>
      <c r="I745" s="12" t="str">
        <f>IF(SAISIE!$L56="","",SAISIE!$X56)</f>
        <v/>
      </c>
      <c r="J745" s="61" t="str">
        <f>IF(COUNTBLANK(SAISIE!$Q$6:$T$6)=4,"",IF(SAISIE!L56="","",IF(SAISIE!Q56&gt;0,SAISIE!$Q$6,IF(SAISIE!R56&gt;0,SAISIE!$R$6,IF(SAISIE!S56&gt;0,SAISIE!$S$6,IF(SAISIE!T56&gt;0,SAISIE!$T$6,""))))))</f>
        <v/>
      </c>
      <c r="O745" s="11" t="s">
        <v>55</v>
      </c>
    </row>
    <row r="746" spans="1:15" x14ac:dyDescent="0.2">
      <c r="A746" s="48" t="str">
        <f>IF(B746="","SUPPR",SAISIE!$B$3)</f>
        <v>SUPPR</v>
      </c>
      <c r="B746" s="12" t="str">
        <f>IF(SAISIE!M56="","",IF(LEN(SAISIE!B56)=1,CONCATENATE("0",SAISIE!B56,"/",SAISIE!$B$4,"/",SAISIE!$B$5),CONCATENATE(SAISIE!B56,"/",SAISIE!$B$4,"/",SAISIE!$B$5)))</f>
        <v/>
      </c>
      <c r="C746" s="12" t="str">
        <f>IF(SAISIE!M56="","",SAISIE!$M$8)</f>
        <v/>
      </c>
      <c r="D746" s="12" t="str">
        <f>IF(SAISIE!M56="","",SAISIE!E56)</f>
        <v/>
      </c>
      <c r="E746" s="12" t="str">
        <f>IF(SAISIE!M56="","",SAISIE!F56)</f>
        <v/>
      </c>
      <c r="F746" s="12" t="str">
        <f>IF(SAISIE!$M56="","",IF(SAISIE!$U56="","",SAISIE!$U56))</f>
        <v/>
      </c>
      <c r="G746" s="12" t="str">
        <f>IF(SAISIE!M56="","",SAISIE!M56)</f>
        <v/>
      </c>
      <c r="H746" s="12"/>
      <c r="I746" s="12" t="str">
        <f>IF(SAISIE!$M56="","",SAISIE!$X56)</f>
        <v/>
      </c>
      <c r="J746" s="61" t="str">
        <f>IF(COUNTBLANK(SAISIE!$Q$6:$T$6)=4,"",IF(SAISIE!M56="","",IF(SAISIE!Q56&gt;0,SAISIE!$Q$6,IF(SAISIE!R56&gt;0,SAISIE!$R$6,IF(SAISIE!S56&gt;0,SAISIE!$S$6,IF(SAISIE!T56&gt;0,SAISIE!$T$6,""))))))</f>
        <v/>
      </c>
      <c r="O746" s="11" t="s">
        <v>56</v>
      </c>
    </row>
    <row r="747" spans="1:15" x14ac:dyDescent="0.2">
      <c r="A747" s="48" t="str">
        <f>IF(B747="","SUPPR",SAISIE!$B$3)</f>
        <v>SUPPR</v>
      </c>
      <c r="B747" s="12" t="str">
        <f>IF(SAISIE!N56="","",IF(LEN(SAISIE!B56)=1,CONCATENATE("0",SAISIE!B56,"/",SAISIE!$B$4,"/",SAISIE!$B$5),CONCATENATE(SAISIE!B56,"/",SAISIE!$B$4,"/",SAISIE!$B$5)))</f>
        <v/>
      </c>
      <c r="C747" s="12" t="str">
        <f>IF(SAISIE!N56="","",SAISIE!$N$8)</f>
        <v/>
      </c>
      <c r="D747" s="12" t="str">
        <f>IF(SAISIE!N56="","",SAISIE!E56)</f>
        <v/>
      </c>
      <c r="E747" s="12" t="str">
        <f>IF(SAISIE!N56="","",SAISIE!F56)</f>
        <v/>
      </c>
      <c r="F747" s="12" t="str">
        <f>IF(SAISIE!$N56="","",IF(SAISIE!$U56="","",SAISIE!$U56))</f>
        <v/>
      </c>
      <c r="G747" s="12" t="str">
        <f>IF(SAISIE!N56="","",SAISIE!N56)</f>
        <v/>
      </c>
      <c r="H747" s="12"/>
      <c r="I747" s="12" t="str">
        <f>IF(SAISIE!$N56="","",SAISIE!$X56)</f>
        <v/>
      </c>
      <c r="J747" s="61" t="str">
        <f>IF(COUNTBLANK(SAISIE!$Q$6:$T$6)=4,"",IF(SAISIE!N56="","",IF(SAISIE!Q56&gt;0,SAISIE!$Q$6,IF(SAISIE!R56&gt;0,SAISIE!$R$6,IF(SAISIE!S56&gt;0,SAISIE!$S$6,IF(SAISIE!T56&gt;0,SAISIE!$T$6,""))))))</f>
        <v/>
      </c>
      <c r="O747" s="11" t="s">
        <v>57</v>
      </c>
    </row>
    <row r="748" spans="1:15" x14ac:dyDescent="0.2">
      <c r="A748" s="48" t="str">
        <f>IF(B748="","SUPPR",SAISIE!$B$3)</f>
        <v>SUPPR</v>
      </c>
      <c r="B748" s="12" t="str">
        <f>IF(SAISIE!O56="","",IF(LEN(SAISIE!B56)=1,CONCATENATE("0",SAISIE!B56,"/",SAISIE!$B$4,"/",SAISIE!$B$5),CONCATENATE(SAISIE!B56,"/",SAISIE!$B$4,"/",SAISIE!$B$5)))</f>
        <v/>
      </c>
      <c r="C748" s="12" t="str">
        <f>IF(SAISIE!O56="","",SAISIE!$O$8)</f>
        <v/>
      </c>
      <c r="D748" s="12" t="str">
        <f>IF(SAISIE!O56="","",SAISIE!E56)</f>
        <v/>
      </c>
      <c r="E748" s="12" t="str">
        <f>IF(SAISIE!O56="","",SAISIE!F56)</f>
        <v/>
      </c>
      <c r="F748" s="12" t="str">
        <f>IF(SAISIE!$O56="","",IF(SAISIE!$U56="","",SAISIE!$U56))</f>
        <v/>
      </c>
      <c r="G748" s="12" t="str">
        <f>IF(SAISIE!O56="","",SAISIE!O56)</f>
        <v/>
      </c>
      <c r="H748" s="12"/>
      <c r="I748" s="12" t="str">
        <f>IF(SAISIE!$O56="","",SAISIE!$X56)</f>
        <v/>
      </c>
      <c r="J748" s="61" t="str">
        <f>IF(COUNTBLANK(SAISIE!$Q$6:$T$6)=4,"",IF(SAISIE!O56="","",IF(SAISIE!Q56&gt;0,SAISIE!$Q$6,IF(SAISIE!R56&gt;0,SAISIE!$R$6,IF(SAISIE!S56&gt;0,SAISIE!$S$6,IF(SAISIE!T56&gt;0,SAISIE!$T$6,""))))))</f>
        <v/>
      </c>
      <c r="O748" s="11" t="s">
        <v>58</v>
      </c>
    </row>
    <row r="749" spans="1:15" x14ac:dyDescent="0.2">
      <c r="A749" s="48" t="str">
        <f>IF(B749="","SUPPR",SAISIE!$B$3)</f>
        <v>SUPPR</v>
      </c>
      <c r="B749" s="12" t="str">
        <f>IF(SAISIE!P56="","",IF(LEN(SAISIE!B56)=1,CONCATENATE("0",SAISIE!B56,"/",SAISIE!$B$4,"/",SAISIE!$B$5),CONCATENATE(SAISIE!B56,"/",SAISIE!$B$4,"/",SAISIE!$B$5)))</f>
        <v/>
      </c>
      <c r="C749" s="12" t="str">
        <f>IF(SAISIE!P56="","",SAISIE!$P$8)</f>
        <v/>
      </c>
      <c r="D749" s="12" t="str">
        <f>IF(SAISIE!P56="","",SAISIE!E56)</f>
        <v/>
      </c>
      <c r="E749" s="12" t="str">
        <f>IF(SAISIE!P56="","",SAISIE!F56)</f>
        <v/>
      </c>
      <c r="F749" s="12" t="str">
        <f>IF(SAISIE!$P56="","",IF(SAISIE!$U56="","",SAISIE!$U56))</f>
        <v/>
      </c>
      <c r="G749" s="12" t="str">
        <f>IF(SAISIE!P56="","",SAISIE!P56)</f>
        <v/>
      </c>
      <c r="H749" s="12"/>
      <c r="I749" s="12" t="str">
        <f>IF(SAISIE!$P56="","",SAISIE!$X56)</f>
        <v/>
      </c>
      <c r="J749" s="61" t="str">
        <f>IF(COUNTBLANK(SAISIE!$Q$6:$T$6)=4,"",IF(SAISIE!P56="","",IF(SAISIE!Q56&gt;0,SAISIE!$Q$6,IF(SAISIE!R56&gt;0,SAISIE!$R$6,IF(SAISIE!S56&gt;0,SAISIE!$S$6,IF(SAISIE!T56&gt;0,SAISIE!$T$6,""))))))</f>
        <v/>
      </c>
      <c r="O749" s="11" t="s">
        <v>52</v>
      </c>
    </row>
    <row r="750" spans="1:15" x14ac:dyDescent="0.2">
      <c r="A750" s="48" t="str">
        <f>IF(B750="","SUPPR",SAISIE!$B$3)</f>
        <v>PR</v>
      </c>
      <c r="B750" s="12" t="str">
        <f>IF(SAISIE!Q56="","",IF(LEN(SAISIE!B56)=1,CONCATENATE("0",SAISIE!B56,"/",SAISIE!$B$4,"/",SAISIE!$B$5),CONCATENATE(SAISIE!B56,"/",SAISIE!$B$4,"/",SAISIE!$B$5)))</f>
        <v>07/01/2018</v>
      </c>
      <c r="C750" s="12">
        <f>IF(SAISIE!Q56="","",SAISIE!$Q$8)</f>
        <v>4457112</v>
      </c>
      <c r="D750" s="12">
        <f>IF(SAISIE!Q56="","",SAISIE!E56)</f>
        <v>153966</v>
      </c>
      <c r="E750" s="12" t="str">
        <f>IF(SAISIE!Q56="","",SAISIE!F56)</f>
        <v>CV PV 18147018 - 5359 ZN 14 - BIDAUD YVES OU PATRICIA - NISSAN X-TRAIL</v>
      </c>
      <c r="F750" s="12" t="str">
        <f>IF(SAISIE!$Q56="","",IF(SAISIE!$U56="","",SAISIE!$U56))</f>
        <v/>
      </c>
      <c r="G750" s="12">
        <f>IF(SAISIE!Q56="","",SAISIE!Q56)</f>
        <v>2.5</v>
      </c>
      <c r="H750" s="12"/>
      <c r="I750" s="37"/>
      <c r="J750" s="61"/>
      <c r="O750" s="39"/>
    </row>
    <row r="751" spans="1:15" x14ac:dyDescent="0.2">
      <c r="A751" s="48" t="str">
        <f>IF(B751="","SUPPR",SAISIE!$B$3)</f>
        <v>SUPPR</v>
      </c>
      <c r="B751" s="12" t="str">
        <f>IF(SAISIE!R56="","",IF(LEN(SAISIE!B56)=1,CONCATENATE("0",SAISIE!B56,"/",SAISIE!$B$4,"/",SAISIE!$B$5),CONCATENATE(SAISIE!B56,"/",SAISIE!$B$4,"/",SAISIE!$B$5)))</f>
        <v/>
      </c>
      <c r="C751" s="12" t="str">
        <f>IF(SAISIE!R56="","",SAISIE!$R$8)</f>
        <v/>
      </c>
      <c r="D751" s="12" t="str">
        <f>IF(SAISIE!R56="","",SAISIE!E56)</f>
        <v/>
      </c>
      <c r="E751" s="12" t="str">
        <f>IF(SAISIE!R56="","",SAISIE!F56)</f>
        <v/>
      </c>
      <c r="F751" s="12" t="str">
        <f>IF(SAISIE!$R56="","",IF(SAISIE!$U56="","",SAISIE!$U56))</f>
        <v/>
      </c>
      <c r="G751" s="12" t="str">
        <f>IF(SAISIE!R56="","",SAISIE!R56)</f>
        <v/>
      </c>
      <c r="H751" s="12"/>
      <c r="I751" s="37"/>
      <c r="J751" s="61"/>
    </row>
    <row r="752" spans="1:15" x14ac:dyDescent="0.2">
      <c r="A752" s="48" t="str">
        <f>IF(B752="","SUPPR",SAISIE!$B$3)</f>
        <v>SUPPR</v>
      </c>
      <c r="B752" s="12" t="str">
        <f>IF(SAISIE!S56="","",IF(LEN(SAISIE!B56)=1,CONCATENATE("0",SAISIE!B56,"/",SAISIE!$B$4,"/",SAISIE!$B$5),CONCATENATE(SAISIE!B56,"/",SAISIE!$B$4,"/",SAISIE!$B$5)))</f>
        <v/>
      </c>
      <c r="C752" s="12" t="str">
        <f>IF(SAISIE!S56="","",SAISIE!$S$8)</f>
        <v/>
      </c>
      <c r="D752" s="12" t="str">
        <f>IF(SAISIE!S56="","",SAISIE!E56)</f>
        <v/>
      </c>
      <c r="E752" s="12" t="str">
        <f>IF(SAISIE!S56="","",SAISIE!F56)</f>
        <v/>
      </c>
      <c r="F752" s="12" t="str">
        <f>IF(SAISIE!$S56="","",IF(SAISIE!$U56="","",SAISIE!$U56))</f>
        <v/>
      </c>
      <c r="G752" s="12" t="str">
        <f>IF(SAISIE!S56="","",SAISIE!S56)</f>
        <v/>
      </c>
      <c r="H752" s="12"/>
      <c r="I752" s="37"/>
      <c r="J752" s="61"/>
    </row>
    <row r="753" spans="1:15" ht="13.5" thickBot="1" x14ac:dyDescent="0.25">
      <c r="A753" s="48" t="str">
        <f>IF(B753="","SUPPR",SAISIE!$B$3)</f>
        <v>SUPPR</v>
      </c>
      <c r="B753" s="12" t="str">
        <f>IF(SAISIE!T56="","",IF(LEN(SAISIE!B56)=1,CONCATENATE("0",SAISIE!B56,"/",SAISIE!$B$4,"/",SAISIE!$B$5),CONCATENATE(SAISIE!B56,"/",SAISIE!$B$4,"/",SAISIE!$B$5)))</f>
        <v/>
      </c>
      <c r="C753" s="60" t="str">
        <f>IF(SAISIE!T56="","",SAISIE!$T$8)</f>
        <v/>
      </c>
      <c r="D753" s="60" t="str">
        <f>IF(SAISIE!T56="","",SAISIE!E56)</f>
        <v/>
      </c>
      <c r="E753" s="60" t="str">
        <f>IF(SAISIE!T56="","",SAISIE!F56)</f>
        <v/>
      </c>
      <c r="F753" s="60" t="str">
        <f>IF(SAISIE!$T56="","",IF(SAISIE!$U56="","",SAISIE!$U56))</f>
        <v/>
      </c>
      <c r="G753" s="60" t="str">
        <f>IF(SAISIE!T56="","",SAISIE!T56)</f>
        <v/>
      </c>
      <c r="H753" s="58"/>
      <c r="I753" s="59"/>
      <c r="J753" s="62"/>
    </row>
    <row r="754" spans="1:15" x14ac:dyDescent="0.2">
      <c r="A754" s="48" t="str">
        <f>IF(B754="","SUPPR",SAISIE!$B$3)</f>
        <v>PR</v>
      </c>
      <c r="B754" s="53" t="str">
        <f>IF(SAISIE!B57="","",IF(LEN(SAISIE!B57)=1,CONCATENATE("0",SAISIE!B57,"/",SAISIE!$B$4,"/",SAISIE!$B$5),CONCATENATE(SAISIE!B57,"/",SAISIE!$B$4,"/",SAISIE!$B$5)))</f>
        <v>20/01/2018</v>
      </c>
      <c r="C754" s="53" t="str">
        <f>IF(SAISIE!B57="","",CONCATENATE($M$2,SAISIE!C57))</f>
        <v>411BINE</v>
      </c>
      <c r="D754" s="53">
        <f>IF(SAISIE!B57="","",SAISIE!E57)</f>
        <v>154331</v>
      </c>
      <c r="E754" s="53" t="str">
        <f>IF(SAISIE!B57="","",SAISIE!F57)</f>
        <v>CV PV 18147356 - AX-350-QP - BINET GILLES - RENAULT CLIO</v>
      </c>
      <c r="F754" s="66" t="str">
        <f>IF(A754="SUPPR","",IF(SAISIE!$U57="","",SAISIE!$U57))</f>
        <v/>
      </c>
      <c r="G754" s="53"/>
      <c r="H754" s="53">
        <f>IF(SAISIE!B57="","",SAISIE!D57)</f>
        <v>15</v>
      </c>
      <c r="I754" s="54"/>
      <c r="J754" s="55" t="str">
        <f>IF(AZ57="","","")</f>
        <v/>
      </c>
      <c r="O754" s="38">
        <f>O738+1</f>
        <v>57</v>
      </c>
    </row>
    <row r="755" spans="1:15" x14ac:dyDescent="0.2">
      <c r="A755" s="48" t="str">
        <f>IF(B755="","SUPPR",SAISIE!$B$3)</f>
        <v>SUPPR</v>
      </c>
      <c r="B755" s="12" t="str">
        <f>IF(SAISIE!W57="","",IF(LEN(SAISIE!B57)=1,CONCATENATE("0",SAISIE!B57,"/",SAISIE!$B$4,"/",SAISIE!$B$5),CONCATENATE(SAISIE!B57,"/",SAISIE!$B$4,"/",SAISIE!$B$5)))</f>
        <v/>
      </c>
      <c r="C755" s="12" t="str">
        <f>IF(SAISIE!W57="","",SAISIE!V57)</f>
        <v/>
      </c>
      <c r="D755" s="12" t="str">
        <f>IF(SAISIE!W57="","",SAISIE!E57)</f>
        <v/>
      </c>
      <c r="E755" s="12" t="str">
        <f>IF(SAISIE!W57="","",SAISIE!F57)</f>
        <v/>
      </c>
      <c r="F755" s="12" t="str">
        <f>IF(SAISIE!$W57="","",IF(SAISIE!$U57="","",SAISIE!$U57))</f>
        <v/>
      </c>
      <c r="G755" s="12" t="str">
        <f>IF(SAISIE!W57="","",SAISIE!W57)</f>
        <v/>
      </c>
      <c r="H755" s="12"/>
      <c r="I755" s="12" t="str">
        <f>IF(SAISIE!$W57="","",SAISIE!$X57)</f>
        <v/>
      </c>
      <c r="J755" s="61" t="str">
        <f>IF(COUNTBLANK(SAISIE!$Q$6:$T$6)=4,"",IF(SAISIE!W57="","",IF(SAISIE!Q57&gt;0,SAISIE!$Q$6,IF(SAISIE!R57&gt;0,SAISIE!$R$6,IF(SAISIE!S57&gt;0,SAISIE!$S$6,IF(SAISIE!T57&gt;0,SAISIE!$T$6,""))))))</f>
        <v/>
      </c>
      <c r="O755" s="11" t="s">
        <v>51</v>
      </c>
    </row>
    <row r="756" spans="1:15" x14ac:dyDescent="0.2">
      <c r="A756" s="48" t="str">
        <f>IF(B756="","SUPPR",SAISIE!$B$3)</f>
        <v>PR</v>
      </c>
      <c r="B756" s="12" t="str">
        <f>IF(SAISIE!G57="","",IF(LEN(SAISIE!B57)=1,CONCATENATE("0",SAISIE!B57,"/",SAISIE!$B$4,"/",SAISIE!$B$5),CONCATENATE(SAISIE!B57,"/",SAISIE!$B$4,"/",SAISIE!$B$5)))</f>
        <v>20/01/2018</v>
      </c>
      <c r="C756" s="12">
        <f>IF(SAISIE!G57="","",SAISIE!$G$8)</f>
        <v>706100</v>
      </c>
      <c r="D756" s="12">
        <f>IF(SAISIE!G57="","",SAISIE!E57)</f>
        <v>154331</v>
      </c>
      <c r="E756" s="12" t="str">
        <f>IF(SAISIE!G57="","",SAISIE!F57)</f>
        <v>CV PV 18147356 - AX-350-QP - BINET GILLES - RENAULT CLIO</v>
      </c>
      <c r="F756" s="12" t="str">
        <f>IF(SAISIE!$G57="","",IF(SAISIE!$U57="","",SAISIE!$U57))</f>
        <v/>
      </c>
      <c r="G756" s="12">
        <f>IF(SAISIE!G57="","",SAISIE!G57)</f>
        <v>12.5</v>
      </c>
      <c r="H756" s="12"/>
      <c r="I756" s="12">
        <f>IF(SAISIE!$G57="","",SAISIE!$X57)</f>
        <v>0</v>
      </c>
      <c r="J756" s="61" t="str">
        <f>IF(COUNTBLANK(SAISIE!$Q$6:$T$6)=4,"",IF(SAISIE!G57="","",IF(SAISIE!Q57&gt;0,SAISIE!$Q$6,IF(SAISIE!R57&gt;0,SAISIE!$R$6,IF(SAISIE!S57&gt;0,SAISIE!$S$6,IF(SAISIE!T57&gt;0,SAISIE!$T$6,""))))))</f>
        <v/>
      </c>
      <c r="O756" s="11" t="s">
        <v>48</v>
      </c>
    </row>
    <row r="757" spans="1:15" x14ac:dyDescent="0.2">
      <c r="A757" s="48" t="str">
        <f>IF(B757="","SUPPR",SAISIE!$B$3)</f>
        <v>SUPPR</v>
      </c>
      <c r="B757" s="12" t="str">
        <f>IF(SAISIE!H57="","",IF(LEN(SAISIE!B57)=1,CONCATENATE("0",SAISIE!B57,"/",SAISIE!$B$4,"/",SAISIE!$B$5),CONCATENATE(SAISIE!B57,"/",SAISIE!$B$4,"/",SAISIE!$B$5)))</f>
        <v/>
      </c>
      <c r="C757" s="12" t="str">
        <f>IF(SAISIE!H57="","",SAISIE!$H$8)</f>
        <v/>
      </c>
      <c r="D757" s="12" t="str">
        <f>IF(SAISIE!H57="","",SAISIE!E57)</f>
        <v/>
      </c>
      <c r="E757" s="12" t="str">
        <f>IF(SAISIE!H57="","",SAISIE!F57)</f>
        <v/>
      </c>
      <c r="F757" s="12" t="str">
        <f>IF(SAISIE!$H57="","",IF(SAISIE!$U57="","",SAISIE!$U57))</f>
        <v/>
      </c>
      <c r="G757" s="12" t="str">
        <f>IF(SAISIE!H57="","",SAISIE!H57)</f>
        <v/>
      </c>
      <c r="H757" s="12"/>
      <c r="I757" s="12" t="str">
        <f>IF(SAISIE!$H57="","",SAISIE!$X57)</f>
        <v/>
      </c>
      <c r="J757" s="61" t="str">
        <f>IF(COUNTBLANK(SAISIE!$Q$6:$T$6)=4,"",IF(SAISIE!H57="","",IF(SAISIE!Q57&gt;0,SAISIE!$Q$6,IF(SAISIE!R57&gt;0,SAISIE!$R$6,IF(SAISIE!S57&gt;0,SAISIE!$S$6,IF(SAISIE!T57&gt;0,SAISIE!$T$6,""))))))</f>
        <v/>
      </c>
      <c r="O757" s="11" t="s">
        <v>49</v>
      </c>
    </row>
    <row r="758" spans="1:15" x14ac:dyDescent="0.2">
      <c r="A758" s="48" t="str">
        <f>IF(B758="","SUPPR",SAISIE!$B$3)</f>
        <v>SUPPR</v>
      </c>
      <c r="B758" s="12" t="str">
        <f>IF(SAISIE!I57="","",IF(LEN(SAISIE!B57)=1,CONCATENATE("0",SAISIE!B57,"/",SAISIE!$B$4,"/",SAISIE!$B$5),CONCATENATE(SAISIE!B57,"/",SAISIE!$B$4,"/",SAISIE!$B$5)))</f>
        <v/>
      </c>
      <c r="C758" s="12" t="str">
        <f>IF(SAISIE!I57="","",SAISIE!$I$8)</f>
        <v/>
      </c>
      <c r="D758" s="12" t="str">
        <f>IF(SAISIE!I57="","",SAISIE!E57)</f>
        <v/>
      </c>
      <c r="E758" s="12" t="str">
        <f>IF(SAISIE!I57="","",SAISIE!F57)</f>
        <v/>
      </c>
      <c r="F758" s="12" t="str">
        <f>IF(SAISIE!$I57="","",IF(SAISIE!$U57="","",SAISIE!$U57))</f>
        <v/>
      </c>
      <c r="G758" s="12" t="str">
        <f>IF(SAISIE!I57="","",SAISIE!I57)</f>
        <v/>
      </c>
      <c r="H758" s="12"/>
      <c r="I758" s="12" t="str">
        <f>IF(SAISIE!$I57="","",SAISIE!$X57)</f>
        <v/>
      </c>
      <c r="J758" s="61" t="str">
        <f>IF(COUNTBLANK(SAISIE!$Q$6:$T$6)=4,"",IF(SAISIE!I57="","",IF(SAISIE!Q57&gt;0,SAISIE!$Q$6,IF(SAISIE!R57&gt;0,SAISIE!$R$6,IF(SAISIE!S57&gt;0,SAISIE!$S$6,IF(SAISIE!T57&gt;0,SAISIE!$T$6,""))))))</f>
        <v/>
      </c>
      <c r="O758" s="11" t="s">
        <v>50</v>
      </c>
    </row>
    <row r="759" spans="1:15" x14ac:dyDescent="0.2">
      <c r="A759" s="48" t="str">
        <f>IF(B759="","SUPPR",SAISIE!$B$3)</f>
        <v>SUPPR</v>
      </c>
      <c r="B759" s="12" t="str">
        <f>IF(SAISIE!J57="","",IF(LEN(SAISIE!B57)=1,CONCATENATE("0",SAISIE!B57,"/",SAISIE!$B$4,"/",SAISIE!$B$5),CONCATENATE(SAISIE!B57,"/",SAISIE!$B$4,"/",SAISIE!$B$5)))</f>
        <v/>
      </c>
      <c r="C759" s="12" t="str">
        <f>IF(SAISIE!J57="","",SAISIE!$J$8)</f>
        <v/>
      </c>
      <c r="D759" s="12" t="str">
        <f>IF(SAISIE!J57="","",SAISIE!E57)</f>
        <v/>
      </c>
      <c r="E759" s="12" t="str">
        <f>IF(SAISIE!J57="","",SAISIE!F57)</f>
        <v/>
      </c>
      <c r="F759" s="12" t="str">
        <f>IF(SAISIE!$J57="","",IF(SAISIE!$U57="","",SAISIE!$U57))</f>
        <v/>
      </c>
      <c r="G759" s="12" t="str">
        <f>IF(SAISIE!J57="","",SAISIE!J57)</f>
        <v/>
      </c>
      <c r="H759" s="12"/>
      <c r="I759" s="12" t="str">
        <f>IF(SAISIE!$J57="","",SAISIE!$X57)</f>
        <v/>
      </c>
      <c r="J759" s="61" t="str">
        <f>IF(COUNTBLANK(SAISIE!$Q$6:$T$6)=4,"",IF(SAISIE!J57="","",IF(SAISIE!Q57&gt;0,SAISIE!$Q$6,IF(SAISIE!R57&gt;0,SAISIE!$R$6,IF(SAISIE!S57&gt;0,SAISIE!$S$6,IF(SAISIE!T57&gt;0,SAISIE!$T$6,""))))))</f>
        <v/>
      </c>
      <c r="O759" s="11" t="s">
        <v>53</v>
      </c>
    </row>
    <row r="760" spans="1:15" x14ac:dyDescent="0.2">
      <c r="A760" s="48" t="str">
        <f>IF(B760="","SUPPR",SAISIE!$B$3)</f>
        <v>SUPPR</v>
      </c>
      <c r="B760" s="12" t="str">
        <f>IF(SAISIE!K57="","",IF(LEN(SAISIE!B57)=1,CONCATENATE("0",SAISIE!B57,"/",SAISIE!$B$4,"/",SAISIE!$B$5),CONCATENATE(SAISIE!B57,"/",SAISIE!$B$4,"/",SAISIE!$B$5)))</f>
        <v/>
      </c>
      <c r="C760" s="12" t="str">
        <f>IF(SAISIE!K57="","",SAISIE!$K$8)</f>
        <v/>
      </c>
      <c r="D760" s="12" t="str">
        <f>IF(SAISIE!K57="","",SAISIE!E57)</f>
        <v/>
      </c>
      <c r="E760" s="12" t="str">
        <f>IF(SAISIE!K57="","",SAISIE!F57)</f>
        <v/>
      </c>
      <c r="F760" s="12" t="str">
        <f>IF(SAISIE!$K57="","",IF(SAISIE!$U57="","",SAISIE!$U57))</f>
        <v/>
      </c>
      <c r="G760" s="12" t="str">
        <f>IF(SAISIE!K57="","",SAISIE!K57)</f>
        <v/>
      </c>
      <c r="H760" s="12"/>
      <c r="I760" s="12" t="str">
        <f>IF(SAISIE!$K57="","",SAISIE!$X57)</f>
        <v/>
      </c>
      <c r="J760" s="61" t="str">
        <f>IF(COUNTBLANK(SAISIE!$Q$6:$T$6)=4,"",IF(SAISIE!K57="","",IF(SAISIE!Q57&gt;0,SAISIE!$Q$6,IF(SAISIE!R57&gt;0,SAISIE!$R$6,IF(SAISIE!S57&gt;0,SAISIE!$S$6,IF(SAISIE!T57&gt;0,SAISIE!$T$6,""))))))</f>
        <v/>
      </c>
      <c r="O760" s="11" t="s">
        <v>54</v>
      </c>
    </row>
    <row r="761" spans="1:15" x14ac:dyDescent="0.2">
      <c r="A761" s="48" t="str">
        <f>IF(B761="","SUPPR",SAISIE!$B$3)</f>
        <v>SUPPR</v>
      </c>
      <c r="B761" s="12" t="str">
        <f>IF(SAISIE!L57="","",IF(LEN(SAISIE!B57)=1,CONCATENATE("0",SAISIE!B57,"/",SAISIE!$B$4,"/",SAISIE!$B$5),CONCATENATE(SAISIE!B57,"/",SAISIE!$B$4,"/",SAISIE!$B$5)))</f>
        <v/>
      </c>
      <c r="C761" s="12" t="str">
        <f>IF(SAISIE!L57="","",SAISIE!$L$8)</f>
        <v/>
      </c>
      <c r="D761" s="12" t="str">
        <f>IF(SAISIE!L57="","",SAISIE!E57)</f>
        <v/>
      </c>
      <c r="E761" s="12" t="str">
        <f>IF(SAISIE!L57="","",SAISIE!F57)</f>
        <v/>
      </c>
      <c r="F761" s="12" t="str">
        <f>IF(SAISIE!$L57="","",IF(SAISIE!$U57="","",SAISIE!$U57))</f>
        <v/>
      </c>
      <c r="G761" s="12" t="str">
        <f>IF(SAISIE!L57="","",SAISIE!L57)</f>
        <v/>
      </c>
      <c r="H761" s="12"/>
      <c r="I761" s="12" t="str">
        <f>IF(SAISIE!$L57="","",SAISIE!$X57)</f>
        <v/>
      </c>
      <c r="J761" s="61" t="str">
        <f>IF(COUNTBLANK(SAISIE!$Q$6:$T$6)=4,"",IF(SAISIE!L57="","",IF(SAISIE!Q57&gt;0,SAISIE!$Q$6,IF(SAISIE!R57&gt;0,SAISIE!$R$6,IF(SAISIE!S57&gt;0,SAISIE!$S$6,IF(SAISIE!T57&gt;0,SAISIE!$T$6,""))))))</f>
        <v/>
      </c>
      <c r="O761" s="11" t="s">
        <v>55</v>
      </c>
    </row>
    <row r="762" spans="1:15" x14ac:dyDescent="0.2">
      <c r="A762" s="48" t="str">
        <f>IF(B762="","SUPPR",SAISIE!$B$3)</f>
        <v>SUPPR</v>
      </c>
      <c r="B762" s="12" t="str">
        <f>IF(SAISIE!M57="","",IF(LEN(SAISIE!B57)=1,CONCATENATE("0",SAISIE!B57,"/",SAISIE!$B$4,"/",SAISIE!$B$5),CONCATENATE(SAISIE!B57,"/",SAISIE!$B$4,"/",SAISIE!$B$5)))</f>
        <v/>
      </c>
      <c r="C762" s="12" t="str">
        <f>IF(SAISIE!M57="","",SAISIE!$M$8)</f>
        <v/>
      </c>
      <c r="D762" s="12" t="str">
        <f>IF(SAISIE!M57="","",SAISIE!E57)</f>
        <v/>
      </c>
      <c r="E762" s="12" t="str">
        <f>IF(SAISIE!M57="","",SAISIE!F57)</f>
        <v/>
      </c>
      <c r="F762" s="12" t="str">
        <f>IF(SAISIE!$M57="","",IF(SAISIE!$U57="","",SAISIE!$U57))</f>
        <v/>
      </c>
      <c r="G762" s="12" t="str">
        <f>IF(SAISIE!M57="","",SAISIE!M57)</f>
        <v/>
      </c>
      <c r="H762" s="12"/>
      <c r="I762" s="12" t="str">
        <f>IF(SAISIE!$M57="","",SAISIE!$X57)</f>
        <v/>
      </c>
      <c r="J762" s="61" t="str">
        <f>IF(COUNTBLANK(SAISIE!$Q$6:$T$6)=4,"",IF(SAISIE!M57="","",IF(SAISIE!Q57&gt;0,SAISIE!$Q$6,IF(SAISIE!R57&gt;0,SAISIE!$R$6,IF(SAISIE!S57&gt;0,SAISIE!$S$6,IF(SAISIE!T57&gt;0,SAISIE!$T$6,""))))))</f>
        <v/>
      </c>
      <c r="O762" s="11" t="s">
        <v>56</v>
      </c>
    </row>
    <row r="763" spans="1:15" x14ac:dyDescent="0.2">
      <c r="A763" s="48" t="str">
        <f>IF(B763="","SUPPR",SAISIE!$B$3)</f>
        <v>SUPPR</v>
      </c>
      <c r="B763" s="12" t="str">
        <f>IF(SAISIE!N57="","",IF(LEN(SAISIE!B57)=1,CONCATENATE("0",SAISIE!B57,"/",SAISIE!$B$4,"/",SAISIE!$B$5),CONCATENATE(SAISIE!B57,"/",SAISIE!$B$4,"/",SAISIE!$B$5)))</f>
        <v/>
      </c>
      <c r="C763" s="12" t="str">
        <f>IF(SAISIE!N57="","",SAISIE!$N$8)</f>
        <v/>
      </c>
      <c r="D763" s="12" t="str">
        <f>IF(SAISIE!N57="","",SAISIE!E57)</f>
        <v/>
      </c>
      <c r="E763" s="12" t="str">
        <f>IF(SAISIE!N57="","",SAISIE!F57)</f>
        <v/>
      </c>
      <c r="F763" s="12" t="str">
        <f>IF(SAISIE!$N57="","",IF(SAISIE!$U57="","",SAISIE!$U57))</f>
        <v/>
      </c>
      <c r="G763" s="12" t="str">
        <f>IF(SAISIE!N57="","",SAISIE!N57)</f>
        <v/>
      </c>
      <c r="H763" s="12"/>
      <c r="I763" s="12" t="str">
        <f>IF(SAISIE!$N57="","",SAISIE!$X57)</f>
        <v/>
      </c>
      <c r="J763" s="61" t="str">
        <f>IF(COUNTBLANK(SAISIE!$Q$6:$T$6)=4,"",IF(SAISIE!N57="","",IF(SAISIE!Q57&gt;0,SAISIE!$Q$6,IF(SAISIE!R57&gt;0,SAISIE!$R$6,IF(SAISIE!S57&gt;0,SAISIE!$S$6,IF(SAISIE!T57&gt;0,SAISIE!$T$6,""))))))</f>
        <v/>
      </c>
      <c r="O763" s="11" t="s">
        <v>57</v>
      </c>
    </row>
    <row r="764" spans="1:15" x14ac:dyDescent="0.2">
      <c r="A764" s="48" t="str">
        <f>IF(B764="","SUPPR",SAISIE!$B$3)</f>
        <v>SUPPR</v>
      </c>
      <c r="B764" s="12" t="str">
        <f>IF(SAISIE!O57="","",IF(LEN(SAISIE!B57)=1,CONCATENATE("0",SAISIE!B57,"/",SAISIE!$B$4,"/",SAISIE!$B$5),CONCATENATE(SAISIE!B57,"/",SAISIE!$B$4,"/",SAISIE!$B$5)))</f>
        <v/>
      </c>
      <c r="C764" s="12" t="str">
        <f>IF(SAISIE!O57="","",SAISIE!$O$8)</f>
        <v/>
      </c>
      <c r="D764" s="12" t="str">
        <f>IF(SAISIE!O57="","",SAISIE!E57)</f>
        <v/>
      </c>
      <c r="E764" s="12" t="str">
        <f>IF(SAISIE!O57="","",SAISIE!F57)</f>
        <v/>
      </c>
      <c r="F764" s="12" t="str">
        <f>IF(SAISIE!$O57="","",IF(SAISIE!$U57="","",SAISIE!$U57))</f>
        <v/>
      </c>
      <c r="G764" s="12" t="str">
        <f>IF(SAISIE!O57="","",SAISIE!O57)</f>
        <v/>
      </c>
      <c r="H764" s="12"/>
      <c r="I764" s="12" t="str">
        <f>IF(SAISIE!$O57="","",SAISIE!$X57)</f>
        <v/>
      </c>
      <c r="J764" s="61" t="str">
        <f>IF(COUNTBLANK(SAISIE!$Q$6:$T$6)=4,"",IF(SAISIE!O57="","",IF(SAISIE!Q57&gt;0,SAISIE!$Q$6,IF(SAISIE!R57&gt;0,SAISIE!$R$6,IF(SAISIE!S57&gt;0,SAISIE!$S$6,IF(SAISIE!T57&gt;0,SAISIE!$T$6,""))))))</f>
        <v/>
      </c>
      <c r="O764" s="11" t="s">
        <v>58</v>
      </c>
    </row>
    <row r="765" spans="1:15" x14ac:dyDescent="0.2">
      <c r="A765" s="48" t="str">
        <f>IF(B765="","SUPPR",SAISIE!$B$3)</f>
        <v>SUPPR</v>
      </c>
      <c r="B765" s="12" t="str">
        <f>IF(SAISIE!P57="","",IF(LEN(SAISIE!B57)=1,CONCATENATE("0",SAISIE!B57,"/",SAISIE!$B$4,"/",SAISIE!$B$5),CONCATENATE(SAISIE!B57,"/",SAISIE!$B$4,"/",SAISIE!$B$5)))</f>
        <v/>
      </c>
      <c r="C765" s="12" t="str">
        <f>IF(SAISIE!P57="","",SAISIE!$P$8)</f>
        <v/>
      </c>
      <c r="D765" s="12" t="str">
        <f>IF(SAISIE!P57="","",SAISIE!E57)</f>
        <v/>
      </c>
      <c r="E765" s="12" t="str">
        <f>IF(SAISIE!P57="","",SAISIE!F57)</f>
        <v/>
      </c>
      <c r="F765" s="12" t="str">
        <f>IF(SAISIE!$P57="","",IF(SAISIE!$U57="","",SAISIE!$U57))</f>
        <v/>
      </c>
      <c r="G765" s="12" t="str">
        <f>IF(SAISIE!P57="","",SAISIE!P57)</f>
        <v/>
      </c>
      <c r="H765" s="12"/>
      <c r="I765" s="12" t="str">
        <f>IF(SAISIE!$P57="","",SAISIE!$X57)</f>
        <v/>
      </c>
      <c r="J765" s="61" t="str">
        <f>IF(COUNTBLANK(SAISIE!$Q$6:$T$6)=4,"",IF(SAISIE!P57="","",IF(SAISIE!Q57&gt;0,SAISIE!$Q$6,IF(SAISIE!R57&gt;0,SAISIE!$R$6,IF(SAISIE!S57&gt;0,SAISIE!$S$6,IF(SAISIE!T57&gt;0,SAISIE!$T$6,""))))))</f>
        <v/>
      </c>
      <c r="O765" s="11" t="s">
        <v>52</v>
      </c>
    </row>
    <row r="766" spans="1:15" x14ac:dyDescent="0.2">
      <c r="A766" s="48" t="str">
        <f>IF(B766="","SUPPR",SAISIE!$B$3)</f>
        <v>PR</v>
      </c>
      <c r="B766" s="12" t="str">
        <f>IF(SAISIE!Q57="","",IF(LEN(SAISIE!B57)=1,CONCATENATE("0",SAISIE!B57,"/",SAISIE!$B$4,"/",SAISIE!$B$5),CONCATENATE(SAISIE!B57,"/",SAISIE!$B$4,"/",SAISIE!$B$5)))</f>
        <v>20/01/2018</v>
      </c>
      <c r="C766" s="12">
        <f>IF(SAISIE!Q57="","",SAISIE!$Q$8)</f>
        <v>4457112</v>
      </c>
      <c r="D766" s="12">
        <f>IF(SAISIE!Q57="","",SAISIE!E57)</f>
        <v>154331</v>
      </c>
      <c r="E766" s="12" t="str">
        <f>IF(SAISIE!Q57="","",SAISIE!F57)</f>
        <v>CV PV 18147356 - AX-350-QP - BINET GILLES - RENAULT CLIO</v>
      </c>
      <c r="F766" s="12" t="str">
        <f>IF(SAISIE!$Q57="","",IF(SAISIE!$U57="","",SAISIE!$U57))</f>
        <v/>
      </c>
      <c r="G766" s="12">
        <f>IF(SAISIE!Q57="","",SAISIE!Q57)</f>
        <v>2.5</v>
      </c>
      <c r="H766" s="12"/>
      <c r="I766" s="37"/>
      <c r="J766" s="61"/>
      <c r="O766" s="39"/>
    </row>
    <row r="767" spans="1:15" x14ac:dyDescent="0.2">
      <c r="A767" s="48" t="str">
        <f>IF(B767="","SUPPR",SAISIE!$B$3)</f>
        <v>SUPPR</v>
      </c>
      <c r="B767" s="12" t="str">
        <f>IF(SAISIE!R57="","",IF(LEN(SAISIE!B57)=1,CONCATENATE("0",SAISIE!B57,"/",SAISIE!$B$4,"/",SAISIE!$B$5),CONCATENATE(SAISIE!B57,"/",SAISIE!$B$4,"/",SAISIE!$B$5)))</f>
        <v/>
      </c>
      <c r="C767" s="12" t="str">
        <f>IF(SAISIE!R57="","",SAISIE!$R$8)</f>
        <v/>
      </c>
      <c r="D767" s="12" t="str">
        <f>IF(SAISIE!R57="","",SAISIE!E57)</f>
        <v/>
      </c>
      <c r="E767" s="12" t="str">
        <f>IF(SAISIE!R57="","",SAISIE!F57)</f>
        <v/>
      </c>
      <c r="F767" s="12" t="str">
        <f>IF(SAISIE!$R57="","",IF(SAISIE!$U57="","",SAISIE!$U57))</f>
        <v/>
      </c>
      <c r="G767" s="12" t="str">
        <f>IF(SAISIE!R57="","",SAISIE!R57)</f>
        <v/>
      </c>
      <c r="H767" s="12"/>
      <c r="I767" s="37"/>
      <c r="J767" s="61"/>
    </row>
    <row r="768" spans="1:15" x14ac:dyDescent="0.2">
      <c r="A768" s="48" t="str">
        <f>IF(B768="","SUPPR",SAISIE!$B$3)</f>
        <v>SUPPR</v>
      </c>
      <c r="B768" s="12" t="str">
        <f>IF(SAISIE!S57="","",IF(LEN(SAISIE!B57)=1,CONCATENATE("0",SAISIE!B57,"/",SAISIE!$B$4,"/",SAISIE!$B$5),CONCATENATE(SAISIE!B57,"/",SAISIE!$B$4,"/",SAISIE!$B$5)))</f>
        <v/>
      </c>
      <c r="C768" s="12" t="str">
        <f>IF(SAISIE!S57="","",SAISIE!$S$8)</f>
        <v/>
      </c>
      <c r="D768" s="12" t="str">
        <f>IF(SAISIE!S57="","",SAISIE!E57)</f>
        <v/>
      </c>
      <c r="E768" s="12" t="str">
        <f>IF(SAISIE!S57="","",SAISIE!F57)</f>
        <v/>
      </c>
      <c r="F768" s="12" t="str">
        <f>IF(SAISIE!$S57="","",IF(SAISIE!$U57="","",SAISIE!$U57))</f>
        <v/>
      </c>
      <c r="G768" s="12" t="str">
        <f>IF(SAISIE!S57="","",SAISIE!S57)</f>
        <v/>
      </c>
      <c r="H768" s="12"/>
      <c r="I768" s="37"/>
      <c r="J768" s="61"/>
    </row>
    <row r="769" spans="1:15" ht="13.5" thickBot="1" x14ac:dyDescent="0.25">
      <c r="A769" s="48" t="str">
        <f>IF(B769="","SUPPR",SAISIE!$B$3)</f>
        <v>SUPPR</v>
      </c>
      <c r="B769" s="12" t="str">
        <f>IF(SAISIE!T57="","",IF(LEN(SAISIE!B57)=1,CONCATENATE("0",SAISIE!B57,"/",SAISIE!$B$4,"/",SAISIE!$B$5),CONCATENATE(SAISIE!B57,"/",SAISIE!$B$4,"/",SAISIE!$B$5)))</f>
        <v/>
      </c>
      <c r="C769" s="60" t="str">
        <f>IF(SAISIE!T57="","",SAISIE!$T$8)</f>
        <v/>
      </c>
      <c r="D769" s="60" t="str">
        <f>IF(SAISIE!T57="","",SAISIE!E57)</f>
        <v/>
      </c>
      <c r="E769" s="60" t="str">
        <f>IF(SAISIE!T57="","",SAISIE!F57)</f>
        <v/>
      </c>
      <c r="F769" s="60" t="str">
        <f>IF(SAISIE!$T57="","",IF(SAISIE!$U57="","",SAISIE!$U57))</f>
        <v/>
      </c>
      <c r="G769" s="60" t="str">
        <f>IF(SAISIE!T57="","",SAISIE!T57)</f>
        <v/>
      </c>
      <c r="H769" s="58"/>
      <c r="I769" s="59"/>
      <c r="J769" s="62"/>
    </row>
    <row r="770" spans="1:15" x14ac:dyDescent="0.2">
      <c r="A770" s="48" t="str">
        <f>IF(B770="","SUPPR",SAISIE!$B$3)</f>
        <v>PR</v>
      </c>
      <c r="B770" s="53" t="str">
        <f>IF(SAISIE!B58="","",IF(LEN(SAISIE!B58)=1,CONCATENATE("0",SAISIE!B58,"/",SAISIE!$B$4,"/",SAISIE!$B$5),CONCATENATE(SAISIE!B58,"/",SAISIE!$B$4,"/",SAISIE!$B$5)))</f>
        <v>22/01/2018</v>
      </c>
      <c r="C770" s="53" t="str">
        <f>IF(SAISIE!B58="","",CONCATENATE($M$2,SAISIE!C58))</f>
        <v>411B'IN</v>
      </c>
      <c r="D770" s="53">
        <f>IF(SAISIE!B58="","",SAISIE!E58)</f>
        <v>154426</v>
      </c>
      <c r="E770" s="53" t="str">
        <f>IF(SAISIE!B58="","",SAISIE!F58)</f>
        <v>VTC PV 18147447 - CS-297-HY - B'INGENIERIE - RENAULT MEGANE</v>
      </c>
      <c r="F770" s="66" t="str">
        <f>IF(A770="SUPPR","",IF(SAISIE!$U58="","",SAISIE!$U58))</f>
        <v/>
      </c>
      <c r="G770" s="53"/>
      <c r="H770" s="53">
        <f>IF(SAISIE!B58="","",SAISIE!D58)</f>
        <v>25</v>
      </c>
      <c r="I770" s="54"/>
      <c r="J770" s="55" t="str">
        <f>IF(AZ58="","","")</f>
        <v/>
      </c>
      <c r="O770" s="38">
        <f>O754+1</f>
        <v>58</v>
      </c>
    </row>
    <row r="771" spans="1:15" x14ac:dyDescent="0.2">
      <c r="A771" s="48" t="str">
        <f>IF(B771="","SUPPR",SAISIE!$B$3)</f>
        <v>SUPPR</v>
      </c>
      <c r="B771" s="12" t="str">
        <f>IF(SAISIE!W58="","",IF(LEN(SAISIE!B58)=1,CONCATENATE("0",SAISIE!B58,"/",SAISIE!$B$4,"/",SAISIE!$B$5),CONCATENATE(SAISIE!B58,"/",SAISIE!$B$4,"/",SAISIE!$B$5)))</f>
        <v/>
      </c>
      <c r="C771" s="12" t="str">
        <f>IF(SAISIE!W58="","",SAISIE!V58)</f>
        <v/>
      </c>
      <c r="D771" s="12" t="str">
        <f>IF(SAISIE!W58="","",SAISIE!E58)</f>
        <v/>
      </c>
      <c r="E771" s="12" t="str">
        <f>IF(SAISIE!W58="","",SAISIE!F58)</f>
        <v/>
      </c>
      <c r="F771" s="12" t="str">
        <f>IF(SAISIE!$W58="","",IF(SAISIE!$U58="","",SAISIE!$U58))</f>
        <v/>
      </c>
      <c r="G771" s="12" t="str">
        <f>IF(SAISIE!W58="","",SAISIE!W58)</f>
        <v/>
      </c>
      <c r="H771" s="12"/>
      <c r="I771" s="12" t="str">
        <f>IF(SAISIE!$W58="","",SAISIE!$X58)</f>
        <v/>
      </c>
      <c r="J771" s="61" t="str">
        <f>IF(COUNTBLANK(SAISIE!$Q$6:$T$6)=4,"",IF(SAISIE!W58="","",IF(SAISIE!Q58&gt;0,SAISIE!$Q$6,IF(SAISIE!R58&gt;0,SAISIE!$R$6,IF(SAISIE!S58&gt;0,SAISIE!$S$6,IF(SAISIE!T58&gt;0,SAISIE!$T$6,""))))))</f>
        <v/>
      </c>
      <c r="O771" s="11" t="s">
        <v>51</v>
      </c>
    </row>
    <row r="772" spans="1:15" x14ac:dyDescent="0.2">
      <c r="A772" s="48" t="str">
        <f>IF(B772="","SUPPR",SAISIE!$B$3)</f>
        <v>PR</v>
      </c>
      <c r="B772" s="12" t="str">
        <f>IF(SAISIE!G58="","",IF(LEN(SAISIE!B58)=1,CONCATENATE("0",SAISIE!B58,"/",SAISIE!$B$4,"/",SAISIE!$B$5),CONCATENATE(SAISIE!B58,"/",SAISIE!$B$4,"/",SAISIE!$B$5)))</f>
        <v>22/01/2018</v>
      </c>
      <c r="C772" s="12">
        <f>IF(SAISIE!G58="","",SAISIE!$G$8)</f>
        <v>706100</v>
      </c>
      <c r="D772" s="12">
        <f>IF(SAISIE!G58="","",SAISIE!E58)</f>
        <v>154426</v>
      </c>
      <c r="E772" s="12" t="str">
        <f>IF(SAISIE!G58="","",SAISIE!F58)</f>
        <v>VTC PV 18147447 - CS-297-HY - B'INGENIERIE - RENAULT MEGANE</v>
      </c>
      <c r="F772" s="12" t="str">
        <f>IF(SAISIE!$G58="","",IF(SAISIE!$U58="","",SAISIE!$U58))</f>
        <v/>
      </c>
      <c r="G772" s="12">
        <f>IF(SAISIE!G58="","",SAISIE!G58)</f>
        <v>20.83</v>
      </c>
      <c r="H772" s="12"/>
      <c r="I772" s="12">
        <f>IF(SAISIE!$G58="","",SAISIE!$X58)</f>
        <v>0</v>
      </c>
      <c r="J772" s="61" t="str">
        <f>IF(COUNTBLANK(SAISIE!$Q$6:$T$6)=4,"",IF(SAISIE!G58="","",IF(SAISIE!Q58&gt;0,SAISIE!$Q$6,IF(SAISIE!R58&gt;0,SAISIE!$R$6,IF(SAISIE!S58&gt;0,SAISIE!$S$6,IF(SAISIE!T58&gt;0,SAISIE!$T$6,""))))))</f>
        <v/>
      </c>
      <c r="O772" s="11" t="s">
        <v>48</v>
      </c>
    </row>
    <row r="773" spans="1:15" x14ac:dyDescent="0.2">
      <c r="A773" s="48" t="str">
        <f>IF(B773="","SUPPR",SAISIE!$B$3)</f>
        <v>SUPPR</v>
      </c>
      <c r="B773" s="12" t="str">
        <f>IF(SAISIE!H58="","",IF(LEN(SAISIE!B58)=1,CONCATENATE("0",SAISIE!B58,"/",SAISIE!$B$4,"/",SAISIE!$B$5),CONCATENATE(SAISIE!B58,"/",SAISIE!$B$4,"/",SAISIE!$B$5)))</f>
        <v/>
      </c>
      <c r="C773" s="12" t="str">
        <f>IF(SAISIE!H58="","",SAISIE!$H$8)</f>
        <v/>
      </c>
      <c r="D773" s="12" t="str">
        <f>IF(SAISIE!H58="","",SAISIE!E58)</f>
        <v/>
      </c>
      <c r="E773" s="12" t="str">
        <f>IF(SAISIE!H58="","",SAISIE!F58)</f>
        <v/>
      </c>
      <c r="F773" s="12" t="str">
        <f>IF(SAISIE!$H58="","",IF(SAISIE!$U58="","",SAISIE!$U58))</f>
        <v/>
      </c>
      <c r="G773" s="12" t="str">
        <f>IF(SAISIE!H58="","",SAISIE!H58)</f>
        <v/>
      </c>
      <c r="H773" s="12"/>
      <c r="I773" s="12" t="str">
        <f>IF(SAISIE!$H58="","",SAISIE!$X58)</f>
        <v/>
      </c>
      <c r="J773" s="61" t="str">
        <f>IF(COUNTBLANK(SAISIE!$Q$6:$T$6)=4,"",IF(SAISIE!H58="","",IF(SAISIE!Q58&gt;0,SAISIE!$Q$6,IF(SAISIE!R58&gt;0,SAISIE!$R$6,IF(SAISIE!S58&gt;0,SAISIE!$S$6,IF(SAISIE!T58&gt;0,SAISIE!$T$6,""))))))</f>
        <v/>
      </c>
      <c r="O773" s="11" t="s">
        <v>49</v>
      </c>
    </row>
    <row r="774" spans="1:15" x14ac:dyDescent="0.2">
      <c r="A774" s="48" t="str">
        <f>IF(B774="","SUPPR",SAISIE!$B$3)</f>
        <v>SUPPR</v>
      </c>
      <c r="B774" s="12" t="str">
        <f>IF(SAISIE!I58="","",IF(LEN(SAISIE!B58)=1,CONCATENATE("0",SAISIE!B58,"/",SAISIE!$B$4,"/",SAISIE!$B$5),CONCATENATE(SAISIE!B58,"/",SAISIE!$B$4,"/",SAISIE!$B$5)))</f>
        <v/>
      </c>
      <c r="C774" s="12" t="str">
        <f>IF(SAISIE!I58="","",SAISIE!$I$8)</f>
        <v/>
      </c>
      <c r="D774" s="12" t="str">
        <f>IF(SAISIE!I58="","",SAISIE!E58)</f>
        <v/>
      </c>
      <c r="E774" s="12" t="str">
        <f>IF(SAISIE!I58="","",SAISIE!F58)</f>
        <v/>
      </c>
      <c r="F774" s="12" t="str">
        <f>IF(SAISIE!$I58="","",IF(SAISIE!$U58="","",SAISIE!$U58))</f>
        <v/>
      </c>
      <c r="G774" s="12" t="str">
        <f>IF(SAISIE!I58="","",SAISIE!I58)</f>
        <v/>
      </c>
      <c r="H774" s="12"/>
      <c r="I774" s="12" t="str">
        <f>IF(SAISIE!$I58="","",SAISIE!$X58)</f>
        <v/>
      </c>
      <c r="J774" s="61" t="str">
        <f>IF(COUNTBLANK(SAISIE!$Q$6:$T$6)=4,"",IF(SAISIE!I58="","",IF(SAISIE!Q58&gt;0,SAISIE!$Q$6,IF(SAISIE!R58&gt;0,SAISIE!$R$6,IF(SAISIE!S58&gt;0,SAISIE!$S$6,IF(SAISIE!T58&gt;0,SAISIE!$T$6,""))))))</f>
        <v/>
      </c>
      <c r="O774" s="11" t="s">
        <v>50</v>
      </c>
    </row>
    <row r="775" spans="1:15" x14ac:dyDescent="0.2">
      <c r="A775" s="48" t="str">
        <f>IF(B775="","SUPPR",SAISIE!$B$3)</f>
        <v>SUPPR</v>
      </c>
      <c r="B775" s="12" t="str">
        <f>IF(SAISIE!J58="","",IF(LEN(SAISIE!B58)=1,CONCATENATE("0",SAISIE!B58,"/",SAISIE!$B$4,"/",SAISIE!$B$5),CONCATENATE(SAISIE!B58,"/",SAISIE!$B$4,"/",SAISIE!$B$5)))</f>
        <v/>
      </c>
      <c r="C775" s="12" t="str">
        <f>IF(SAISIE!J58="","",SAISIE!$J$8)</f>
        <v/>
      </c>
      <c r="D775" s="12" t="str">
        <f>IF(SAISIE!J58="","",SAISIE!E58)</f>
        <v/>
      </c>
      <c r="E775" s="12" t="str">
        <f>IF(SAISIE!J58="","",SAISIE!F58)</f>
        <v/>
      </c>
      <c r="F775" s="12" t="str">
        <f>IF(SAISIE!$J58="","",IF(SAISIE!$U58="","",SAISIE!$U58))</f>
        <v/>
      </c>
      <c r="G775" s="12" t="str">
        <f>IF(SAISIE!J58="","",SAISIE!J58)</f>
        <v/>
      </c>
      <c r="H775" s="12"/>
      <c r="I775" s="12" t="str">
        <f>IF(SAISIE!$J58="","",SAISIE!$X58)</f>
        <v/>
      </c>
      <c r="J775" s="61" t="str">
        <f>IF(COUNTBLANK(SAISIE!$Q$6:$T$6)=4,"",IF(SAISIE!J58="","",IF(SAISIE!Q58&gt;0,SAISIE!$Q$6,IF(SAISIE!R58&gt;0,SAISIE!$R$6,IF(SAISIE!S58&gt;0,SAISIE!$S$6,IF(SAISIE!T58&gt;0,SAISIE!$T$6,""))))))</f>
        <v/>
      </c>
      <c r="O775" s="11" t="s">
        <v>53</v>
      </c>
    </row>
    <row r="776" spans="1:15" x14ac:dyDescent="0.2">
      <c r="A776" s="48" t="str">
        <f>IF(B776="","SUPPR",SAISIE!$B$3)</f>
        <v>SUPPR</v>
      </c>
      <c r="B776" s="12" t="str">
        <f>IF(SAISIE!K58="","",IF(LEN(SAISIE!B58)=1,CONCATENATE("0",SAISIE!B58,"/",SAISIE!$B$4,"/",SAISIE!$B$5),CONCATENATE(SAISIE!B58,"/",SAISIE!$B$4,"/",SAISIE!$B$5)))</f>
        <v/>
      </c>
      <c r="C776" s="12" t="str">
        <f>IF(SAISIE!K58="","",SAISIE!$K$8)</f>
        <v/>
      </c>
      <c r="D776" s="12" t="str">
        <f>IF(SAISIE!K58="","",SAISIE!E58)</f>
        <v/>
      </c>
      <c r="E776" s="12" t="str">
        <f>IF(SAISIE!K58="","",SAISIE!F58)</f>
        <v/>
      </c>
      <c r="F776" s="12" t="str">
        <f>IF(SAISIE!$K58="","",IF(SAISIE!$U58="","",SAISIE!$U58))</f>
        <v/>
      </c>
      <c r="G776" s="12" t="str">
        <f>IF(SAISIE!K58="","",SAISIE!K58)</f>
        <v/>
      </c>
      <c r="H776" s="12"/>
      <c r="I776" s="12" t="str">
        <f>IF(SAISIE!$K58="","",SAISIE!$X58)</f>
        <v/>
      </c>
      <c r="J776" s="61" t="str">
        <f>IF(COUNTBLANK(SAISIE!$Q$6:$T$6)=4,"",IF(SAISIE!K58="","",IF(SAISIE!Q58&gt;0,SAISIE!$Q$6,IF(SAISIE!R58&gt;0,SAISIE!$R$6,IF(SAISIE!S58&gt;0,SAISIE!$S$6,IF(SAISIE!T58&gt;0,SAISIE!$T$6,""))))))</f>
        <v/>
      </c>
      <c r="O776" s="11" t="s">
        <v>54</v>
      </c>
    </row>
    <row r="777" spans="1:15" x14ac:dyDescent="0.2">
      <c r="A777" s="48" t="str">
        <f>IF(B777="","SUPPR",SAISIE!$B$3)</f>
        <v>SUPPR</v>
      </c>
      <c r="B777" s="12" t="str">
        <f>IF(SAISIE!L58="","",IF(LEN(SAISIE!B58)=1,CONCATENATE("0",SAISIE!B58,"/",SAISIE!$B$4,"/",SAISIE!$B$5),CONCATENATE(SAISIE!B58,"/",SAISIE!$B$4,"/",SAISIE!$B$5)))</f>
        <v/>
      </c>
      <c r="C777" s="12" t="str">
        <f>IF(SAISIE!L58="","",SAISIE!$L$8)</f>
        <v/>
      </c>
      <c r="D777" s="12" t="str">
        <f>IF(SAISIE!L58="","",SAISIE!E58)</f>
        <v/>
      </c>
      <c r="E777" s="12" t="str">
        <f>IF(SAISIE!L58="","",SAISIE!F58)</f>
        <v/>
      </c>
      <c r="F777" s="12" t="str">
        <f>IF(SAISIE!$L58="","",IF(SAISIE!$U58="","",SAISIE!$U58))</f>
        <v/>
      </c>
      <c r="G777" s="12" t="str">
        <f>IF(SAISIE!L58="","",SAISIE!L58)</f>
        <v/>
      </c>
      <c r="H777" s="12"/>
      <c r="I777" s="12" t="str">
        <f>IF(SAISIE!$L58="","",SAISIE!$X58)</f>
        <v/>
      </c>
      <c r="J777" s="61" t="str">
        <f>IF(COUNTBLANK(SAISIE!$Q$6:$T$6)=4,"",IF(SAISIE!L58="","",IF(SAISIE!Q58&gt;0,SAISIE!$Q$6,IF(SAISIE!R58&gt;0,SAISIE!$R$6,IF(SAISIE!S58&gt;0,SAISIE!$S$6,IF(SAISIE!T58&gt;0,SAISIE!$T$6,""))))))</f>
        <v/>
      </c>
      <c r="O777" s="11" t="s">
        <v>55</v>
      </c>
    </row>
    <row r="778" spans="1:15" x14ac:dyDescent="0.2">
      <c r="A778" s="48" t="str">
        <f>IF(B778="","SUPPR",SAISIE!$B$3)</f>
        <v>SUPPR</v>
      </c>
      <c r="B778" s="12" t="str">
        <f>IF(SAISIE!M58="","",IF(LEN(SAISIE!B58)=1,CONCATENATE("0",SAISIE!B58,"/",SAISIE!$B$4,"/",SAISIE!$B$5),CONCATENATE(SAISIE!B58,"/",SAISIE!$B$4,"/",SAISIE!$B$5)))</f>
        <v/>
      </c>
      <c r="C778" s="12" t="str">
        <f>IF(SAISIE!M58="","",SAISIE!$M$8)</f>
        <v/>
      </c>
      <c r="D778" s="12" t="str">
        <f>IF(SAISIE!M58="","",SAISIE!E58)</f>
        <v/>
      </c>
      <c r="E778" s="12" t="str">
        <f>IF(SAISIE!M58="","",SAISIE!F58)</f>
        <v/>
      </c>
      <c r="F778" s="12" t="str">
        <f>IF(SAISIE!$M58="","",IF(SAISIE!$U58="","",SAISIE!$U58))</f>
        <v/>
      </c>
      <c r="G778" s="12" t="str">
        <f>IF(SAISIE!M58="","",SAISIE!M58)</f>
        <v/>
      </c>
      <c r="H778" s="12"/>
      <c r="I778" s="12" t="str">
        <f>IF(SAISIE!$M58="","",SAISIE!$X58)</f>
        <v/>
      </c>
      <c r="J778" s="61" t="str">
        <f>IF(COUNTBLANK(SAISIE!$Q$6:$T$6)=4,"",IF(SAISIE!M58="","",IF(SAISIE!Q58&gt;0,SAISIE!$Q$6,IF(SAISIE!R58&gt;0,SAISIE!$R$6,IF(SAISIE!S58&gt;0,SAISIE!$S$6,IF(SAISIE!T58&gt;0,SAISIE!$T$6,""))))))</f>
        <v/>
      </c>
      <c r="O778" s="11" t="s">
        <v>56</v>
      </c>
    </row>
    <row r="779" spans="1:15" x14ac:dyDescent="0.2">
      <c r="A779" s="48" t="str">
        <f>IF(B779="","SUPPR",SAISIE!$B$3)</f>
        <v>SUPPR</v>
      </c>
      <c r="B779" s="12" t="str">
        <f>IF(SAISIE!N58="","",IF(LEN(SAISIE!B58)=1,CONCATENATE("0",SAISIE!B58,"/",SAISIE!$B$4,"/",SAISIE!$B$5),CONCATENATE(SAISIE!B58,"/",SAISIE!$B$4,"/",SAISIE!$B$5)))</f>
        <v/>
      </c>
      <c r="C779" s="12" t="str">
        <f>IF(SAISIE!N58="","",SAISIE!$N$8)</f>
        <v/>
      </c>
      <c r="D779" s="12" t="str">
        <f>IF(SAISIE!N58="","",SAISIE!E58)</f>
        <v/>
      </c>
      <c r="E779" s="12" t="str">
        <f>IF(SAISIE!N58="","",SAISIE!F58)</f>
        <v/>
      </c>
      <c r="F779" s="12" t="str">
        <f>IF(SAISIE!$N58="","",IF(SAISIE!$U58="","",SAISIE!$U58))</f>
        <v/>
      </c>
      <c r="G779" s="12" t="str">
        <f>IF(SAISIE!N58="","",SAISIE!N58)</f>
        <v/>
      </c>
      <c r="H779" s="12"/>
      <c r="I779" s="12" t="str">
        <f>IF(SAISIE!$N58="","",SAISIE!$X58)</f>
        <v/>
      </c>
      <c r="J779" s="61" t="str">
        <f>IF(COUNTBLANK(SAISIE!$Q$6:$T$6)=4,"",IF(SAISIE!N58="","",IF(SAISIE!Q58&gt;0,SAISIE!$Q$6,IF(SAISIE!R58&gt;0,SAISIE!$R$6,IF(SAISIE!S58&gt;0,SAISIE!$S$6,IF(SAISIE!T58&gt;0,SAISIE!$T$6,""))))))</f>
        <v/>
      </c>
      <c r="O779" s="11" t="s">
        <v>57</v>
      </c>
    </row>
    <row r="780" spans="1:15" x14ac:dyDescent="0.2">
      <c r="A780" s="48" t="str">
        <f>IF(B780="","SUPPR",SAISIE!$B$3)</f>
        <v>SUPPR</v>
      </c>
      <c r="B780" s="12" t="str">
        <f>IF(SAISIE!O58="","",IF(LEN(SAISIE!B58)=1,CONCATENATE("0",SAISIE!B58,"/",SAISIE!$B$4,"/",SAISIE!$B$5),CONCATENATE(SAISIE!B58,"/",SAISIE!$B$4,"/",SAISIE!$B$5)))</f>
        <v/>
      </c>
      <c r="C780" s="12" t="str">
        <f>IF(SAISIE!O58="","",SAISIE!$O$8)</f>
        <v/>
      </c>
      <c r="D780" s="12" t="str">
        <f>IF(SAISIE!O58="","",SAISIE!E58)</f>
        <v/>
      </c>
      <c r="E780" s="12" t="str">
        <f>IF(SAISIE!O58="","",SAISIE!F58)</f>
        <v/>
      </c>
      <c r="F780" s="12" t="str">
        <f>IF(SAISIE!$O58="","",IF(SAISIE!$U58="","",SAISIE!$U58))</f>
        <v/>
      </c>
      <c r="G780" s="12" t="str">
        <f>IF(SAISIE!O58="","",SAISIE!O58)</f>
        <v/>
      </c>
      <c r="H780" s="12"/>
      <c r="I780" s="12" t="str">
        <f>IF(SAISIE!$O58="","",SAISIE!$X58)</f>
        <v/>
      </c>
      <c r="J780" s="61" t="str">
        <f>IF(COUNTBLANK(SAISIE!$Q$6:$T$6)=4,"",IF(SAISIE!O58="","",IF(SAISIE!Q58&gt;0,SAISIE!$Q$6,IF(SAISIE!R58&gt;0,SAISIE!$R$6,IF(SAISIE!S58&gt;0,SAISIE!$S$6,IF(SAISIE!T58&gt;0,SAISIE!$T$6,""))))))</f>
        <v/>
      </c>
      <c r="O780" s="11" t="s">
        <v>58</v>
      </c>
    </row>
    <row r="781" spans="1:15" x14ac:dyDescent="0.2">
      <c r="A781" s="48" t="str">
        <f>IF(B781="","SUPPR",SAISIE!$B$3)</f>
        <v>SUPPR</v>
      </c>
      <c r="B781" s="12" t="str">
        <f>IF(SAISIE!P58="","",IF(LEN(SAISIE!B58)=1,CONCATENATE("0",SAISIE!B58,"/",SAISIE!$B$4,"/",SAISIE!$B$5),CONCATENATE(SAISIE!B58,"/",SAISIE!$B$4,"/",SAISIE!$B$5)))</f>
        <v/>
      </c>
      <c r="C781" s="12" t="str">
        <f>IF(SAISIE!P58="","",SAISIE!$P$8)</f>
        <v/>
      </c>
      <c r="D781" s="12" t="str">
        <f>IF(SAISIE!P58="","",SAISIE!E58)</f>
        <v/>
      </c>
      <c r="E781" s="12" t="str">
        <f>IF(SAISIE!P58="","",SAISIE!F58)</f>
        <v/>
      </c>
      <c r="F781" s="12" t="str">
        <f>IF(SAISIE!$P58="","",IF(SAISIE!$U58="","",SAISIE!$U58))</f>
        <v/>
      </c>
      <c r="G781" s="12" t="str">
        <f>IF(SAISIE!P58="","",SAISIE!P58)</f>
        <v/>
      </c>
      <c r="H781" s="12"/>
      <c r="I781" s="12" t="str">
        <f>IF(SAISIE!$P58="","",SAISIE!$X58)</f>
        <v/>
      </c>
      <c r="J781" s="61" t="str">
        <f>IF(COUNTBLANK(SAISIE!$Q$6:$T$6)=4,"",IF(SAISIE!P58="","",IF(SAISIE!Q58&gt;0,SAISIE!$Q$6,IF(SAISIE!R58&gt;0,SAISIE!$R$6,IF(SAISIE!S58&gt;0,SAISIE!$S$6,IF(SAISIE!T58&gt;0,SAISIE!$T$6,""))))))</f>
        <v/>
      </c>
      <c r="O781" s="11" t="s">
        <v>52</v>
      </c>
    </row>
    <row r="782" spans="1:15" x14ac:dyDescent="0.2">
      <c r="A782" s="48" t="str">
        <f>IF(B782="","SUPPR",SAISIE!$B$3)</f>
        <v>PR</v>
      </c>
      <c r="B782" s="12" t="str">
        <f>IF(SAISIE!Q58="","",IF(LEN(SAISIE!B58)=1,CONCATENATE("0",SAISIE!B58,"/",SAISIE!$B$4,"/",SAISIE!$B$5),CONCATENATE(SAISIE!B58,"/",SAISIE!$B$4,"/",SAISIE!$B$5)))</f>
        <v>22/01/2018</v>
      </c>
      <c r="C782" s="12">
        <f>IF(SAISIE!Q58="","",SAISIE!$Q$8)</f>
        <v>4457112</v>
      </c>
      <c r="D782" s="12">
        <f>IF(SAISIE!Q58="","",SAISIE!E58)</f>
        <v>154426</v>
      </c>
      <c r="E782" s="12" t="str">
        <f>IF(SAISIE!Q58="","",SAISIE!F58)</f>
        <v>VTC PV 18147447 - CS-297-HY - B'INGENIERIE - RENAULT MEGANE</v>
      </c>
      <c r="F782" s="12" t="str">
        <f>IF(SAISIE!$Q58="","",IF(SAISIE!$U58="","",SAISIE!$U58))</f>
        <v/>
      </c>
      <c r="G782" s="12">
        <f>IF(SAISIE!Q58="","",SAISIE!Q58)</f>
        <v>4.17</v>
      </c>
      <c r="H782" s="12"/>
      <c r="I782" s="37"/>
      <c r="J782" s="61"/>
      <c r="O782" s="39"/>
    </row>
    <row r="783" spans="1:15" x14ac:dyDescent="0.2">
      <c r="A783" s="48" t="str">
        <f>IF(B783="","SUPPR",SAISIE!$B$3)</f>
        <v>SUPPR</v>
      </c>
      <c r="B783" s="12" t="str">
        <f>IF(SAISIE!R58="","",IF(LEN(SAISIE!B58)=1,CONCATENATE("0",SAISIE!B58,"/",SAISIE!$B$4,"/",SAISIE!$B$5),CONCATENATE(SAISIE!B58,"/",SAISIE!$B$4,"/",SAISIE!$B$5)))</f>
        <v/>
      </c>
      <c r="C783" s="12" t="str">
        <f>IF(SAISIE!R58="","",SAISIE!$R$8)</f>
        <v/>
      </c>
      <c r="D783" s="12" t="str">
        <f>IF(SAISIE!R58="","",SAISIE!E58)</f>
        <v/>
      </c>
      <c r="E783" s="12" t="str">
        <f>IF(SAISIE!R58="","",SAISIE!F58)</f>
        <v/>
      </c>
      <c r="F783" s="12" t="str">
        <f>IF(SAISIE!$R58="","",IF(SAISIE!$U58="","",SAISIE!$U58))</f>
        <v/>
      </c>
      <c r="G783" s="12" t="str">
        <f>IF(SAISIE!R58="","",SAISIE!R58)</f>
        <v/>
      </c>
      <c r="H783" s="12"/>
      <c r="I783" s="37"/>
      <c r="J783" s="61"/>
    </row>
    <row r="784" spans="1:15" x14ac:dyDescent="0.2">
      <c r="A784" s="48" t="str">
        <f>IF(B784="","SUPPR",SAISIE!$B$3)</f>
        <v>SUPPR</v>
      </c>
      <c r="B784" s="12" t="str">
        <f>IF(SAISIE!S58="","",IF(LEN(SAISIE!B58)=1,CONCATENATE("0",SAISIE!B58,"/",SAISIE!$B$4,"/",SAISIE!$B$5),CONCATENATE(SAISIE!B58,"/",SAISIE!$B$4,"/",SAISIE!$B$5)))</f>
        <v/>
      </c>
      <c r="C784" s="12" t="str">
        <f>IF(SAISIE!S58="","",SAISIE!$S$8)</f>
        <v/>
      </c>
      <c r="D784" s="12" t="str">
        <f>IF(SAISIE!S58="","",SAISIE!E58)</f>
        <v/>
      </c>
      <c r="E784" s="12" t="str">
        <f>IF(SAISIE!S58="","",SAISIE!F58)</f>
        <v/>
      </c>
      <c r="F784" s="12" t="str">
        <f>IF(SAISIE!$S58="","",IF(SAISIE!$U58="","",SAISIE!$U58))</f>
        <v/>
      </c>
      <c r="G784" s="12" t="str">
        <f>IF(SAISIE!S58="","",SAISIE!S58)</f>
        <v/>
      </c>
      <c r="H784" s="12"/>
      <c r="I784" s="37"/>
      <c r="J784" s="61"/>
    </row>
    <row r="785" spans="1:15" ht="13.5" thickBot="1" x14ac:dyDescent="0.25">
      <c r="A785" s="48" t="str">
        <f>IF(B785="","SUPPR",SAISIE!$B$3)</f>
        <v>SUPPR</v>
      </c>
      <c r="B785" s="12" t="str">
        <f>IF(SAISIE!T58="","",IF(LEN(SAISIE!B58)=1,CONCATENATE("0",SAISIE!B58,"/",SAISIE!$B$4,"/",SAISIE!$B$5),CONCATENATE(SAISIE!B58,"/",SAISIE!$B$4,"/",SAISIE!$B$5)))</f>
        <v/>
      </c>
      <c r="C785" s="60" t="str">
        <f>IF(SAISIE!T58="","",SAISIE!$T$8)</f>
        <v/>
      </c>
      <c r="D785" s="60" t="str">
        <f>IF(SAISIE!T58="","",SAISIE!E58)</f>
        <v/>
      </c>
      <c r="E785" s="60" t="str">
        <f>IF(SAISIE!T58="","",SAISIE!F58)</f>
        <v/>
      </c>
      <c r="F785" s="60" t="str">
        <f>IF(SAISIE!$T58="","",IF(SAISIE!$U58="","",SAISIE!$U58))</f>
        <v/>
      </c>
      <c r="G785" s="60" t="str">
        <f>IF(SAISIE!T58="","",SAISIE!T58)</f>
        <v/>
      </c>
      <c r="H785" s="58"/>
      <c r="I785" s="59"/>
      <c r="J785" s="62"/>
    </row>
    <row r="786" spans="1:15" x14ac:dyDescent="0.2">
      <c r="A786" s="48" t="str">
        <f>IF(B786="","SUPPR",SAISIE!$B$3)</f>
        <v>PR</v>
      </c>
      <c r="B786" s="53" t="str">
        <f>IF(SAISIE!B59="","",IF(LEN(SAISIE!B59)=1,CONCATENATE("0",SAISIE!B59,"/",SAISIE!$B$4,"/",SAISIE!$B$5),CONCATENATE(SAISIE!B59,"/",SAISIE!$B$4,"/",SAISIE!$B$5)))</f>
        <v>17/01/2018</v>
      </c>
      <c r="C786" s="53" t="str">
        <f>IF(SAISIE!B59="","",CONCATENATE($M$2,SAISIE!C59))</f>
        <v>411BLAI</v>
      </c>
      <c r="D786" s="53">
        <f>IF(SAISIE!B59="","",SAISIE!E59)</f>
        <v>154265</v>
      </c>
      <c r="E786" s="53" t="str">
        <f>IF(SAISIE!B59="","",SAISIE!F59)</f>
        <v>VTP PV 18147295 - AN-336-CQ - BLAIRE GUILLAUME - VOLKSWAGEN SHARAN</v>
      </c>
      <c r="F786" s="66" t="str">
        <f>IF(A786="SUPPR","",IF(SAISIE!$U59="","",SAISIE!$U59))</f>
        <v/>
      </c>
      <c r="G786" s="53"/>
      <c r="H786" s="53">
        <f>IF(SAISIE!B59="","",SAISIE!D59)</f>
        <v>60</v>
      </c>
      <c r="I786" s="54"/>
      <c r="J786" s="55" t="str">
        <f>IF(AZ59="","","")</f>
        <v/>
      </c>
      <c r="O786" s="38">
        <f>O770+1</f>
        <v>59</v>
      </c>
    </row>
    <row r="787" spans="1:15" x14ac:dyDescent="0.2">
      <c r="A787" s="48" t="str">
        <f>IF(B787="","SUPPR",SAISIE!$B$3)</f>
        <v>SUPPR</v>
      </c>
      <c r="B787" s="12" t="str">
        <f>IF(SAISIE!W59="","",IF(LEN(SAISIE!B59)=1,CONCATENATE("0",SAISIE!B59,"/",SAISIE!$B$4,"/",SAISIE!$B$5),CONCATENATE(SAISIE!B59,"/",SAISIE!$B$4,"/",SAISIE!$B$5)))</f>
        <v/>
      </c>
      <c r="C787" s="12" t="str">
        <f>IF(SAISIE!W59="","",SAISIE!V59)</f>
        <v/>
      </c>
      <c r="D787" s="12" t="str">
        <f>IF(SAISIE!W59="","",SAISIE!E59)</f>
        <v/>
      </c>
      <c r="E787" s="12" t="str">
        <f>IF(SAISIE!W59="","",SAISIE!F59)</f>
        <v/>
      </c>
      <c r="F787" s="12" t="str">
        <f>IF(SAISIE!$W59="","",IF(SAISIE!$U59="","",SAISIE!$U59))</f>
        <v/>
      </c>
      <c r="G787" s="12" t="str">
        <f>IF(SAISIE!W59="","",SAISIE!W59)</f>
        <v/>
      </c>
      <c r="H787" s="12"/>
      <c r="I787" s="12" t="str">
        <f>IF(SAISIE!$W59="","",SAISIE!$X59)</f>
        <v/>
      </c>
      <c r="J787" s="61" t="str">
        <f>IF(COUNTBLANK(SAISIE!$Q$6:$T$6)=4,"",IF(SAISIE!W59="","",IF(SAISIE!Q59&gt;0,SAISIE!$Q$6,IF(SAISIE!R59&gt;0,SAISIE!$R$6,IF(SAISIE!S59&gt;0,SAISIE!$S$6,IF(SAISIE!T59&gt;0,SAISIE!$T$6,""))))))</f>
        <v/>
      </c>
      <c r="O787" s="11" t="s">
        <v>51</v>
      </c>
    </row>
    <row r="788" spans="1:15" x14ac:dyDescent="0.2">
      <c r="A788" s="48" t="str">
        <f>IF(B788="","SUPPR",SAISIE!$B$3)</f>
        <v>PR</v>
      </c>
      <c r="B788" s="12" t="str">
        <f>IF(SAISIE!G59="","",IF(LEN(SAISIE!B59)=1,CONCATENATE("0",SAISIE!B59,"/",SAISIE!$B$4,"/",SAISIE!$B$5),CONCATENATE(SAISIE!B59,"/",SAISIE!$B$4,"/",SAISIE!$B$5)))</f>
        <v>17/01/2018</v>
      </c>
      <c r="C788" s="12">
        <f>IF(SAISIE!G59="","",SAISIE!$G$8)</f>
        <v>706100</v>
      </c>
      <c r="D788" s="12">
        <f>IF(SAISIE!G59="","",SAISIE!E59)</f>
        <v>154265</v>
      </c>
      <c r="E788" s="12" t="str">
        <f>IF(SAISIE!G59="","",SAISIE!F59)</f>
        <v>VTP PV 18147295 - AN-336-CQ - BLAIRE GUILLAUME - VOLKSWAGEN SHARAN</v>
      </c>
      <c r="F788" s="12" t="str">
        <f>IF(SAISIE!$G59="","",IF(SAISIE!$U59="","",SAISIE!$U59))</f>
        <v/>
      </c>
      <c r="G788" s="12">
        <f>IF(SAISIE!G59="","",SAISIE!G59)</f>
        <v>49.72</v>
      </c>
      <c r="H788" s="12"/>
      <c r="I788" s="12">
        <f>IF(SAISIE!$G59="","",SAISIE!$X59)</f>
        <v>0</v>
      </c>
      <c r="J788" s="61" t="str">
        <f>IF(COUNTBLANK(SAISIE!$Q$6:$T$6)=4,"",IF(SAISIE!G59="","",IF(SAISIE!Q59&gt;0,SAISIE!$Q$6,IF(SAISIE!R59&gt;0,SAISIE!$R$6,IF(SAISIE!S59&gt;0,SAISIE!$S$6,IF(SAISIE!T59&gt;0,SAISIE!$T$6,""))))))</f>
        <v/>
      </c>
      <c r="O788" s="11" t="s">
        <v>48</v>
      </c>
    </row>
    <row r="789" spans="1:15" x14ac:dyDescent="0.2">
      <c r="A789" s="48" t="str">
        <f>IF(B789="","SUPPR",SAISIE!$B$3)</f>
        <v>SUPPR</v>
      </c>
      <c r="B789" s="12" t="str">
        <f>IF(SAISIE!H59="","",IF(LEN(SAISIE!B59)=1,CONCATENATE("0",SAISIE!B59,"/",SAISIE!$B$4,"/",SAISIE!$B$5),CONCATENATE(SAISIE!B59,"/",SAISIE!$B$4,"/",SAISIE!$B$5)))</f>
        <v/>
      </c>
      <c r="C789" s="12" t="str">
        <f>IF(SAISIE!H59="","",SAISIE!$H$8)</f>
        <v/>
      </c>
      <c r="D789" s="12" t="str">
        <f>IF(SAISIE!H59="","",SAISIE!E59)</f>
        <v/>
      </c>
      <c r="E789" s="12" t="str">
        <f>IF(SAISIE!H59="","",SAISIE!F59)</f>
        <v/>
      </c>
      <c r="F789" s="12" t="str">
        <f>IF(SAISIE!$H59="","",IF(SAISIE!$U59="","",SAISIE!$U59))</f>
        <v/>
      </c>
      <c r="G789" s="12" t="str">
        <f>IF(SAISIE!H59="","",SAISIE!H59)</f>
        <v/>
      </c>
      <c r="H789" s="12"/>
      <c r="I789" s="12" t="str">
        <f>IF(SAISIE!$H59="","",SAISIE!$X59)</f>
        <v/>
      </c>
      <c r="J789" s="61" t="str">
        <f>IF(COUNTBLANK(SAISIE!$Q$6:$T$6)=4,"",IF(SAISIE!H59="","",IF(SAISIE!Q59&gt;0,SAISIE!$Q$6,IF(SAISIE!R59&gt;0,SAISIE!$R$6,IF(SAISIE!S59&gt;0,SAISIE!$S$6,IF(SAISIE!T59&gt;0,SAISIE!$T$6,""))))))</f>
        <v/>
      </c>
      <c r="O789" s="11" t="s">
        <v>49</v>
      </c>
    </row>
    <row r="790" spans="1:15" x14ac:dyDescent="0.2">
      <c r="A790" s="48" t="str">
        <f>IF(B790="","SUPPR",SAISIE!$B$3)</f>
        <v>SUPPR</v>
      </c>
      <c r="B790" s="12" t="str">
        <f>IF(SAISIE!I59="","",IF(LEN(SAISIE!B59)=1,CONCATENATE("0",SAISIE!B59,"/",SAISIE!$B$4,"/",SAISIE!$B$5),CONCATENATE(SAISIE!B59,"/",SAISIE!$B$4,"/",SAISIE!$B$5)))</f>
        <v/>
      </c>
      <c r="C790" s="12" t="str">
        <f>IF(SAISIE!I59="","",SAISIE!$I$8)</f>
        <v/>
      </c>
      <c r="D790" s="12" t="str">
        <f>IF(SAISIE!I59="","",SAISIE!E59)</f>
        <v/>
      </c>
      <c r="E790" s="12" t="str">
        <f>IF(SAISIE!I59="","",SAISIE!F59)</f>
        <v/>
      </c>
      <c r="F790" s="12" t="str">
        <f>IF(SAISIE!$I59="","",IF(SAISIE!$U59="","",SAISIE!$U59))</f>
        <v/>
      </c>
      <c r="G790" s="12" t="str">
        <f>IF(SAISIE!I59="","",SAISIE!I59)</f>
        <v/>
      </c>
      <c r="H790" s="12"/>
      <c r="I790" s="12" t="str">
        <f>IF(SAISIE!$I59="","",SAISIE!$X59)</f>
        <v/>
      </c>
      <c r="J790" s="61" t="str">
        <f>IF(COUNTBLANK(SAISIE!$Q$6:$T$6)=4,"",IF(SAISIE!I59="","",IF(SAISIE!Q59&gt;0,SAISIE!$Q$6,IF(SAISIE!R59&gt;0,SAISIE!$R$6,IF(SAISIE!S59&gt;0,SAISIE!$S$6,IF(SAISIE!T59&gt;0,SAISIE!$T$6,""))))))</f>
        <v/>
      </c>
      <c r="O790" s="11" t="s">
        <v>50</v>
      </c>
    </row>
    <row r="791" spans="1:15" x14ac:dyDescent="0.2">
      <c r="A791" s="48" t="str">
        <f>IF(B791="","SUPPR",SAISIE!$B$3)</f>
        <v>SUPPR</v>
      </c>
      <c r="B791" s="12" t="str">
        <f>IF(SAISIE!J59="","",IF(LEN(SAISIE!B59)=1,CONCATENATE("0",SAISIE!B59,"/",SAISIE!$B$4,"/",SAISIE!$B$5),CONCATENATE(SAISIE!B59,"/",SAISIE!$B$4,"/",SAISIE!$B$5)))</f>
        <v/>
      </c>
      <c r="C791" s="12" t="str">
        <f>IF(SAISIE!J59="","",SAISIE!$J$8)</f>
        <v/>
      </c>
      <c r="D791" s="12" t="str">
        <f>IF(SAISIE!J59="","",SAISIE!E59)</f>
        <v/>
      </c>
      <c r="E791" s="12" t="str">
        <f>IF(SAISIE!J59="","",SAISIE!F59)</f>
        <v/>
      </c>
      <c r="F791" s="12" t="str">
        <f>IF(SAISIE!$J59="","",IF(SAISIE!$U59="","",SAISIE!$U59))</f>
        <v/>
      </c>
      <c r="G791" s="12" t="str">
        <f>IF(SAISIE!J59="","",SAISIE!J59)</f>
        <v/>
      </c>
      <c r="H791" s="12"/>
      <c r="I791" s="12" t="str">
        <f>IF(SAISIE!$J59="","",SAISIE!$X59)</f>
        <v/>
      </c>
      <c r="J791" s="61" t="str">
        <f>IF(COUNTBLANK(SAISIE!$Q$6:$T$6)=4,"",IF(SAISIE!J59="","",IF(SAISIE!Q59&gt;0,SAISIE!$Q$6,IF(SAISIE!R59&gt;0,SAISIE!$R$6,IF(SAISIE!S59&gt;0,SAISIE!$S$6,IF(SAISIE!T59&gt;0,SAISIE!$T$6,""))))))</f>
        <v/>
      </c>
      <c r="O791" s="11" t="s">
        <v>53</v>
      </c>
    </row>
    <row r="792" spans="1:15" x14ac:dyDescent="0.2">
      <c r="A792" s="48" t="str">
        <f>IF(B792="","SUPPR",SAISIE!$B$3)</f>
        <v>SUPPR</v>
      </c>
      <c r="B792" s="12" t="str">
        <f>IF(SAISIE!K59="","",IF(LEN(SAISIE!B59)=1,CONCATENATE("0",SAISIE!B59,"/",SAISIE!$B$4,"/",SAISIE!$B$5),CONCATENATE(SAISIE!B59,"/",SAISIE!$B$4,"/",SAISIE!$B$5)))</f>
        <v/>
      </c>
      <c r="C792" s="12" t="str">
        <f>IF(SAISIE!K59="","",SAISIE!$K$8)</f>
        <v/>
      </c>
      <c r="D792" s="12" t="str">
        <f>IF(SAISIE!K59="","",SAISIE!E59)</f>
        <v/>
      </c>
      <c r="E792" s="12" t="str">
        <f>IF(SAISIE!K59="","",SAISIE!F59)</f>
        <v/>
      </c>
      <c r="F792" s="12" t="str">
        <f>IF(SAISIE!$K59="","",IF(SAISIE!$U59="","",SAISIE!$U59))</f>
        <v/>
      </c>
      <c r="G792" s="12" t="str">
        <f>IF(SAISIE!K59="","",SAISIE!K59)</f>
        <v/>
      </c>
      <c r="H792" s="12"/>
      <c r="I792" s="12" t="str">
        <f>IF(SAISIE!$K59="","",SAISIE!$X59)</f>
        <v/>
      </c>
      <c r="J792" s="61" t="str">
        <f>IF(COUNTBLANK(SAISIE!$Q$6:$T$6)=4,"",IF(SAISIE!K59="","",IF(SAISIE!Q59&gt;0,SAISIE!$Q$6,IF(SAISIE!R59&gt;0,SAISIE!$R$6,IF(SAISIE!S59&gt;0,SAISIE!$S$6,IF(SAISIE!T59&gt;0,SAISIE!$T$6,""))))))</f>
        <v/>
      </c>
      <c r="O792" s="11" t="s">
        <v>54</v>
      </c>
    </row>
    <row r="793" spans="1:15" x14ac:dyDescent="0.2">
      <c r="A793" s="48" t="str">
        <f>IF(B793="","SUPPR",SAISIE!$B$3)</f>
        <v>SUPPR</v>
      </c>
      <c r="B793" s="12" t="str">
        <f>IF(SAISIE!L59="","",IF(LEN(SAISIE!B59)=1,CONCATENATE("0",SAISIE!B59,"/",SAISIE!$B$4,"/",SAISIE!$B$5),CONCATENATE(SAISIE!B59,"/",SAISIE!$B$4,"/",SAISIE!$B$5)))</f>
        <v/>
      </c>
      <c r="C793" s="12" t="str">
        <f>IF(SAISIE!L59="","",SAISIE!$L$8)</f>
        <v/>
      </c>
      <c r="D793" s="12" t="str">
        <f>IF(SAISIE!L59="","",SAISIE!E59)</f>
        <v/>
      </c>
      <c r="E793" s="12" t="str">
        <f>IF(SAISIE!L59="","",SAISIE!F59)</f>
        <v/>
      </c>
      <c r="F793" s="12" t="str">
        <f>IF(SAISIE!$L59="","",IF(SAISIE!$U59="","",SAISIE!$U59))</f>
        <v/>
      </c>
      <c r="G793" s="12" t="str">
        <f>IF(SAISIE!L59="","",SAISIE!L59)</f>
        <v/>
      </c>
      <c r="H793" s="12"/>
      <c r="I793" s="12" t="str">
        <f>IF(SAISIE!$L59="","",SAISIE!$X59)</f>
        <v/>
      </c>
      <c r="J793" s="61" t="str">
        <f>IF(COUNTBLANK(SAISIE!$Q$6:$T$6)=4,"",IF(SAISIE!L59="","",IF(SAISIE!Q59&gt;0,SAISIE!$Q$6,IF(SAISIE!R59&gt;0,SAISIE!$R$6,IF(SAISIE!S59&gt;0,SAISIE!$S$6,IF(SAISIE!T59&gt;0,SAISIE!$T$6,""))))))</f>
        <v/>
      </c>
      <c r="O793" s="11" t="s">
        <v>55</v>
      </c>
    </row>
    <row r="794" spans="1:15" x14ac:dyDescent="0.2">
      <c r="A794" s="48" t="str">
        <f>IF(B794="","SUPPR",SAISIE!$B$3)</f>
        <v>SUPPR</v>
      </c>
      <c r="B794" s="12" t="str">
        <f>IF(SAISIE!M59="","",IF(LEN(SAISIE!B59)=1,CONCATENATE("0",SAISIE!B59,"/",SAISIE!$B$4,"/",SAISIE!$B$5),CONCATENATE(SAISIE!B59,"/",SAISIE!$B$4,"/",SAISIE!$B$5)))</f>
        <v/>
      </c>
      <c r="C794" s="12" t="str">
        <f>IF(SAISIE!M59="","",SAISIE!$M$8)</f>
        <v/>
      </c>
      <c r="D794" s="12" t="str">
        <f>IF(SAISIE!M59="","",SAISIE!E59)</f>
        <v/>
      </c>
      <c r="E794" s="12" t="str">
        <f>IF(SAISIE!M59="","",SAISIE!F59)</f>
        <v/>
      </c>
      <c r="F794" s="12" t="str">
        <f>IF(SAISIE!$M59="","",IF(SAISIE!$U59="","",SAISIE!$U59))</f>
        <v/>
      </c>
      <c r="G794" s="12" t="str">
        <f>IF(SAISIE!M59="","",SAISIE!M59)</f>
        <v/>
      </c>
      <c r="H794" s="12"/>
      <c r="I794" s="12" t="str">
        <f>IF(SAISIE!$M59="","",SAISIE!$X59)</f>
        <v/>
      </c>
      <c r="J794" s="61" t="str">
        <f>IF(COUNTBLANK(SAISIE!$Q$6:$T$6)=4,"",IF(SAISIE!M59="","",IF(SAISIE!Q59&gt;0,SAISIE!$Q$6,IF(SAISIE!R59&gt;0,SAISIE!$R$6,IF(SAISIE!S59&gt;0,SAISIE!$S$6,IF(SAISIE!T59&gt;0,SAISIE!$T$6,""))))))</f>
        <v/>
      </c>
      <c r="O794" s="11" t="s">
        <v>56</v>
      </c>
    </row>
    <row r="795" spans="1:15" x14ac:dyDescent="0.2">
      <c r="A795" s="48" t="str">
        <f>IF(B795="","SUPPR",SAISIE!$B$3)</f>
        <v>SUPPR</v>
      </c>
      <c r="B795" s="12" t="str">
        <f>IF(SAISIE!N59="","",IF(LEN(SAISIE!B59)=1,CONCATENATE("0",SAISIE!B59,"/",SAISIE!$B$4,"/",SAISIE!$B$5),CONCATENATE(SAISIE!B59,"/",SAISIE!$B$4,"/",SAISIE!$B$5)))</f>
        <v/>
      </c>
      <c r="C795" s="12" t="str">
        <f>IF(SAISIE!N59="","",SAISIE!$N$8)</f>
        <v/>
      </c>
      <c r="D795" s="12" t="str">
        <f>IF(SAISIE!N59="","",SAISIE!E59)</f>
        <v/>
      </c>
      <c r="E795" s="12" t="str">
        <f>IF(SAISIE!N59="","",SAISIE!F59)</f>
        <v/>
      </c>
      <c r="F795" s="12" t="str">
        <f>IF(SAISIE!$N59="","",IF(SAISIE!$U59="","",SAISIE!$U59))</f>
        <v/>
      </c>
      <c r="G795" s="12" t="str">
        <f>IF(SAISIE!N59="","",SAISIE!N59)</f>
        <v/>
      </c>
      <c r="H795" s="12"/>
      <c r="I795" s="12" t="str">
        <f>IF(SAISIE!$N59="","",SAISIE!$X59)</f>
        <v/>
      </c>
      <c r="J795" s="61" t="str">
        <f>IF(COUNTBLANK(SAISIE!$Q$6:$T$6)=4,"",IF(SAISIE!N59="","",IF(SAISIE!Q59&gt;0,SAISIE!$Q$6,IF(SAISIE!R59&gt;0,SAISIE!$R$6,IF(SAISIE!S59&gt;0,SAISIE!$S$6,IF(SAISIE!T59&gt;0,SAISIE!$T$6,""))))))</f>
        <v/>
      </c>
      <c r="O795" s="11" t="s">
        <v>57</v>
      </c>
    </row>
    <row r="796" spans="1:15" x14ac:dyDescent="0.2">
      <c r="A796" s="48" t="str">
        <f>IF(B796="","SUPPR",SAISIE!$B$3)</f>
        <v>SUPPR</v>
      </c>
      <c r="B796" s="12" t="str">
        <f>IF(SAISIE!O59="","",IF(LEN(SAISIE!B59)=1,CONCATENATE("0",SAISIE!B59,"/",SAISIE!$B$4,"/",SAISIE!$B$5),CONCATENATE(SAISIE!B59,"/",SAISIE!$B$4,"/",SAISIE!$B$5)))</f>
        <v/>
      </c>
      <c r="C796" s="12" t="str">
        <f>IF(SAISIE!O59="","",SAISIE!$O$8)</f>
        <v/>
      </c>
      <c r="D796" s="12" t="str">
        <f>IF(SAISIE!O59="","",SAISIE!E59)</f>
        <v/>
      </c>
      <c r="E796" s="12" t="str">
        <f>IF(SAISIE!O59="","",SAISIE!F59)</f>
        <v/>
      </c>
      <c r="F796" s="12" t="str">
        <f>IF(SAISIE!$O59="","",IF(SAISIE!$U59="","",SAISIE!$U59))</f>
        <v/>
      </c>
      <c r="G796" s="12" t="str">
        <f>IF(SAISIE!O59="","",SAISIE!O59)</f>
        <v/>
      </c>
      <c r="H796" s="12"/>
      <c r="I796" s="12" t="str">
        <f>IF(SAISIE!$O59="","",SAISIE!$X59)</f>
        <v/>
      </c>
      <c r="J796" s="61" t="str">
        <f>IF(COUNTBLANK(SAISIE!$Q$6:$T$6)=4,"",IF(SAISIE!O59="","",IF(SAISIE!Q59&gt;0,SAISIE!$Q$6,IF(SAISIE!R59&gt;0,SAISIE!$R$6,IF(SAISIE!S59&gt;0,SAISIE!$S$6,IF(SAISIE!T59&gt;0,SAISIE!$T$6,""))))))</f>
        <v/>
      </c>
      <c r="O796" s="11" t="s">
        <v>58</v>
      </c>
    </row>
    <row r="797" spans="1:15" x14ac:dyDescent="0.2">
      <c r="A797" s="48" t="str">
        <f>IF(B797="","SUPPR",SAISIE!$B$3)</f>
        <v>SUPPR</v>
      </c>
      <c r="B797" s="12" t="str">
        <f>IF(SAISIE!P59="","",IF(LEN(SAISIE!B59)=1,CONCATENATE("0",SAISIE!B59,"/",SAISIE!$B$4,"/",SAISIE!$B$5),CONCATENATE(SAISIE!B59,"/",SAISIE!$B$4,"/",SAISIE!$B$5)))</f>
        <v/>
      </c>
      <c r="C797" s="12" t="str">
        <f>IF(SAISIE!P59="","",SAISIE!$P$8)</f>
        <v/>
      </c>
      <c r="D797" s="12" t="str">
        <f>IF(SAISIE!P59="","",SAISIE!E59)</f>
        <v/>
      </c>
      <c r="E797" s="12" t="str">
        <f>IF(SAISIE!P59="","",SAISIE!F59)</f>
        <v/>
      </c>
      <c r="F797" s="12" t="str">
        <f>IF(SAISIE!$P59="","",IF(SAISIE!$U59="","",SAISIE!$U59))</f>
        <v/>
      </c>
      <c r="G797" s="12" t="str">
        <f>IF(SAISIE!P59="","",SAISIE!P59)</f>
        <v/>
      </c>
      <c r="H797" s="12"/>
      <c r="I797" s="12" t="str">
        <f>IF(SAISIE!$P59="","",SAISIE!$X59)</f>
        <v/>
      </c>
      <c r="J797" s="61" t="str">
        <f>IF(COUNTBLANK(SAISIE!$Q$6:$T$6)=4,"",IF(SAISIE!P59="","",IF(SAISIE!Q59&gt;0,SAISIE!$Q$6,IF(SAISIE!R59&gt;0,SAISIE!$R$6,IF(SAISIE!S59&gt;0,SAISIE!$S$6,IF(SAISIE!T59&gt;0,SAISIE!$T$6,""))))))</f>
        <v/>
      </c>
      <c r="O797" s="11" t="s">
        <v>52</v>
      </c>
    </row>
    <row r="798" spans="1:15" x14ac:dyDescent="0.2">
      <c r="A798" s="48" t="str">
        <f>IF(B798="","SUPPR",SAISIE!$B$3)</f>
        <v>PR</v>
      </c>
      <c r="B798" s="12" t="str">
        <f>IF(SAISIE!Q59="","",IF(LEN(SAISIE!B59)=1,CONCATENATE("0",SAISIE!B59,"/",SAISIE!$B$4,"/",SAISIE!$B$5),CONCATENATE(SAISIE!B59,"/",SAISIE!$B$4,"/",SAISIE!$B$5)))</f>
        <v>17/01/2018</v>
      </c>
      <c r="C798" s="12">
        <f>IF(SAISIE!Q59="","",SAISIE!$Q$8)</f>
        <v>4457112</v>
      </c>
      <c r="D798" s="12">
        <f>IF(SAISIE!Q59="","",SAISIE!E59)</f>
        <v>154265</v>
      </c>
      <c r="E798" s="12" t="str">
        <f>IF(SAISIE!Q59="","",SAISIE!F59)</f>
        <v>VTP PV 18147295 - AN-336-CQ - BLAIRE GUILLAUME - VOLKSWAGEN SHARAN</v>
      </c>
      <c r="F798" s="12" t="str">
        <f>IF(SAISIE!$Q59="","",IF(SAISIE!$U59="","",SAISIE!$U59))</f>
        <v/>
      </c>
      <c r="G798" s="12">
        <f>IF(SAISIE!Q59="","",SAISIE!Q59)</f>
        <v>10</v>
      </c>
      <c r="H798" s="12"/>
      <c r="I798" s="37"/>
      <c r="J798" s="61"/>
      <c r="O798" s="39"/>
    </row>
    <row r="799" spans="1:15" x14ac:dyDescent="0.2">
      <c r="A799" s="48" t="str">
        <f>IF(B799="","SUPPR",SAISIE!$B$3)</f>
        <v>SUPPR</v>
      </c>
      <c r="B799" s="12" t="str">
        <f>IF(SAISIE!R59="","",IF(LEN(SAISIE!B59)=1,CONCATENATE("0",SAISIE!B59,"/",SAISIE!$B$4,"/",SAISIE!$B$5),CONCATENATE(SAISIE!B59,"/",SAISIE!$B$4,"/",SAISIE!$B$5)))</f>
        <v/>
      </c>
      <c r="C799" s="12" t="str">
        <f>IF(SAISIE!R59="","",SAISIE!$R$8)</f>
        <v/>
      </c>
      <c r="D799" s="12" t="str">
        <f>IF(SAISIE!R59="","",SAISIE!E59)</f>
        <v/>
      </c>
      <c r="E799" s="12" t="str">
        <f>IF(SAISIE!R59="","",SAISIE!F59)</f>
        <v/>
      </c>
      <c r="F799" s="12" t="str">
        <f>IF(SAISIE!$R59="","",IF(SAISIE!$U59="","",SAISIE!$U59))</f>
        <v/>
      </c>
      <c r="G799" s="12" t="str">
        <f>IF(SAISIE!R59="","",SAISIE!R59)</f>
        <v/>
      </c>
      <c r="H799" s="12"/>
      <c r="I799" s="37"/>
      <c r="J799" s="61"/>
    </row>
    <row r="800" spans="1:15" x14ac:dyDescent="0.2">
      <c r="A800" s="48" t="str">
        <f>IF(B800="","SUPPR",SAISIE!$B$3)</f>
        <v>SUPPR</v>
      </c>
      <c r="B800" s="12" t="str">
        <f>IF(SAISIE!S59="","",IF(LEN(SAISIE!B59)=1,CONCATENATE("0",SAISIE!B59,"/",SAISIE!$B$4,"/",SAISIE!$B$5),CONCATENATE(SAISIE!B59,"/",SAISIE!$B$4,"/",SAISIE!$B$5)))</f>
        <v/>
      </c>
      <c r="C800" s="12" t="str">
        <f>IF(SAISIE!S59="","",SAISIE!$S$8)</f>
        <v/>
      </c>
      <c r="D800" s="12" t="str">
        <f>IF(SAISIE!S59="","",SAISIE!E59)</f>
        <v/>
      </c>
      <c r="E800" s="12" t="str">
        <f>IF(SAISIE!S59="","",SAISIE!F59)</f>
        <v/>
      </c>
      <c r="F800" s="12" t="str">
        <f>IF(SAISIE!$S59="","",IF(SAISIE!$U59="","",SAISIE!$U59))</f>
        <v/>
      </c>
      <c r="G800" s="12" t="str">
        <f>IF(SAISIE!S59="","",SAISIE!S59)</f>
        <v/>
      </c>
      <c r="H800" s="12"/>
      <c r="I800" s="37"/>
      <c r="J800" s="61"/>
    </row>
    <row r="801" spans="1:15" ht="13.5" thickBot="1" x14ac:dyDescent="0.25">
      <c r="A801" s="48" t="str">
        <f>IF(B801="","SUPPR",SAISIE!$B$3)</f>
        <v>SUPPR</v>
      </c>
      <c r="B801" s="12" t="str">
        <f>IF(SAISIE!T59="","",IF(LEN(SAISIE!B59)=1,CONCATENATE("0",SAISIE!B59,"/",SAISIE!$B$4,"/",SAISIE!$B$5),CONCATENATE(SAISIE!B59,"/",SAISIE!$B$4,"/",SAISIE!$B$5)))</f>
        <v/>
      </c>
      <c r="C801" s="60" t="str">
        <f>IF(SAISIE!T59="","",SAISIE!$T$8)</f>
        <v/>
      </c>
      <c r="D801" s="60" t="str">
        <f>IF(SAISIE!T59="","",SAISIE!E59)</f>
        <v/>
      </c>
      <c r="E801" s="60" t="str">
        <f>IF(SAISIE!T59="","",SAISIE!F59)</f>
        <v/>
      </c>
      <c r="F801" s="60" t="str">
        <f>IF(SAISIE!$T59="","",IF(SAISIE!$U59="","",SAISIE!$U59))</f>
        <v/>
      </c>
      <c r="G801" s="60" t="str">
        <f>IF(SAISIE!T59="","",SAISIE!T59)</f>
        <v/>
      </c>
      <c r="H801" s="58"/>
      <c r="I801" s="59"/>
      <c r="J801" s="62"/>
    </row>
    <row r="802" spans="1:15" x14ac:dyDescent="0.2">
      <c r="A802" s="48" t="str">
        <f>IF(B802="","SUPPR",SAISIE!$B$3)</f>
        <v>PR</v>
      </c>
      <c r="B802" s="53" t="str">
        <f>IF(SAISIE!B60="","",IF(LEN(SAISIE!B60)=1,CONCATENATE("0",SAISIE!B60,"/",SAISIE!$B$4,"/",SAISIE!$B$5),CONCATENATE(SAISIE!B60,"/",SAISIE!$B$4,"/",SAISIE!$B$5)))</f>
        <v>13/01/2018</v>
      </c>
      <c r="C802" s="53" t="str">
        <f>IF(SAISIE!B60="","",CONCATENATE($M$2,SAISIE!C60))</f>
        <v>411BODM</v>
      </c>
      <c r="D802" s="53">
        <f>IF(SAISIE!B60="","",SAISIE!E60)</f>
        <v>154137</v>
      </c>
      <c r="E802" s="53" t="str">
        <f>IF(SAISIE!B60="","",SAISIE!F60)</f>
        <v>VTP PV 18147177 - 7497 ZQ 14 - BODMER MATHIEU - B.M.W. SERIE X</v>
      </c>
      <c r="F802" s="66" t="str">
        <f>IF(A802="SUPPR","",IF(SAISIE!$U60="","",SAISIE!$U60))</f>
        <v/>
      </c>
      <c r="G802" s="53"/>
      <c r="H802" s="53">
        <f>IF(SAISIE!B60="","",SAISIE!D60)</f>
        <v>50</v>
      </c>
      <c r="I802" s="54"/>
      <c r="J802" s="55" t="str">
        <f>IF(AZ60="","","")</f>
        <v/>
      </c>
      <c r="O802" s="38">
        <f>O786+1</f>
        <v>60</v>
      </c>
    </row>
    <row r="803" spans="1:15" x14ac:dyDescent="0.2">
      <c r="A803" s="48" t="str">
        <f>IF(B803="","SUPPR",SAISIE!$B$3)</f>
        <v>SUPPR</v>
      </c>
      <c r="B803" s="12" t="str">
        <f>IF(SAISIE!W60="","",IF(LEN(SAISIE!B60)=1,CONCATENATE("0",SAISIE!B60,"/",SAISIE!$B$4,"/",SAISIE!$B$5),CONCATENATE(SAISIE!B60,"/",SAISIE!$B$4,"/",SAISIE!$B$5)))</f>
        <v/>
      </c>
      <c r="C803" s="12" t="str">
        <f>IF(SAISIE!W60="","",SAISIE!V60)</f>
        <v/>
      </c>
      <c r="D803" s="12" t="str">
        <f>IF(SAISIE!W60="","",SAISIE!E60)</f>
        <v/>
      </c>
      <c r="E803" s="12" t="str">
        <f>IF(SAISIE!W60="","",SAISIE!F60)</f>
        <v/>
      </c>
      <c r="F803" s="12" t="str">
        <f>IF(SAISIE!$W60="","",IF(SAISIE!$U60="","",SAISIE!$U60))</f>
        <v/>
      </c>
      <c r="G803" s="12" t="str">
        <f>IF(SAISIE!W60="","",SAISIE!W60)</f>
        <v/>
      </c>
      <c r="H803" s="12"/>
      <c r="I803" s="12" t="str">
        <f>IF(SAISIE!$W60="","",SAISIE!$X60)</f>
        <v/>
      </c>
      <c r="J803" s="61" t="str">
        <f>IF(COUNTBLANK(SAISIE!$Q$6:$T$6)=4,"",IF(SAISIE!W60="","",IF(SAISIE!Q60&gt;0,SAISIE!$Q$6,IF(SAISIE!R60&gt;0,SAISIE!$R$6,IF(SAISIE!S60&gt;0,SAISIE!$S$6,IF(SAISIE!T60&gt;0,SAISIE!$T$6,""))))))</f>
        <v/>
      </c>
      <c r="O803" s="11" t="s">
        <v>51</v>
      </c>
    </row>
    <row r="804" spans="1:15" x14ac:dyDescent="0.2">
      <c r="A804" s="48" t="str">
        <f>IF(B804="","SUPPR",SAISIE!$B$3)</f>
        <v>PR</v>
      </c>
      <c r="B804" s="12" t="str">
        <f>IF(SAISIE!G60="","",IF(LEN(SAISIE!B60)=1,CONCATENATE("0",SAISIE!B60,"/",SAISIE!$B$4,"/",SAISIE!$B$5),CONCATENATE(SAISIE!B60,"/",SAISIE!$B$4,"/",SAISIE!$B$5)))</f>
        <v>13/01/2018</v>
      </c>
      <c r="C804" s="12">
        <f>IF(SAISIE!G60="","",SAISIE!$G$8)</f>
        <v>706100</v>
      </c>
      <c r="D804" s="12">
        <f>IF(SAISIE!G60="","",SAISIE!E60)</f>
        <v>154137</v>
      </c>
      <c r="E804" s="12" t="str">
        <f>IF(SAISIE!G60="","",SAISIE!F60)</f>
        <v>VTP PV 18147177 - 7497 ZQ 14 - BODMER MATHIEU - B.M.W. SERIE X</v>
      </c>
      <c r="F804" s="12" t="str">
        <f>IF(SAISIE!$G60="","",IF(SAISIE!$U60="","",SAISIE!$U60))</f>
        <v/>
      </c>
      <c r="G804" s="12">
        <f>IF(SAISIE!G60="","",SAISIE!G60)</f>
        <v>41.38</v>
      </c>
      <c r="H804" s="12"/>
      <c r="I804" s="12">
        <f>IF(SAISIE!$G60="","",SAISIE!$X60)</f>
        <v>0</v>
      </c>
      <c r="J804" s="61" t="str">
        <f>IF(COUNTBLANK(SAISIE!$Q$6:$T$6)=4,"",IF(SAISIE!G60="","",IF(SAISIE!Q60&gt;0,SAISIE!$Q$6,IF(SAISIE!R60&gt;0,SAISIE!$R$6,IF(SAISIE!S60&gt;0,SAISIE!$S$6,IF(SAISIE!T60&gt;0,SAISIE!$T$6,""))))))</f>
        <v/>
      </c>
      <c r="O804" s="11" t="s">
        <v>48</v>
      </c>
    </row>
    <row r="805" spans="1:15" x14ac:dyDescent="0.2">
      <c r="A805" s="48" t="str">
        <f>IF(B805="","SUPPR",SAISIE!$B$3)</f>
        <v>SUPPR</v>
      </c>
      <c r="B805" s="12" t="str">
        <f>IF(SAISIE!H60="","",IF(LEN(SAISIE!B60)=1,CONCATENATE("0",SAISIE!B60,"/",SAISIE!$B$4,"/",SAISIE!$B$5),CONCATENATE(SAISIE!B60,"/",SAISIE!$B$4,"/",SAISIE!$B$5)))</f>
        <v/>
      </c>
      <c r="C805" s="12" t="str">
        <f>IF(SAISIE!H60="","",SAISIE!$H$8)</f>
        <v/>
      </c>
      <c r="D805" s="12" t="str">
        <f>IF(SAISIE!H60="","",SAISIE!E60)</f>
        <v/>
      </c>
      <c r="E805" s="12" t="str">
        <f>IF(SAISIE!H60="","",SAISIE!F60)</f>
        <v/>
      </c>
      <c r="F805" s="12" t="str">
        <f>IF(SAISIE!$H60="","",IF(SAISIE!$U60="","",SAISIE!$U60))</f>
        <v/>
      </c>
      <c r="G805" s="12" t="str">
        <f>IF(SAISIE!H60="","",SAISIE!H60)</f>
        <v/>
      </c>
      <c r="H805" s="12"/>
      <c r="I805" s="12" t="str">
        <f>IF(SAISIE!$H60="","",SAISIE!$X60)</f>
        <v/>
      </c>
      <c r="J805" s="61" t="str">
        <f>IF(COUNTBLANK(SAISIE!$Q$6:$T$6)=4,"",IF(SAISIE!H60="","",IF(SAISIE!Q60&gt;0,SAISIE!$Q$6,IF(SAISIE!R60&gt;0,SAISIE!$R$6,IF(SAISIE!S60&gt;0,SAISIE!$S$6,IF(SAISIE!T60&gt;0,SAISIE!$T$6,""))))))</f>
        <v/>
      </c>
      <c r="O805" s="11" t="s">
        <v>49</v>
      </c>
    </row>
    <row r="806" spans="1:15" x14ac:dyDescent="0.2">
      <c r="A806" s="48" t="str">
        <f>IF(B806="","SUPPR",SAISIE!$B$3)</f>
        <v>SUPPR</v>
      </c>
      <c r="B806" s="12" t="str">
        <f>IF(SAISIE!I60="","",IF(LEN(SAISIE!B60)=1,CONCATENATE("0",SAISIE!B60,"/",SAISIE!$B$4,"/",SAISIE!$B$5),CONCATENATE(SAISIE!B60,"/",SAISIE!$B$4,"/",SAISIE!$B$5)))</f>
        <v/>
      </c>
      <c r="C806" s="12" t="str">
        <f>IF(SAISIE!I60="","",SAISIE!$I$8)</f>
        <v/>
      </c>
      <c r="D806" s="12" t="str">
        <f>IF(SAISIE!I60="","",SAISIE!E60)</f>
        <v/>
      </c>
      <c r="E806" s="12" t="str">
        <f>IF(SAISIE!I60="","",SAISIE!F60)</f>
        <v/>
      </c>
      <c r="F806" s="12" t="str">
        <f>IF(SAISIE!$I60="","",IF(SAISIE!$U60="","",SAISIE!$U60))</f>
        <v/>
      </c>
      <c r="G806" s="12" t="str">
        <f>IF(SAISIE!I60="","",SAISIE!I60)</f>
        <v/>
      </c>
      <c r="H806" s="12"/>
      <c r="I806" s="12" t="str">
        <f>IF(SAISIE!$I60="","",SAISIE!$X60)</f>
        <v/>
      </c>
      <c r="J806" s="61" t="str">
        <f>IF(COUNTBLANK(SAISIE!$Q$6:$T$6)=4,"",IF(SAISIE!I60="","",IF(SAISIE!Q60&gt;0,SAISIE!$Q$6,IF(SAISIE!R60&gt;0,SAISIE!$R$6,IF(SAISIE!S60&gt;0,SAISIE!$S$6,IF(SAISIE!T60&gt;0,SAISIE!$T$6,""))))))</f>
        <v/>
      </c>
      <c r="O806" s="11" t="s">
        <v>50</v>
      </c>
    </row>
    <row r="807" spans="1:15" x14ac:dyDescent="0.2">
      <c r="A807" s="48" t="str">
        <f>IF(B807="","SUPPR",SAISIE!$B$3)</f>
        <v>SUPPR</v>
      </c>
      <c r="B807" s="12" t="str">
        <f>IF(SAISIE!J60="","",IF(LEN(SAISIE!B60)=1,CONCATENATE("0",SAISIE!B60,"/",SAISIE!$B$4,"/",SAISIE!$B$5),CONCATENATE(SAISIE!B60,"/",SAISIE!$B$4,"/",SAISIE!$B$5)))</f>
        <v/>
      </c>
      <c r="C807" s="12" t="str">
        <f>IF(SAISIE!J60="","",SAISIE!$J$8)</f>
        <v/>
      </c>
      <c r="D807" s="12" t="str">
        <f>IF(SAISIE!J60="","",SAISIE!E60)</f>
        <v/>
      </c>
      <c r="E807" s="12" t="str">
        <f>IF(SAISIE!J60="","",SAISIE!F60)</f>
        <v/>
      </c>
      <c r="F807" s="12" t="str">
        <f>IF(SAISIE!$J60="","",IF(SAISIE!$U60="","",SAISIE!$U60))</f>
        <v/>
      </c>
      <c r="G807" s="12" t="str">
        <f>IF(SAISIE!J60="","",SAISIE!J60)</f>
        <v/>
      </c>
      <c r="H807" s="12"/>
      <c r="I807" s="12" t="str">
        <f>IF(SAISIE!$J60="","",SAISIE!$X60)</f>
        <v/>
      </c>
      <c r="J807" s="61" t="str">
        <f>IF(COUNTBLANK(SAISIE!$Q$6:$T$6)=4,"",IF(SAISIE!J60="","",IF(SAISIE!Q60&gt;0,SAISIE!$Q$6,IF(SAISIE!R60&gt;0,SAISIE!$R$6,IF(SAISIE!S60&gt;0,SAISIE!$S$6,IF(SAISIE!T60&gt;0,SAISIE!$T$6,""))))))</f>
        <v/>
      </c>
      <c r="O807" s="11" t="s">
        <v>53</v>
      </c>
    </row>
    <row r="808" spans="1:15" x14ac:dyDescent="0.2">
      <c r="A808" s="48" t="str">
        <f>IF(B808="","SUPPR",SAISIE!$B$3)</f>
        <v>SUPPR</v>
      </c>
      <c r="B808" s="12" t="str">
        <f>IF(SAISIE!K60="","",IF(LEN(SAISIE!B60)=1,CONCATENATE("0",SAISIE!B60,"/",SAISIE!$B$4,"/",SAISIE!$B$5),CONCATENATE(SAISIE!B60,"/",SAISIE!$B$4,"/",SAISIE!$B$5)))</f>
        <v/>
      </c>
      <c r="C808" s="12" t="str">
        <f>IF(SAISIE!K60="","",SAISIE!$K$8)</f>
        <v/>
      </c>
      <c r="D808" s="12" t="str">
        <f>IF(SAISIE!K60="","",SAISIE!E60)</f>
        <v/>
      </c>
      <c r="E808" s="12" t="str">
        <f>IF(SAISIE!K60="","",SAISIE!F60)</f>
        <v/>
      </c>
      <c r="F808" s="12" t="str">
        <f>IF(SAISIE!$K60="","",IF(SAISIE!$U60="","",SAISIE!$U60))</f>
        <v/>
      </c>
      <c r="G808" s="12" t="str">
        <f>IF(SAISIE!K60="","",SAISIE!K60)</f>
        <v/>
      </c>
      <c r="H808" s="12"/>
      <c r="I808" s="12" t="str">
        <f>IF(SAISIE!$K60="","",SAISIE!$X60)</f>
        <v/>
      </c>
      <c r="J808" s="61" t="str">
        <f>IF(COUNTBLANK(SAISIE!$Q$6:$T$6)=4,"",IF(SAISIE!K60="","",IF(SAISIE!Q60&gt;0,SAISIE!$Q$6,IF(SAISIE!R60&gt;0,SAISIE!$R$6,IF(SAISIE!S60&gt;0,SAISIE!$S$6,IF(SAISIE!T60&gt;0,SAISIE!$T$6,""))))))</f>
        <v/>
      </c>
      <c r="O808" s="11" t="s">
        <v>54</v>
      </c>
    </row>
    <row r="809" spans="1:15" x14ac:dyDescent="0.2">
      <c r="A809" s="48" t="str">
        <f>IF(B809="","SUPPR",SAISIE!$B$3)</f>
        <v>SUPPR</v>
      </c>
      <c r="B809" s="12" t="str">
        <f>IF(SAISIE!L60="","",IF(LEN(SAISIE!B60)=1,CONCATENATE("0",SAISIE!B60,"/",SAISIE!$B$4,"/",SAISIE!$B$5),CONCATENATE(SAISIE!B60,"/",SAISIE!$B$4,"/",SAISIE!$B$5)))</f>
        <v/>
      </c>
      <c r="C809" s="12" t="str">
        <f>IF(SAISIE!L60="","",SAISIE!$L$8)</f>
        <v/>
      </c>
      <c r="D809" s="12" t="str">
        <f>IF(SAISIE!L60="","",SAISIE!E60)</f>
        <v/>
      </c>
      <c r="E809" s="12" t="str">
        <f>IF(SAISIE!L60="","",SAISIE!F60)</f>
        <v/>
      </c>
      <c r="F809" s="12" t="str">
        <f>IF(SAISIE!$L60="","",IF(SAISIE!$U60="","",SAISIE!$U60))</f>
        <v/>
      </c>
      <c r="G809" s="12" t="str">
        <f>IF(SAISIE!L60="","",SAISIE!L60)</f>
        <v/>
      </c>
      <c r="H809" s="12"/>
      <c r="I809" s="12" t="str">
        <f>IF(SAISIE!$L60="","",SAISIE!$X60)</f>
        <v/>
      </c>
      <c r="J809" s="61" t="str">
        <f>IF(COUNTBLANK(SAISIE!$Q$6:$T$6)=4,"",IF(SAISIE!L60="","",IF(SAISIE!Q60&gt;0,SAISIE!$Q$6,IF(SAISIE!R60&gt;0,SAISIE!$R$6,IF(SAISIE!S60&gt;0,SAISIE!$S$6,IF(SAISIE!T60&gt;0,SAISIE!$T$6,""))))))</f>
        <v/>
      </c>
      <c r="O809" s="11" t="s">
        <v>55</v>
      </c>
    </row>
    <row r="810" spans="1:15" x14ac:dyDescent="0.2">
      <c r="A810" s="48" t="str">
        <f>IF(B810="","SUPPR",SAISIE!$B$3)</f>
        <v>SUPPR</v>
      </c>
      <c r="B810" s="12" t="str">
        <f>IF(SAISIE!M60="","",IF(LEN(SAISIE!B60)=1,CONCATENATE("0",SAISIE!B60,"/",SAISIE!$B$4,"/",SAISIE!$B$5),CONCATENATE(SAISIE!B60,"/",SAISIE!$B$4,"/",SAISIE!$B$5)))</f>
        <v/>
      </c>
      <c r="C810" s="12" t="str">
        <f>IF(SAISIE!M60="","",SAISIE!$M$8)</f>
        <v/>
      </c>
      <c r="D810" s="12" t="str">
        <f>IF(SAISIE!M60="","",SAISIE!E60)</f>
        <v/>
      </c>
      <c r="E810" s="12" t="str">
        <f>IF(SAISIE!M60="","",SAISIE!F60)</f>
        <v/>
      </c>
      <c r="F810" s="12" t="str">
        <f>IF(SAISIE!$M60="","",IF(SAISIE!$U60="","",SAISIE!$U60))</f>
        <v/>
      </c>
      <c r="G810" s="12" t="str">
        <f>IF(SAISIE!M60="","",SAISIE!M60)</f>
        <v/>
      </c>
      <c r="H810" s="12"/>
      <c r="I810" s="12" t="str">
        <f>IF(SAISIE!$M60="","",SAISIE!$X60)</f>
        <v/>
      </c>
      <c r="J810" s="61" t="str">
        <f>IF(COUNTBLANK(SAISIE!$Q$6:$T$6)=4,"",IF(SAISIE!M60="","",IF(SAISIE!Q60&gt;0,SAISIE!$Q$6,IF(SAISIE!R60&gt;0,SAISIE!$R$6,IF(SAISIE!S60&gt;0,SAISIE!$S$6,IF(SAISIE!T60&gt;0,SAISIE!$T$6,""))))))</f>
        <v/>
      </c>
      <c r="O810" s="11" t="s">
        <v>56</v>
      </c>
    </row>
    <row r="811" spans="1:15" x14ac:dyDescent="0.2">
      <c r="A811" s="48" t="str">
        <f>IF(B811="","SUPPR",SAISIE!$B$3)</f>
        <v>SUPPR</v>
      </c>
      <c r="B811" s="12" t="str">
        <f>IF(SAISIE!N60="","",IF(LEN(SAISIE!B60)=1,CONCATENATE("0",SAISIE!B60,"/",SAISIE!$B$4,"/",SAISIE!$B$5),CONCATENATE(SAISIE!B60,"/",SAISIE!$B$4,"/",SAISIE!$B$5)))</f>
        <v/>
      </c>
      <c r="C811" s="12" t="str">
        <f>IF(SAISIE!N60="","",SAISIE!$N$8)</f>
        <v/>
      </c>
      <c r="D811" s="12" t="str">
        <f>IF(SAISIE!N60="","",SAISIE!E60)</f>
        <v/>
      </c>
      <c r="E811" s="12" t="str">
        <f>IF(SAISIE!N60="","",SAISIE!F60)</f>
        <v/>
      </c>
      <c r="F811" s="12" t="str">
        <f>IF(SAISIE!$N60="","",IF(SAISIE!$U60="","",SAISIE!$U60))</f>
        <v/>
      </c>
      <c r="G811" s="12" t="str">
        <f>IF(SAISIE!N60="","",SAISIE!N60)</f>
        <v/>
      </c>
      <c r="H811" s="12"/>
      <c r="I811" s="12" t="str">
        <f>IF(SAISIE!$N60="","",SAISIE!$X60)</f>
        <v/>
      </c>
      <c r="J811" s="61" t="str">
        <f>IF(COUNTBLANK(SAISIE!$Q$6:$T$6)=4,"",IF(SAISIE!N60="","",IF(SAISIE!Q60&gt;0,SAISIE!$Q$6,IF(SAISIE!R60&gt;0,SAISIE!$R$6,IF(SAISIE!S60&gt;0,SAISIE!$S$6,IF(SAISIE!T60&gt;0,SAISIE!$T$6,""))))))</f>
        <v/>
      </c>
      <c r="O811" s="11" t="s">
        <v>57</v>
      </c>
    </row>
    <row r="812" spans="1:15" x14ac:dyDescent="0.2">
      <c r="A812" s="48" t="str">
        <f>IF(B812="","SUPPR",SAISIE!$B$3)</f>
        <v>SUPPR</v>
      </c>
      <c r="B812" s="12" t="str">
        <f>IF(SAISIE!O60="","",IF(LEN(SAISIE!B60)=1,CONCATENATE("0",SAISIE!B60,"/",SAISIE!$B$4,"/",SAISIE!$B$5),CONCATENATE(SAISIE!B60,"/",SAISIE!$B$4,"/",SAISIE!$B$5)))</f>
        <v/>
      </c>
      <c r="C812" s="12" t="str">
        <f>IF(SAISIE!O60="","",SAISIE!$O$8)</f>
        <v/>
      </c>
      <c r="D812" s="12" t="str">
        <f>IF(SAISIE!O60="","",SAISIE!E60)</f>
        <v/>
      </c>
      <c r="E812" s="12" t="str">
        <f>IF(SAISIE!O60="","",SAISIE!F60)</f>
        <v/>
      </c>
      <c r="F812" s="12" t="str">
        <f>IF(SAISIE!$O60="","",IF(SAISIE!$U60="","",SAISIE!$U60))</f>
        <v/>
      </c>
      <c r="G812" s="12" t="str">
        <f>IF(SAISIE!O60="","",SAISIE!O60)</f>
        <v/>
      </c>
      <c r="H812" s="12"/>
      <c r="I812" s="12" t="str">
        <f>IF(SAISIE!$O60="","",SAISIE!$X60)</f>
        <v/>
      </c>
      <c r="J812" s="61" t="str">
        <f>IF(COUNTBLANK(SAISIE!$Q$6:$T$6)=4,"",IF(SAISIE!O60="","",IF(SAISIE!Q60&gt;0,SAISIE!$Q$6,IF(SAISIE!R60&gt;0,SAISIE!$R$6,IF(SAISIE!S60&gt;0,SAISIE!$S$6,IF(SAISIE!T60&gt;0,SAISIE!$T$6,""))))))</f>
        <v/>
      </c>
      <c r="O812" s="11" t="s">
        <v>58</v>
      </c>
    </row>
    <row r="813" spans="1:15" x14ac:dyDescent="0.2">
      <c r="A813" s="48" t="str">
        <f>IF(B813="","SUPPR",SAISIE!$B$3)</f>
        <v>SUPPR</v>
      </c>
      <c r="B813" s="12" t="str">
        <f>IF(SAISIE!P60="","",IF(LEN(SAISIE!B60)=1,CONCATENATE("0",SAISIE!B60,"/",SAISIE!$B$4,"/",SAISIE!$B$5),CONCATENATE(SAISIE!B60,"/",SAISIE!$B$4,"/",SAISIE!$B$5)))</f>
        <v/>
      </c>
      <c r="C813" s="12" t="str">
        <f>IF(SAISIE!P60="","",SAISIE!$P$8)</f>
        <v/>
      </c>
      <c r="D813" s="12" t="str">
        <f>IF(SAISIE!P60="","",SAISIE!E60)</f>
        <v/>
      </c>
      <c r="E813" s="12" t="str">
        <f>IF(SAISIE!P60="","",SAISIE!F60)</f>
        <v/>
      </c>
      <c r="F813" s="12" t="str">
        <f>IF(SAISIE!$P60="","",IF(SAISIE!$U60="","",SAISIE!$U60))</f>
        <v/>
      </c>
      <c r="G813" s="12" t="str">
        <f>IF(SAISIE!P60="","",SAISIE!P60)</f>
        <v/>
      </c>
      <c r="H813" s="12"/>
      <c r="I813" s="12" t="str">
        <f>IF(SAISIE!$P60="","",SAISIE!$X60)</f>
        <v/>
      </c>
      <c r="J813" s="61" t="str">
        <f>IF(COUNTBLANK(SAISIE!$Q$6:$T$6)=4,"",IF(SAISIE!P60="","",IF(SAISIE!Q60&gt;0,SAISIE!$Q$6,IF(SAISIE!R60&gt;0,SAISIE!$R$6,IF(SAISIE!S60&gt;0,SAISIE!$S$6,IF(SAISIE!T60&gt;0,SAISIE!$T$6,""))))))</f>
        <v/>
      </c>
      <c r="O813" s="11" t="s">
        <v>52</v>
      </c>
    </row>
    <row r="814" spans="1:15" x14ac:dyDescent="0.2">
      <c r="A814" s="48" t="str">
        <f>IF(B814="","SUPPR",SAISIE!$B$3)</f>
        <v>PR</v>
      </c>
      <c r="B814" s="12" t="str">
        <f>IF(SAISIE!Q60="","",IF(LEN(SAISIE!B60)=1,CONCATENATE("0",SAISIE!B60,"/",SAISIE!$B$4,"/",SAISIE!$B$5),CONCATENATE(SAISIE!B60,"/",SAISIE!$B$4,"/",SAISIE!$B$5)))</f>
        <v>13/01/2018</v>
      </c>
      <c r="C814" s="12">
        <f>IF(SAISIE!Q60="","",SAISIE!$Q$8)</f>
        <v>4457112</v>
      </c>
      <c r="D814" s="12">
        <f>IF(SAISIE!Q60="","",SAISIE!E60)</f>
        <v>154137</v>
      </c>
      <c r="E814" s="12" t="str">
        <f>IF(SAISIE!Q60="","",SAISIE!F60)</f>
        <v>VTP PV 18147177 - 7497 ZQ 14 - BODMER MATHIEU - B.M.W. SERIE X</v>
      </c>
      <c r="F814" s="12" t="str">
        <f>IF(SAISIE!$Q60="","",IF(SAISIE!$U60="","",SAISIE!$U60))</f>
        <v/>
      </c>
      <c r="G814" s="12">
        <f>IF(SAISIE!Q60="","",SAISIE!Q60)</f>
        <v>8.34</v>
      </c>
      <c r="H814" s="12"/>
      <c r="I814" s="37"/>
      <c r="J814" s="61"/>
      <c r="O814" s="39"/>
    </row>
    <row r="815" spans="1:15" x14ac:dyDescent="0.2">
      <c r="A815" s="48" t="str">
        <f>IF(B815="","SUPPR",SAISIE!$B$3)</f>
        <v>SUPPR</v>
      </c>
      <c r="B815" s="12" t="str">
        <f>IF(SAISIE!R60="","",IF(LEN(SAISIE!B60)=1,CONCATENATE("0",SAISIE!B60,"/",SAISIE!$B$4,"/",SAISIE!$B$5),CONCATENATE(SAISIE!B60,"/",SAISIE!$B$4,"/",SAISIE!$B$5)))</f>
        <v/>
      </c>
      <c r="C815" s="12" t="str">
        <f>IF(SAISIE!R60="","",SAISIE!$R$8)</f>
        <v/>
      </c>
      <c r="D815" s="12" t="str">
        <f>IF(SAISIE!R60="","",SAISIE!E60)</f>
        <v/>
      </c>
      <c r="E815" s="12" t="str">
        <f>IF(SAISIE!R60="","",SAISIE!F60)</f>
        <v/>
      </c>
      <c r="F815" s="12" t="str">
        <f>IF(SAISIE!$R60="","",IF(SAISIE!$U60="","",SAISIE!$U60))</f>
        <v/>
      </c>
      <c r="G815" s="12" t="str">
        <f>IF(SAISIE!R60="","",SAISIE!R60)</f>
        <v/>
      </c>
      <c r="H815" s="12"/>
      <c r="I815" s="37"/>
      <c r="J815" s="61"/>
    </row>
    <row r="816" spans="1:15" x14ac:dyDescent="0.2">
      <c r="A816" s="48" t="str">
        <f>IF(B816="","SUPPR",SAISIE!$B$3)</f>
        <v>SUPPR</v>
      </c>
      <c r="B816" s="12" t="str">
        <f>IF(SAISIE!S60="","",IF(LEN(SAISIE!B60)=1,CONCATENATE("0",SAISIE!B60,"/",SAISIE!$B$4,"/",SAISIE!$B$5),CONCATENATE(SAISIE!B60,"/",SAISIE!$B$4,"/",SAISIE!$B$5)))</f>
        <v/>
      </c>
      <c r="C816" s="12" t="str">
        <f>IF(SAISIE!S60="","",SAISIE!$S$8)</f>
        <v/>
      </c>
      <c r="D816" s="12" t="str">
        <f>IF(SAISIE!S60="","",SAISIE!E60)</f>
        <v/>
      </c>
      <c r="E816" s="12" t="str">
        <f>IF(SAISIE!S60="","",SAISIE!F60)</f>
        <v/>
      </c>
      <c r="F816" s="12" t="str">
        <f>IF(SAISIE!$S60="","",IF(SAISIE!$U60="","",SAISIE!$U60))</f>
        <v/>
      </c>
      <c r="G816" s="12" t="str">
        <f>IF(SAISIE!S60="","",SAISIE!S60)</f>
        <v/>
      </c>
      <c r="H816" s="12"/>
      <c r="I816" s="37"/>
      <c r="J816" s="61"/>
    </row>
    <row r="817" spans="1:15" ht="13.5" thickBot="1" x14ac:dyDescent="0.25">
      <c r="A817" s="48" t="str">
        <f>IF(B817="","SUPPR",SAISIE!$B$3)</f>
        <v>SUPPR</v>
      </c>
      <c r="B817" s="12" t="str">
        <f>IF(SAISIE!T60="","",IF(LEN(SAISIE!B60)=1,CONCATENATE("0",SAISIE!B60,"/",SAISIE!$B$4,"/",SAISIE!$B$5),CONCATENATE(SAISIE!B60,"/",SAISIE!$B$4,"/",SAISIE!$B$5)))</f>
        <v/>
      </c>
      <c r="C817" s="60" t="str">
        <f>IF(SAISIE!T60="","",SAISIE!$T$8)</f>
        <v/>
      </c>
      <c r="D817" s="60" t="str">
        <f>IF(SAISIE!T60="","",SAISIE!E60)</f>
        <v/>
      </c>
      <c r="E817" s="60" t="str">
        <f>IF(SAISIE!T60="","",SAISIE!F60)</f>
        <v/>
      </c>
      <c r="F817" s="60" t="str">
        <f>IF(SAISIE!$T60="","",IF(SAISIE!$U60="","",SAISIE!$U60))</f>
        <v/>
      </c>
      <c r="G817" s="60" t="str">
        <f>IF(SAISIE!T60="","",SAISIE!T60)</f>
        <v/>
      </c>
      <c r="H817" s="58"/>
      <c r="I817" s="59"/>
      <c r="J817" s="62"/>
    </row>
    <row r="818" spans="1:15" x14ac:dyDescent="0.2">
      <c r="A818" s="48" t="str">
        <f>IF(B818="","SUPPR",SAISIE!$B$3)</f>
        <v>PR</v>
      </c>
      <c r="B818" s="53" t="str">
        <f>IF(SAISIE!B61="","",IF(LEN(SAISIE!B61)=1,CONCATENATE("0",SAISIE!B61,"/",SAISIE!$B$4,"/",SAISIE!$B$5),CONCATENATE(SAISIE!B61,"/",SAISIE!$B$4,"/",SAISIE!$B$5)))</f>
        <v>01/01/2018</v>
      </c>
      <c r="C818" s="53" t="str">
        <f>IF(SAISIE!B61="","",CONCATENATE($M$2,SAISIE!C61))</f>
        <v>411BOMM</v>
      </c>
      <c r="D818" s="53">
        <f>IF(SAISIE!B61="","",SAISIE!E61)</f>
        <v>153816</v>
      </c>
      <c r="E818" s="53" t="str">
        <f>IF(SAISIE!B61="","",SAISIE!F61)</f>
        <v>CV PV 18146876 - DX-559-KC - BOMMET SEBASTIEN &amp; NADEGE - VOLKSWAGEN NEW BEETLE</v>
      </c>
      <c r="F818" s="66" t="str">
        <f>IF(A818="SUPPR","",IF(SAISIE!$U61="","",SAISIE!$U61))</f>
        <v/>
      </c>
      <c r="G818" s="53"/>
      <c r="H818" s="53">
        <f>IF(SAISIE!B61="","",SAISIE!D61)</f>
        <v>15</v>
      </c>
      <c r="I818" s="54"/>
      <c r="J818" s="55" t="str">
        <f>IF(AZ61="","","")</f>
        <v/>
      </c>
      <c r="O818" s="38">
        <f>O802+1</f>
        <v>61</v>
      </c>
    </row>
    <row r="819" spans="1:15" x14ac:dyDescent="0.2">
      <c r="A819" s="48" t="str">
        <f>IF(B819="","SUPPR",SAISIE!$B$3)</f>
        <v>SUPPR</v>
      </c>
      <c r="B819" s="12" t="str">
        <f>IF(SAISIE!W61="","",IF(LEN(SAISIE!B61)=1,CONCATENATE("0",SAISIE!B61,"/",SAISIE!$B$4,"/",SAISIE!$B$5),CONCATENATE(SAISIE!B61,"/",SAISIE!$B$4,"/",SAISIE!$B$5)))</f>
        <v/>
      </c>
      <c r="C819" s="12" t="str">
        <f>IF(SAISIE!W61="","",SAISIE!V61)</f>
        <v/>
      </c>
      <c r="D819" s="12" t="str">
        <f>IF(SAISIE!W61="","",SAISIE!E61)</f>
        <v/>
      </c>
      <c r="E819" s="12" t="str">
        <f>IF(SAISIE!W61="","",SAISIE!F61)</f>
        <v/>
      </c>
      <c r="F819" s="12" t="str">
        <f>IF(SAISIE!$W61="","",IF(SAISIE!$U61="","",SAISIE!$U61))</f>
        <v/>
      </c>
      <c r="G819" s="12" t="str">
        <f>IF(SAISIE!W61="","",SAISIE!W61)</f>
        <v/>
      </c>
      <c r="H819" s="12"/>
      <c r="I819" s="12" t="str">
        <f>IF(SAISIE!$W61="","",SAISIE!$X61)</f>
        <v/>
      </c>
      <c r="J819" s="61" t="str">
        <f>IF(COUNTBLANK(SAISIE!$Q$6:$T$6)=4,"",IF(SAISIE!W61="","",IF(SAISIE!Q61&gt;0,SAISIE!$Q$6,IF(SAISIE!R61&gt;0,SAISIE!$R$6,IF(SAISIE!S61&gt;0,SAISIE!$S$6,IF(SAISIE!T61&gt;0,SAISIE!$T$6,""))))))</f>
        <v/>
      </c>
      <c r="O819" s="11" t="s">
        <v>51</v>
      </c>
    </row>
    <row r="820" spans="1:15" x14ac:dyDescent="0.2">
      <c r="A820" s="48" t="str">
        <f>IF(B820="","SUPPR",SAISIE!$B$3)</f>
        <v>PR</v>
      </c>
      <c r="B820" s="12" t="str">
        <f>IF(SAISIE!G61="","",IF(LEN(SAISIE!B61)=1,CONCATENATE("0",SAISIE!B61,"/",SAISIE!$B$4,"/",SAISIE!$B$5),CONCATENATE(SAISIE!B61,"/",SAISIE!$B$4,"/",SAISIE!$B$5)))</f>
        <v>01/01/2018</v>
      </c>
      <c r="C820" s="12">
        <f>IF(SAISIE!G61="","",SAISIE!$G$8)</f>
        <v>706100</v>
      </c>
      <c r="D820" s="12">
        <f>IF(SAISIE!G61="","",SAISIE!E61)</f>
        <v>153816</v>
      </c>
      <c r="E820" s="12" t="str">
        <f>IF(SAISIE!G61="","",SAISIE!F61)</f>
        <v>CV PV 18146876 - DX-559-KC - BOMMET SEBASTIEN &amp; NADEGE - VOLKSWAGEN NEW BEETLE</v>
      </c>
      <c r="F820" s="12" t="str">
        <f>IF(SAISIE!$G61="","",IF(SAISIE!$U61="","",SAISIE!$U61))</f>
        <v/>
      </c>
      <c r="G820" s="12">
        <f>IF(SAISIE!G61="","",SAISIE!G61)</f>
        <v>12.5</v>
      </c>
      <c r="H820" s="12"/>
      <c r="I820" s="12">
        <f>IF(SAISIE!$G61="","",SAISIE!$X61)</f>
        <v>0</v>
      </c>
      <c r="J820" s="61" t="str">
        <f>IF(COUNTBLANK(SAISIE!$Q$6:$T$6)=4,"",IF(SAISIE!G61="","",IF(SAISIE!Q61&gt;0,SAISIE!$Q$6,IF(SAISIE!R61&gt;0,SAISIE!$R$6,IF(SAISIE!S61&gt;0,SAISIE!$S$6,IF(SAISIE!T61&gt;0,SAISIE!$T$6,""))))))</f>
        <v/>
      </c>
      <c r="O820" s="11" t="s">
        <v>48</v>
      </c>
    </row>
    <row r="821" spans="1:15" x14ac:dyDescent="0.2">
      <c r="A821" s="48" t="str">
        <f>IF(B821="","SUPPR",SAISIE!$B$3)</f>
        <v>SUPPR</v>
      </c>
      <c r="B821" s="12" t="str">
        <f>IF(SAISIE!H61="","",IF(LEN(SAISIE!B61)=1,CONCATENATE("0",SAISIE!B61,"/",SAISIE!$B$4,"/",SAISIE!$B$5),CONCATENATE(SAISIE!B61,"/",SAISIE!$B$4,"/",SAISIE!$B$5)))</f>
        <v/>
      </c>
      <c r="C821" s="12" t="str">
        <f>IF(SAISIE!H61="","",SAISIE!$H$8)</f>
        <v/>
      </c>
      <c r="D821" s="12" t="str">
        <f>IF(SAISIE!H61="","",SAISIE!E61)</f>
        <v/>
      </c>
      <c r="E821" s="12" t="str">
        <f>IF(SAISIE!H61="","",SAISIE!F61)</f>
        <v/>
      </c>
      <c r="F821" s="12" t="str">
        <f>IF(SAISIE!$H61="","",IF(SAISIE!$U61="","",SAISIE!$U61))</f>
        <v/>
      </c>
      <c r="G821" s="12" t="str">
        <f>IF(SAISIE!H61="","",SAISIE!H61)</f>
        <v/>
      </c>
      <c r="H821" s="12"/>
      <c r="I821" s="12" t="str">
        <f>IF(SAISIE!$H61="","",SAISIE!$X61)</f>
        <v/>
      </c>
      <c r="J821" s="61" t="str">
        <f>IF(COUNTBLANK(SAISIE!$Q$6:$T$6)=4,"",IF(SAISIE!H61="","",IF(SAISIE!Q61&gt;0,SAISIE!$Q$6,IF(SAISIE!R61&gt;0,SAISIE!$R$6,IF(SAISIE!S61&gt;0,SAISIE!$S$6,IF(SAISIE!T61&gt;0,SAISIE!$T$6,""))))))</f>
        <v/>
      </c>
      <c r="O821" s="11" t="s">
        <v>49</v>
      </c>
    </row>
    <row r="822" spans="1:15" x14ac:dyDescent="0.2">
      <c r="A822" s="48" t="str">
        <f>IF(B822="","SUPPR",SAISIE!$B$3)</f>
        <v>SUPPR</v>
      </c>
      <c r="B822" s="12" t="str">
        <f>IF(SAISIE!I61="","",IF(LEN(SAISIE!B61)=1,CONCATENATE("0",SAISIE!B61,"/",SAISIE!$B$4,"/",SAISIE!$B$5),CONCATENATE(SAISIE!B61,"/",SAISIE!$B$4,"/",SAISIE!$B$5)))</f>
        <v/>
      </c>
      <c r="C822" s="12" t="str">
        <f>IF(SAISIE!I61="","",SAISIE!$I$8)</f>
        <v/>
      </c>
      <c r="D822" s="12" t="str">
        <f>IF(SAISIE!I61="","",SAISIE!E61)</f>
        <v/>
      </c>
      <c r="E822" s="12" t="str">
        <f>IF(SAISIE!I61="","",SAISIE!F61)</f>
        <v/>
      </c>
      <c r="F822" s="12" t="str">
        <f>IF(SAISIE!$I61="","",IF(SAISIE!$U61="","",SAISIE!$U61))</f>
        <v/>
      </c>
      <c r="G822" s="12" t="str">
        <f>IF(SAISIE!I61="","",SAISIE!I61)</f>
        <v/>
      </c>
      <c r="H822" s="12"/>
      <c r="I822" s="12" t="str">
        <f>IF(SAISIE!$I61="","",SAISIE!$X61)</f>
        <v/>
      </c>
      <c r="J822" s="61" t="str">
        <f>IF(COUNTBLANK(SAISIE!$Q$6:$T$6)=4,"",IF(SAISIE!I61="","",IF(SAISIE!Q61&gt;0,SAISIE!$Q$6,IF(SAISIE!R61&gt;0,SAISIE!$R$6,IF(SAISIE!S61&gt;0,SAISIE!$S$6,IF(SAISIE!T61&gt;0,SAISIE!$T$6,""))))))</f>
        <v/>
      </c>
      <c r="O822" s="11" t="s">
        <v>50</v>
      </c>
    </row>
    <row r="823" spans="1:15" x14ac:dyDescent="0.2">
      <c r="A823" s="48" t="str">
        <f>IF(B823="","SUPPR",SAISIE!$B$3)</f>
        <v>SUPPR</v>
      </c>
      <c r="B823" s="12" t="str">
        <f>IF(SAISIE!J61="","",IF(LEN(SAISIE!B61)=1,CONCATENATE("0",SAISIE!B61,"/",SAISIE!$B$4,"/",SAISIE!$B$5),CONCATENATE(SAISIE!B61,"/",SAISIE!$B$4,"/",SAISIE!$B$5)))</f>
        <v/>
      </c>
      <c r="C823" s="12" t="str">
        <f>IF(SAISIE!J61="","",SAISIE!$J$8)</f>
        <v/>
      </c>
      <c r="D823" s="12" t="str">
        <f>IF(SAISIE!J61="","",SAISIE!E61)</f>
        <v/>
      </c>
      <c r="E823" s="12" t="str">
        <f>IF(SAISIE!J61="","",SAISIE!F61)</f>
        <v/>
      </c>
      <c r="F823" s="12" t="str">
        <f>IF(SAISIE!$J61="","",IF(SAISIE!$U61="","",SAISIE!$U61))</f>
        <v/>
      </c>
      <c r="G823" s="12" t="str">
        <f>IF(SAISIE!J61="","",SAISIE!J61)</f>
        <v/>
      </c>
      <c r="H823" s="12"/>
      <c r="I823" s="12" t="str">
        <f>IF(SAISIE!$J61="","",SAISIE!$X61)</f>
        <v/>
      </c>
      <c r="J823" s="61" t="str">
        <f>IF(COUNTBLANK(SAISIE!$Q$6:$T$6)=4,"",IF(SAISIE!J61="","",IF(SAISIE!Q61&gt;0,SAISIE!$Q$6,IF(SAISIE!R61&gt;0,SAISIE!$R$6,IF(SAISIE!S61&gt;0,SAISIE!$S$6,IF(SAISIE!T61&gt;0,SAISIE!$T$6,""))))))</f>
        <v/>
      </c>
      <c r="O823" s="11" t="s">
        <v>53</v>
      </c>
    </row>
    <row r="824" spans="1:15" x14ac:dyDescent="0.2">
      <c r="A824" s="48" t="str">
        <f>IF(B824="","SUPPR",SAISIE!$B$3)</f>
        <v>SUPPR</v>
      </c>
      <c r="B824" s="12" t="str">
        <f>IF(SAISIE!K61="","",IF(LEN(SAISIE!B61)=1,CONCATENATE("0",SAISIE!B61,"/",SAISIE!$B$4,"/",SAISIE!$B$5),CONCATENATE(SAISIE!B61,"/",SAISIE!$B$4,"/",SAISIE!$B$5)))</f>
        <v/>
      </c>
      <c r="C824" s="12" t="str">
        <f>IF(SAISIE!K61="","",SAISIE!$K$8)</f>
        <v/>
      </c>
      <c r="D824" s="12" t="str">
        <f>IF(SAISIE!K61="","",SAISIE!E61)</f>
        <v/>
      </c>
      <c r="E824" s="12" t="str">
        <f>IF(SAISIE!K61="","",SAISIE!F61)</f>
        <v/>
      </c>
      <c r="F824" s="12" t="str">
        <f>IF(SAISIE!$K61="","",IF(SAISIE!$U61="","",SAISIE!$U61))</f>
        <v/>
      </c>
      <c r="G824" s="12" t="str">
        <f>IF(SAISIE!K61="","",SAISIE!K61)</f>
        <v/>
      </c>
      <c r="H824" s="12"/>
      <c r="I824" s="12" t="str">
        <f>IF(SAISIE!$K61="","",SAISIE!$X61)</f>
        <v/>
      </c>
      <c r="J824" s="61" t="str">
        <f>IF(COUNTBLANK(SAISIE!$Q$6:$T$6)=4,"",IF(SAISIE!K61="","",IF(SAISIE!Q61&gt;0,SAISIE!$Q$6,IF(SAISIE!R61&gt;0,SAISIE!$R$6,IF(SAISIE!S61&gt;0,SAISIE!$S$6,IF(SAISIE!T61&gt;0,SAISIE!$T$6,""))))))</f>
        <v/>
      </c>
      <c r="O824" s="11" t="s">
        <v>54</v>
      </c>
    </row>
    <row r="825" spans="1:15" x14ac:dyDescent="0.2">
      <c r="A825" s="48" t="str">
        <f>IF(B825="","SUPPR",SAISIE!$B$3)</f>
        <v>SUPPR</v>
      </c>
      <c r="B825" s="12" t="str">
        <f>IF(SAISIE!L61="","",IF(LEN(SAISIE!B61)=1,CONCATENATE("0",SAISIE!B61,"/",SAISIE!$B$4,"/",SAISIE!$B$5),CONCATENATE(SAISIE!B61,"/",SAISIE!$B$4,"/",SAISIE!$B$5)))</f>
        <v/>
      </c>
      <c r="C825" s="12" t="str">
        <f>IF(SAISIE!L61="","",SAISIE!$L$8)</f>
        <v/>
      </c>
      <c r="D825" s="12" t="str">
        <f>IF(SAISIE!L61="","",SAISIE!E61)</f>
        <v/>
      </c>
      <c r="E825" s="12" t="str">
        <f>IF(SAISIE!L61="","",SAISIE!F61)</f>
        <v/>
      </c>
      <c r="F825" s="12" t="str">
        <f>IF(SAISIE!$L61="","",IF(SAISIE!$U61="","",SAISIE!$U61))</f>
        <v/>
      </c>
      <c r="G825" s="12" t="str">
        <f>IF(SAISIE!L61="","",SAISIE!L61)</f>
        <v/>
      </c>
      <c r="H825" s="12"/>
      <c r="I825" s="12" t="str">
        <f>IF(SAISIE!$L61="","",SAISIE!$X61)</f>
        <v/>
      </c>
      <c r="J825" s="61" t="str">
        <f>IF(COUNTBLANK(SAISIE!$Q$6:$T$6)=4,"",IF(SAISIE!L61="","",IF(SAISIE!Q61&gt;0,SAISIE!$Q$6,IF(SAISIE!R61&gt;0,SAISIE!$R$6,IF(SAISIE!S61&gt;0,SAISIE!$S$6,IF(SAISIE!T61&gt;0,SAISIE!$T$6,""))))))</f>
        <v/>
      </c>
      <c r="O825" s="11" t="s">
        <v>55</v>
      </c>
    </row>
    <row r="826" spans="1:15" x14ac:dyDescent="0.2">
      <c r="A826" s="48" t="str">
        <f>IF(B826="","SUPPR",SAISIE!$B$3)</f>
        <v>SUPPR</v>
      </c>
      <c r="B826" s="12" t="str">
        <f>IF(SAISIE!M61="","",IF(LEN(SAISIE!B61)=1,CONCATENATE("0",SAISIE!B61,"/",SAISIE!$B$4,"/",SAISIE!$B$5),CONCATENATE(SAISIE!B61,"/",SAISIE!$B$4,"/",SAISIE!$B$5)))</f>
        <v/>
      </c>
      <c r="C826" s="12" t="str">
        <f>IF(SAISIE!M61="","",SAISIE!$M$8)</f>
        <v/>
      </c>
      <c r="D826" s="12" t="str">
        <f>IF(SAISIE!M61="","",SAISIE!E61)</f>
        <v/>
      </c>
      <c r="E826" s="12" t="str">
        <f>IF(SAISIE!M61="","",SAISIE!F61)</f>
        <v/>
      </c>
      <c r="F826" s="12" t="str">
        <f>IF(SAISIE!$M61="","",IF(SAISIE!$U61="","",SAISIE!$U61))</f>
        <v/>
      </c>
      <c r="G826" s="12" t="str">
        <f>IF(SAISIE!M61="","",SAISIE!M61)</f>
        <v/>
      </c>
      <c r="H826" s="12"/>
      <c r="I826" s="12" t="str">
        <f>IF(SAISIE!$M61="","",SAISIE!$X61)</f>
        <v/>
      </c>
      <c r="J826" s="61" t="str">
        <f>IF(COUNTBLANK(SAISIE!$Q$6:$T$6)=4,"",IF(SAISIE!M61="","",IF(SAISIE!Q61&gt;0,SAISIE!$Q$6,IF(SAISIE!R61&gt;0,SAISIE!$R$6,IF(SAISIE!S61&gt;0,SAISIE!$S$6,IF(SAISIE!T61&gt;0,SAISIE!$T$6,""))))))</f>
        <v/>
      </c>
      <c r="O826" s="11" t="s">
        <v>56</v>
      </c>
    </row>
    <row r="827" spans="1:15" x14ac:dyDescent="0.2">
      <c r="A827" s="48" t="str">
        <f>IF(B827="","SUPPR",SAISIE!$B$3)</f>
        <v>SUPPR</v>
      </c>
      <c r="B827" s="12" t="str">
        <f>IF(SAISIE!N61="","",IF(LEN(SAISIE!B61)=1,CONCATENATE("0",SAISIE!B61,"/",SAISIE!$B$4,"/",SAISIE!$B$5),CONCATENATE(SAISIE!B61,"/",SAISIE!$B$4,"/",SAISIE!$B$5)))</f>
        <v/>
      </c>
      <c r="C827" s="12" t="str">
        <f>IF(SAISIE!N61="","",SAISIE!$N$8)</f>
        <v/>
      </c>
      <c r="D827" s="12" t="str">
        <f>IF(SAISIE!N61="","",SAISIE!E61)</f>
        <v/>
      </c>
      <c r="E827" s="12" t="str">
        <f>IF(SAISIE!N61="","",SAISIE!F61)</f>
        <v/>
      </c>
      <c r="F827" s="12" t="str">
        <f>IF(SAISIE!$N61="","",IF(SAISIE!$U61="","",SAISIE!$U61))</f>
        <v/>
      </c>
      <c r="G827" s="12" t="str">
        <f>IF(SAISIE!N61="","",SAISIE!N61)</f>
        <v/>
      </c>
      <c r="H827" s="12"/>
      <c r="I827" s="12" t="str">
        <f>IF(SAISIE!$N61="","",SAISIE!$X61)</f>
        <v/>
      </c>
      <c r="J827" s="61" t="str">
        <f>IF(COUNTBLANK(SAISIE!$Q$6:$T$6)=4,"",IF(SAISIE!N61="","",IF(SAISIE!Q61&gt;0,SAISIE!$Q$6,IF(SAISIE!R61&gt;0,SAISIE!$R$6,IF(SAISIE!S61&gt;0,SAISIE!$S$6,IF(SAISIE!T61&gt;0,SAISIE!$T$6,""))))))</f>
        <v/>
      </c>
      <c r="O827" s="11" t="s">
        <v>57</v>
      </c>
    </row>
    <row r="828" spans="1:15" x14ac:dyDescent="0.2">
      <c r="A828" s="48" t="str">
        <f>IF(B828="","SUPPR",SAISIE!$B$3)</f>
        <v>SUPPR</v>
      </c>
      <c r="B828" s="12" t="str">
        <f>IF(SAISIE!O61="","",IF(LEN(SAISIE!B61)=1,CONCATENATE("0",SAISIE!B61,"/",SAISIE!$B$4,"/",SAISIE!$B$5),CONCATENATE(SAISIE!B61,"/",SAISIE!$B$4,"/",SAISIE!$B$5)))</f>
        <v/>
      </c>
      <c r="C828" s="12" t="str">
        <f>IF(SAISIE!O61="","",SAISIE!$O$8)</f>
        <v/>
      </c>
      <c r="D828" s="12" t="str">
        <f>IF(SAISIE!O61="","",SAISIE!E61)</f>
        <v/>
      </c>
      <c r="E828" s="12" t="str">
        <f>IF(SAISIE!O61="","",SAISIE!F61)</f>
        <v/>
      </c>
      <c r="F828" s="12" t="str">
        <f>IF(SAISIE!$O61="","",IF(SAISIE!$U61="","",SAISIE!$U61))</f>
        <v/>
      </c>
      <c r="G828" s="12" t="str">
        <f>IF(SAISIE!O61="","",SAISIE!O61)</f>
        <v/>
      </c>
      <c r="H828" s="12"/>
      <c r="I828" s="12" t="str">
        <f>IF(SAISIE!$O61="","",SAISIE!$X61)</f>
        <v/>
      </c>
      <c r="J828" s="61" t="str">
        <f>IF(COUNTBLANK(SAISIE!$Q$6:$T$6)=4,"",IF(SAISIE!O61="","",IF(SAISIE!Q61&gt;0,SAISIE!$Q$6,IF(SAISIE!R61&gt;0,SAISIE!$R$6,IF(SAISIE!S61&gt;0,SAISIE!$S$6,IF(SAISIE!T61&gt;0,SAISIE!$T$6,""))))))</f>
        <v/>
      </c>
      <c r="O828" s="11" t="s">
        <v>58</v>
      </c>
    </row>
    <row r="829" spans="1:15" x14ac:dyDescent="0.2">
      <c r="A829" s="48" t="str">
        <f>IF(B829="","SUPPR",SAISIE!$B$3)</f>
        <v>SUPPR</v>
      </c>
      <c r="B829" s="12" t="str">
        <f>IF(SAISIE!P61="","",IF(LEN(SAISIE!B61)=1,CONCATENATE("0",SAISIE!B61,"/",SAISIE!$B$4,"/",SAISIE!$B$5),CONCATENATE(SAISIE!B61,"/",SAISIE!$B$4,"/",SAISIE!$B$5)))</f>
        <v/>
      </c>
      <c r="C829" s="12" t="str">
        <f>IF(SAISIE!P61="","",SAISIE!$P$8)</f>
        <v/>
      </c>
      <c r="D829" s="12" t="str">
        <f>IF(SAISIE!P61="","",SAISIE!E61)</f>
        <v/>
      </c>
      <c r="E829" s="12" t="str">
        <f>IF(SAISIE!P61="","",SAISIE!F61)</f>
        <v/>
      </c>
      <c r="F829" s="12" t="str">
        <f>IF(SAISIE!$P61="","",IF(SAISIE!$U61="","",SAISIE!$U61))</f>
        <v/>
      </c>
      <c r="G829" s="12" t="str">
        <f>IF(SAISIE!P61="","",SAISIE!P61)</f>
        <v/>
      </c>
      <c r="H829" s="12"/>
      <c r="I829" s="12" t="str">
        <f>IF(SAISIE!$P61="","",SAISIE!$X61)</f>
        <v/>
      </c>
      <c r="J829" s="61" t="str">
        <f>IF(COUNTBLANK(SAISIE!$Q$6:$T$6)=4,"",IF(SAISIE!P61="","",IF(SAISIE!Q61&gt;0,SAISIE!$Q$6,IF(SAISIE!R61&gt;0,SAISIE!$R$6,IF(SAISIE!S61&gt;0,SAISIE!$S$6,IF(SAISIE!T61&gt;0,SAISIE!$T$6,""))))))</f>
        <v/>
      </c>
      <c r="O829" s="11" t="s">
        <v>52</v>
      </c>
    </row>
    <row r="830" spans="1:15" x14ac:dyDescent="0.2">
      <c r="A830" s="48" t="str">
        <f>IF(B830="","SUPPR",SAISIE!$B$3)</f>
        <v>PR</v>
      </c>
      <c r="B830" s="12" t="str">
        <f>IF(SAISIE!Q61="","",IF(LEN(SAISIE!B61)=1,CONCATENATE("0",SAISIE!B61,"/",SAISIE!$B$4,"/",SAISIE!$B$5),CONCATENATE(SAISIE!B61,"/",SAISIE!$B$4,"/",SAISIE!$B$5)))</f>
        <v>01/01/2018</v>
      </c>
      <c r="C830" s="12">
        <f>IF(SAISIE!Q61="","",SAISIE!$Q$8)</f>
        <v>4457112</v>
      </c>
      <c r="D830" s="12">
        <f>IF(SAISIE!Q61="","",SAISIE!E61)</f>
        <v>153816</v>
      </c>
      <c r="E830" s="12" t="str">
        <f>IF(SAISIE!Q61="","",SAISIE!F61)</f>
        <v>CV PV 18146876 - DX-559-KC - BOMMET SEBASTIEN &amp; NADEGE - VOLKSWAGEN NEW BEETLE</v>
      </c>
      <c r="F830" s="12" t="str">
        <f>IF(SAISIE!$Q61="","",IF(SAISIE!$U61="","",SAISIE!$U61))</f>
        <v/>
      </c>
      <c r="G830" s="12">
        <f>IF(SAISIE!Q61="","",SAISIE!Q61)</f>
        <v>2.5</v>
      </c>
      <c r="H830" s="12"/>
      <c r="I830" s="37"/>
      <c r="J830" s="61"/>
      <c r="O830" s="39"/>
    </row>
    <row r="831" spans="1:15" x14ac:dyDescent="0.2">
      <c r="A831" s="48" t="str">
        <f>IF(B831="","SUPPR",SAISIE!$B$3)</f>
        <v>SUPPR</v>
      </c>
      <c r="B831" s="12" t="str">
        <f>IF(SAISIE!R61="","",IF(LEN(SAISIE!B61)=1,CONCATENATE("0",SAISIE!B61,"/",SAISIE!$B$4,"/",SAISIE!$B$5),CONCATENATE(SAISIE!B61,"/",SAISIE!$B$4,"/",SAISIE!$B$5)))</f>
        <v/>
      </c>
      <c r="C831" s="12" t="str">
        <f>IF(SAISIE!R61="","",SAISIE!$R$8)</f>
        <v/>
      </c>
      <c r="D831" s="12" t="str">
        <f>IF(SAISIE!R61="","",SAISIE!E61)</f>
        <v/>
      </c>
      <c r="E831" s="12" t="str">
        <f>IF(SAISIE!R61="","",SAISIE!F61)</f>
        <v/>
      </c>
      <c r="F831" s="12" t="str">
        <f>IF(SAISIE!$R61="","",IF(SAISIE!$U61="","",SAISIE!$U61))</f>
        <v/>
      </c>
      <c r="G831" s="12" t="str">
        <f>IF(SAISIE!R61="","",SAISIE!R61)</f>
        <v/>
      </c>
      <c r="H831" s="12"/>
      <c r="I831" s="37"/>
      <c r="J831" s="61"/>
    </row>
    <row r="832" spans="1:15" x14ac:dyDescent="0.2">
      <c r="A832" s="48" t="str">
        <f>IF(B832="","SUPPR",SAISIE!$B$3)</f>
        <v>SUPPR</v>
      </c>
      <c r="B832" s="12" t="str">
        <f>IF(SAISIE!S61="","",IF(LEN(SAISIE!B61)=1,CONCATENATE("0",SAISIE!B61,"/",SAISIE!$B$4,"/",SAISIE!$B$5),CONCATENATE(SAISIE!B61,"/",SAISIE!$B$4,"/",SAISIE!$B$5)))</f>
        <v/>
      </c>
      <c r="C832" s="12" t="str">
        <f>IF(SAISIE!S61="","",SAISIE!$S$8)</f>
        <v/>
      </c>
      <c r="D832" s="12" t="str">
        <f>IF(SAISIE!S61="","",SAISIE!E61)</f>
        <v/>
      </c>
      <c r="E832" s="12" t="str">
        <f>IF(SAISIE!S61="","",SAISIE!F61)</f>
        <v/>
      </c>
      <c r="F832" s="12" t="str">
        <f>IF(SAISIE!$S61="","",IF(SAISIE!$U61="","",SAISIE!$U61))</f>
        <v/>
      </c>
      <c r="G832" s="12" t="str">
        <f>IF(SAISIE!S61="","",SAISIE!S61)</f>
        <v/>
      </c>
      <c r="H832" s="12"/>
      <c r="I832" s="37"/>
      <c r="J832" s="61"/>
    </row>
    <row r="833" spans="1:15" ht="13.5" thickBot="1" x14ac:dyDescent="0.25">
      <c r="A833" s="48" t="str">
        <f>IF(B833="","SUPPR",SAISIE!$B$3)</f>
        <v>SUPPR</v>
      </c>
      <c r="B833" s="12" t="str">
        <f>IF(SAISIE!T61="","",IF(LEN(SAISIE!B61)=1,CONCATENATE("0",SAISIE!B61,"/",SAISIE!$B$4,"/",SAISIE!$B$5),CONCATENATE(SAISIE!B61,"/",SAISIE!$B$4,"/",SAISIE!$B$5)))</f>
        <v/>
      </c>
      <c r="C833" s="60" t="str">
        <f>IF(SAISIE!T61="","",SAISIE!$T$8)</f>
        <v/>
      </c>
      <c r="D833" s="60" t="str">
        <f>IF(SAISIE!T61="","",SAISIE!E61)</f>
        <v/>
      </c>
      <c r="E833" s="60" t="str">
        <f>IF(SAISIE!T61="","",SAISIE!F61)</f>
        <v/>
      </c>
      <c r="F833" s="60" t="str">
        <f>IF(SAISIE!$T61="","",IF(SAISIE!$U61="","",SAISIE!$U61))</f>
        <v/>
      </c>
      <c r="G833" s="60" t="str">
        <f>IF(SAISIE!T61="","",SAISIE!T61)</f>
        <v/>
      </c>
      <c r="H833" s="58"/>
      <c r="I833" s="59"/>
      <c r="J833" s="62"/>
    </row>
    <row r="834" spans="1:15" x14ac:dyDescent="0.2">
      <c r="A834" s="48" t="str">
        <f>IF(B834="","SUPPR",SAISIE!$B$3)</f>
        <v>PR</v>
      </c>
      <c r="B834" s="53" t="str">
        <f>IF(SAISIE!B62="","",IF(LEN(SAISIE!B62)=1,CONCATENATE("0",SAISIE!B62,"/",SAISIE!$B$4,"/",SAISIE!$B$5),CONCATENATE(SAISIE!B62,"/",SAISIE!$B$4,"/",SAISIE!$B$5)))</f>
        <v>14/01/2018</v>
      </c>
      <c r="C834" s="53" t="str">
        <f>IF(SAISIE!B62="","",CONCATENATE($M$2,SAISIE!C62))</f>
        <v xml:space="preserve">411BON </v>
      </c>
      <c r="D834" s="53">
        <f>IF(SAISIE!B62="","",SAISIE!E62)</f>
        <v>154169</v>
      </c>
      <c r="E834" s="53" t="str">
        <f>IF(SAISIE!B62="","",SAISIE!F62)</f>
        <v>VTP PV 18147205 - AC-002-GC - BON FANNY &amp; BARBAUD SEBASTIEN - PEUGEOT 207</v>
      </c>
      <c r="F834" s="66" t="str">
        <f>IF(A834="SUPPR","",IF(SAISIE!$U62="","",SAISIE!$U62))</f>
        <v/>
      </c>
      <c r="G834" s="53"/>
      <c r="H834" s="53">
        <f>IF(SAISIE!B62="","",SAISIE!D62)</f>
        <v>60</v>
      </c>
      <c r="I834" s="54"/>
      <c r="J834" s="55" t="str">
        <f>IF(AZ62="","","")</f>
        <v/>
      </c>
      <c r="O834" s="38">
        <f>O818+1</f>
        <v>62</v>
      </c>
    </row>
    <row r="835" spans="1:15" x14ac:dyDescent="0.2">
      <c r="A835" s="48" t="str">
        <f>IF(B835="","SUPPR",SAISIE!$B$3)</f>
        <v>SUPPR</v>
      </c>
      <c r="B835" s="12" t="str">
        <f>IF(SAISIE!W62="","",IF(LEN(SAISIE!B62)=1,CONCATENATE("0",SAISIE!B62,"/",SAISIE!$B$4,"/",SAISIE!$B$5),CONCATENATE(SAISIE!B62,"/",SAISIE!$B$4,"/",SAISIE!$B$5)))</f>
        <v/>
      </c>
      <c r="C835" s="12" t="str">
        <f>IF(SAISIE!W62="","",SAISIE!V62)</f>
        <v/>
      </c>
      <c r="D835" s="12" t="str">
        <f>IF(SAISIE!W62="","",SAISIE!E62)</f>
        <v/>
      </c>
      <c r="E835" s="12" t="str">
        <f>IF(SAISIE!W62="","",SAISIE!F62)</f>
        <v/>
      </c>
      <c r="F835" s="12" t="str">
        <f>IF(SAISIE!$W62="","",IF(SAISIE!$U62="","",SAISIE!$U62))</f>
        <v/>
      </c>
      <c r="G835" s="12" t="str">
        <f>IF(SAISIE!W62="","",SAISIE!W62)</f>
        <v/>
      </c>
      <c r="H835" s="12"/>
      <c r="I835" s="12" t="str">
        <f>IF(SAISIE!$W62="","",SAISIE!$X62)</f>
        <v/>
      </c>
      <c r="J835" s="61" t="str">
        <f>IF(COUNTBLANK(SAISIE!$Q$6:$T$6)=4,"",IF(SAISIE!W62="","",IF(SAISIE!Q62&gt;0,SAISIE!$Q$6,IF(SAISIE!R62&gt;0,SAISIE!$R$6,IF(SAISIE!S62&gt;0,SAISIE!$S$6,IF(SAISIE!T62&gt;0,SAISIE!$T$6,""))))))</f>
        <v/>
      </c>
      <c r="O835" s="11" t="s">
        <v>51</v>
      </c>
    </row>
    <row r="836" spans="1:15" x14ac:dyDescent="0.2">
      <c r="A836" s="48" t="str">
        <f>IF(B836="","SUPPR",SAISIE!$B$3)</f>
        <v>PR</v>
      </c>
      <c r="B836" s="12" t="str">
        <f>IF(SAISIE!G62="","",IF(LEN(SAISIE!B62)=1,CONCATENATE("0",SAISIE!B62,"/",SAISIE!$B$4,"/",SAISIE!$B$5),CONCATENATE(SAISIE!B62,"/",SAISIE!$B$4,"/",SAISIE!$B$5)))</f>
        <v>14/01/2018</v>
      </c>
      <c r="C836" s="12">
        <f>IF(SAISIE!G62="","",SAISIE!$G$8)</f>
        <v>706100</v>
      </c>
      <c r="D836" s="12">
        <f>IF(SAISIE!G62="","",SAISIE!E62)</f>
        <v>154169</v>
      </c>
      <c r="E836" s="12" t="str">
        <f>IF(SAISIE!G62="","",SAISIE!F62)</f>
        <v>VTP PV 18147205 - AC-002-GC - BON FANNY &amp; BARBAUD SEBASTIEN - PEUGEOT 207</v>
      </c>
      <c r="F836" s="12" t="str">
        <f>IF(SAISIE!$G62="","",IF(SAISIE!$U62="","",SAISIE!$U62))</f>
        <v/>
      </c>
      <c r="G836" s="12">
        <f>IF(SAISIE!G62="","",SAISIE!G62)</f>
        <v>49.72</v>
      </c>
      <c r="H836" s="12"/>
      <c r="I836" s="12">
        <f>IF(SAISIE!$G62="","",SAISIE!$X62)</f>
        <v>0</v>
      </c>
      <c r="J836" s="61" t="str">
        <f>IF(COUNTBLANK(SAISIE!$Q$6:$T$6)=4,"",IF(SAISIE!G62="","",IF(SAISIE!Q62&gt;0,SAISIE!$Q$6,IF(SAISIE!R62&gt;0,SAISIE!$R$6,IF(SAISIE!S62&gt;0,SAISIE!$S$6,IF(SAISIE!T62&gt;0,SAISIE!$T$6,""))))))</f>
        <v/>
      </c>
      <c r="O836" s="11" t="s">
        <v>48</v>
      </c>
    </row>
    <row r="837" spans="1:15" x14ac:dyDescent="0.2">
      <c r="A837" s="48" t="str">
        <f>IF(B837="","SUPPR",SAISIE!$B$3)</f>
        <v>SUPPR</v>
      </c>
      <c r="B837" s="12" t="str">
        <f>IF(SAISIE!H62="","",IF(LEN(SAISIE!B62)=1,CONCATENATE("0",SAISIE!B62,"/",SAISIE!$B$4,"/",SAISIE!$B$5),CONCATENATE(SAISIE!B62,"/",SAISIE!$B$4,"/",SAISIE!$B$5)))</f>
        <v/>
      </c>
      <c r="C837" s="12" t="str">
        <f>IF(SAISIE!H62="","",SAISIE!$H$8)</f>
        <v/>
      </c>
      <c r="D837" s="12" t="str">
        <f>IF(SAISIE!H62="","",SAISIE!E62)</f>
        <v/>
      </c>
      <c r="E837" s="12" t="str">
        <f>IF(SAISIE!H62="","",SAISIE!F62)</f>
        <v/>
      </c>
      <c r="F837" s="12" t="str">
        <f>IF(SAISIE!$H62="","",IF(SAISIE!$U62="","",SAISIE!$U62))</f>
        <v/>
      </c>
      <c r="G837" s="12" t="str">
        <f>IF(SAISIE!H62="","",SAISIE!H62)</f>
        <v/>
      </c>
      <c r="H837" s="12"/>
      <c r="I837" s="12" t="str">
        <f>IF(SAISIE!$H62="","",SAISIE!$X62)</f>
        <v/>
      </c>
      <c r="J837" s="61" t="str">
        <f>IF(COUNTBLANK(SAISIE!$Q$6:$T$6)=4,"",IF(SAISIE!H62="","",IF(SAISIE!Q62&gt;0,SAISIE!$Q$6,IF(SAISIE!R62&gt;0,SAISIE!$R$6,IF(SAISIE!S62&gt;0,SAISIE!$S$6,IF(SAISIE!T62&gt;0,SAISIE!$T$6,""))))))</f>
        <v/>
      </c>
      <c r="O837" s="11" t="s">
        <v>49</v>
      </c>
    </row>
    <row r="838" spans="1:15" x14ac:dyDescent="0.2">
      <c r="A838" s="48" t="str">
        <f>IF(B838="","SUPPR",SAISIE!$B$3)</f>
        <v>SUPPR</v>
      </c>
      <c r="B838" s="12" t="str">
        <f>IF(SAISIE!I62="","",IF(LEN(SAISIE!B62)=1,CONCATENATE("0",SAISIE!B62,"/",SAISIE!$B$4,"/",SAISIE!$B$5),CONCATENATE(SAISIE!B62,"/",SAISIE!$B$4,"/",SAISIE!$B$5)))</f>
        <v/>
      </c>
      <c r="C838" s="12" t="str">
        <f>IF(SAISIE!I62="","",SAISIE!$I$8)</f>
        <v/>
      </c>
      <c r="D838" s="12" t="str">
        <f>IF(SAISIE!I62="","",SAISIE!E62)</f>
        <v/>
      </c>
      <c r="E838" s="12" t="str">
        <f>IF(SAISIE!I62="","",SAISIE!F62)</f>
        <v/>
      </c>
      <c r="F838" s="12" t="str">
        <f>IF(SAISIE!$I62="","",IF(SAISIE!$U62="","",SAISIE!$U62))</f>
        <v/>
      </c>
      <c r="G838" s="12" t="str">
        <f>IF(SAISIE!I62="","",SAISIE!I62)</f>
        <v/>
      </c>
      <c r="H838" s="12"/>
      <c r="I838" s="12" t="str">
        <f>IF(SAISIE!$I62="","",SAISIE!$X62)</f>
        <v/>
      </c>
      <c r="J838" s="61" t="str">
        <f>IF(COUNTBLANK(SAISIE!$Q$6:$T$6)=4,"",IF(SAISIE!I62="","",IF(SAISIE!Q62&gt;0,SAISIE!$Q$6,IF(SAISIE!R62&gt;0,SAISIE!$R$6,IF(SAISIE!S62&gt;0,SAISIE!$S$6,IF(SAISIE!T62&gt;0,SAISIE!$T$6,""))))))</f>
        <v/>
      </c>
      <c r="O838" s="11" t="s">
        <v>50</v>
      </c>
    </row>
    <row r="839" spans="1:15" x14ac:dyDescent="0.2">
      <c r="A839" s="48" t="str">
        <f>IF(B839="","SUPPR",SAISIE!$B$3)</f>
        <v>SUPPR</v>
      </c>
      <c r="B839" s="12" t="str">
        <f>IF(SAISIE!J62="","",IF(LEN(SAISIE!B62)=1,CONCATENATE("0",SAISIE!B62,"/",SAISIE!$B$4,"/",SAISIE!$B$5),CONCATENATE(SAISIE!B62,"/",SAISIE!$B$4,"/",SAISIE!$B$5)))</f>
        <v/>
      </c>
      <c r="C839" s="12" t="str">
        <f>IF(SAISIE!J62="","",SAISIE!$J$8)</f>
        <v/>
      </c>
      <c r="D839" s="12" t="str">
        <f>IF(SAISIE!J62="","",SAISIE!E62)</f>
        <v/>
      </c>
      <c r="E839" s="12" t="str">
        <f>IF(SAISIE!J62="","",SAISIE!F62)</f>
        <v/>
      </c>
      <c r="F839" s="12" t="str">
        <f>IF(SAISIE!$J62="","",IF(SAISIE!$U62="","",SAISIE!$U62))</f>
        <v/>
      </c>
      <c r="G839" s="12" t="str">
        <f>IF(SAISIE!J62="","",SAISIE!J62)</f>
        <v/>
      </c>
      <c r="H839" s="12"/>
      <c r="I839" s="12" t="str">
        <f>IF(SAISIE!$J62="","",SAISIE!$X62)</f>
        <v/>
      </c>
      <c r="J839" s="61" t="str">
        <f>IF(COUNTBLANK(SAISIE!$Q$6:$T$6)=4,"",IF(SAISIE!J62="","",IF(SAISIE!Q62&gt;0,SAISIE!$Q$6,IF(SAISIE!R62&gt;0,SAISIE!$R$6,IF(SAISIE!S62&gt;0,SAISIE!$S$6,IF(SAISIE!T62&gt;0,SAISIE!$T$6,""))))))</f>
        <v/>
      </c>
      <c r="O839" s="11" t="s">
        <v>53</v>
      </c>
    </row>
    <row r="840" spans="1:15" x14ac:dyDescent="0.2">
      <c r="A840" s="48" t="str">
        <f>IF(B840="","SUPPR",SAISIE!$B$3)</f>
        <v>SUPPR</v>
      </c>
      <c r="B840" s="12" t="str">
        <f>IF(SAISIE!K62="","",IF(LEN(SAISIE!B62)=1,CONCATENATE("0",SAISIE!B62,"/",SAISIE!$B$4,"/",SAISIE!$B$5),CONCATENATE(SAISIE!B62,"/",SAISIE!$B$4,"/",SAISIE!$B$5)))</f>
        <v/>
      </c>
      <c r="C840" s="12" t="str">
        <f>IF(SAISIE!K62="","",SAISIE!$K$8)</f>
        <v/>
      </c>
      <c r="D840" s="12" t="str">
        <f>IF(SAISIE!K62="","",SAISIE!E62)</f>
        <v/>
      </c>
      <c r="E840" s="12" t="str">
        <f>IF(SAISIE!K62="","",SAISIE!F62)</f>
        <v/>
      </c>
      <c r="F840" s="12" t="str">
        <f>IF(SAISIE!$K62="","",IF(SAISIE!$U62="","",SAISIE!$U62))</f>
        <v/>
      </c>
      <c r="G840" s="12" t="str">
        <f>IF(SAISIE!K62="","",SAISIE!K62)</f>
        <v/>
      </c>
      <c r="H840" s="12"/>
      <c r="I840" s="12" t="str">
        <f>IF(SAISIE!$K62="","",SAISIE!$X62)</f>
        <v/>
      </c>
      <c r="J840" s="61" t="str">
        <f>IF(COUNTBLANK(SAISIE!$Q$6:$T$6)=4,"",IF(SAISIE!K62="","",IF(SAISIE!Q62&gt;0,SAISIE!$Q$6,IF(SAISIE!R62&gt;0,SAISIE!$R$6,IF(SAISIE!S62&gt;0,SAISIE!$S$6,IF(SAISIE!T62&gt;0,SAISIE!$T$6,""))))))</f>
        <v/>
      </c>
      <c r="O840" s="11" t="s">
        <v>54</v>
      </c>
    </row>
    <row r="841" spans="1:15" x14ac:dyDescent="0.2">
      <c r="A841" s="48" t="str">
        <f>IF(B841="","SUPPR",SAISIE!$B$3)</f>
        <v>SUPPR</v>
      </c>
      <c r="B841" s="12" t="str">
        <f>IF(SAISIE!L62="","",IF(LEN(SAISIE!B62)=1,CONCATENATE("0",SAISIE!B62,"/",SAISIE!$B$4,"/",SAISIE!$B$5),CONCATENATE(SAISIE!B62,"/",SAISIE!$B$4,"/",SAISIE!$B$5)))</f>
        <v/>
      </c>
      <c r="C841" s="12" t="str">
        <f>IF(SAISIE!L62="","",SAISIE!$L$8)</f>
        <v/>
      </c>
      <c r="D841" s="12" t="str">
        <f>IF(SAISIE!L62="","",SAISIE!E62)</f>
        <v/>
      </c>
      <c r="E841" s="12" t="str">
        <f>IF(SAISIE!L62="","",SAISIE!F62)</f>
        <v/>
      </c>
      <c r="F841" s="12" t="str">
        <f>IF(SAISIE!$L62="","",IF(SAISIE!$U62="","",SAISIE!$U62))</f>
        <v/>
      </c>
      <c r="G841" s="12" t="str">
        <f>IF(SAISIE!L62="","",SAISIE!L62)</f>
        <v/>
      </c>
      <c r="H841" s="12"/>
      <c r="I841" s="12" t="str">
        <f>IF(SAISIE!$L62="","",SAISIE!$X62)</f>
        <v/>
      </c>
      <c r="J841" s="61" t="str">
        <f>IF(COUNTBLANK(SAISIE!$Q$6:$T$6)=4,"",IF(SAISIE!L62="","",IF(SAISIE!Q62&gt;0,SAISIE!$Q$6,IF(SAISIE!R62&gt;0,SAISIE!$R$6,IF(SAISIE!S62&gt;0,SAISIE!$S$6,IF(SAISIE!T62&gt;0,SAISIE!$T$6,""))))))</f>
        <v/>
      </c>
      <c r="O841" s="11" t="s">
        <v>55</v>
      </c>
    </row>
    <row r="842" spans="1:15" x14ac:dyDescent="0.2">
      <c r="A842" s="48" t="str">
        <f>IF(B842="","SUPPR",SAISIE!$B$3)</f>
        <v>SUPPR</v>
      </c>
      <c r="B842" s="12" t="str">
        <f>IF(SAISIE!M62="","",IF(LEN(SAISIE!B62)=1,CONCATENATE("0",SAISIE!B62,"/",SAISIE!$B$4,"/",SAISIE!$B$5),CONCATENATE(SAISIE!B62,"/",SAISIE!$B$4,"/",SAISIE!$B$5)))</f>
        <v/>
      </c>
      <c r="C842" s="12" t="str">
        <f>IF(SAISIE!M62="","",SAISIE!$M$8)</f>
        <v/>
      </c>
      <c r="D842" s="12" t="str">
        <f>IF(SAISIE!M62="","",SAISIE!E62)</f>
        <v/>
      </c>
      <c r="E842" s="12" t="str">
        <f>IF(SAISIE!M62="","",SAISIE!F62)</f>
        <v/>
      </c>
      <c r="F842" s="12" t="str">
        <f>IF(SAISIE!$M62="","",IF(SAISIE!$U62="","",SAISIE!$U62))</f>
        <v/>
      </c>
      <c r="G842" s="12" t="str">
        <f>IF(SAISIE!M62="","",SAISIE!M62)</f>
        <v/>
      </c>
      <c r="H842" s="12"/>
      <c r="I842" s="12" t="str">
        <f>IF(SAISIE!$M62="","",SAISIE!$X62)</f>
        <v/>
      </c>
      <c r="J842" s="61" t="str">
        <f>IF(COUNTBLANK(SAISIE!$Q$6:$T$6)=4,"",IF(SAISIE!M62="","",IF(SAISIE!Q62&gt;0,SAISIE!$Q$6,IF(SAISIE!R62&gt;0,SAISIE!$R$6,IF(SAISIE!S62&gt;0,SAISIE!$S$6,IF(SAISIE!T62&gt;0,SAISIE!$T$6,""))))))</f>
        <v/>
      </c>
      <c r="O842" s="11" t="s">
        <v>56</v>
      </c>
    </row>
    <row r="843" spans="1:15" x14ac:dyDescent="0.2">
      <c r="A843" s="48" t="str">
        <f>IF(B843="","SUPPR",SAISIE!$B$3)</f>
        <v>SUPPR</v>
      </c>
      <c r="B843" s="12" t="str">
        <f>IF(SAISIE!N62="","",IF(LEN(SAISIE!B62)=1,CONCATENATE("0",SAISIE!B62,"/",SAISIE!$B$4,"/",SAISIE!$B$5),CONCATENATE(SAISIE!B62,"/",SAISIE!$B$4,"/",SAISIE!$B$5)))</f>
        <v/>
      </c>
      <c r="C843" s="12" t="str">
        <f>IF(SAISIE!N62="","",SAISIE!$N$8)</f>
        <v/>
      </c>
      <c r="D843" s="12" t="str">
        <f>IF(SAISIE!N62="","",SAISIE!E62)</f>
        <v/>
      </c>
      <c r="E843" s="12" t="str">
        <f>IF(SAISIE!N62="","",SAISIE!F62)</f>
        <v/>
      </c>
      <c r="F843" s="12" t="str">
        <f>IF(SAISIE!$N62="","",IF(SAISIE!$U62="","",SAISIE!$U62))</f>
        <v/>
      </c>
      <c r="G843" s="12" t="str">
        <f>IF(SAISIE!N62="","",SAISIE!N62)</f>
        <v/>
      </c>
      <c r="H843" s="12"/>
      <c r="I843" s="12" t="str">
        <f>IF(SAISIE!$N62="","",SAISIE!$X62)</f>
        <v/>
      </c>
      <c r="J843" s="61" t="str">
        <f>IF(COUNTBLANK(SAISIE!$Q$6:$T$6)=4,"",IF(SAISIE!N62="","",IF(SAISIE!Q62&gt;0,SAISIE!$Q$6,IF(SAISIE!R62&gt;0,SAISIE!$R$6,IF(SAISIE!S62&gt;0,SAISIE!$S$6,IF(SAISIE!T62&gt;0,SAISIE!$T$6,""))))))</f>
        <v/>
      </c>
      <c r="O843" s="11" t="s">
        <v>57</v>
      </c>
    </row>
    <row r="844" spans="1:15" x14ac:dyDescent="0.2">
      <c r="A844" s="48" t="str">
        <f>IF(B844="","SUPPR",SAISIE!$B$3)</f>
        <v>SUPPR</v>
      </c>
      <c r="B844" s="12" t="str">
        <f>IF(SAISIE!O62="","",IF(LEN(SAISIE!B62)=1,CONCATENATE("0",SAISIE!B62,"/",SAISIE!$B$4,"/",SAISIE!$B$5),CONCATENATE(SAISIE!B62,"/",SAISIE!$B$4,"/",SAISIE!$B$5)))</f>
        <v/>
      </c>
      <c r="C844" s="12" t="str">
        <f>IF(SAISIE!O62="","",SAISIE!$O$8)</f>
        <v/>
      </c>
      <c r="D844" s="12" t="str">
        <f>IF(SAISIE!O62="","",SAISIE!E62)</f>
        <v/>
      </c>
      <c r="E844" s="12" t="str">
        <f>IF(SAISIE!O62="","",SAISIE!F62)</f>
        <v/>
      </c>
      <c r="F844" s="12" t="str">
        <f>IF(SAISIE!$O62="","",IF(SAISIE!$U62="","",SAISIE!$U62))</f>
        <v/>
      </c>
      <c r="G844" s="12" t="str">
        <f>IF(SAISIE!O62="","",SAISIE!O62)</f>
        <v/>
      </c>
      <c r="H844" s="12"/>
      <c r="I844" s="12" t="str">
        <f>IF(SAISIE!$O62="","",SAISIE!$X62)</f>
        <v/>
      </c>
      <c r="J844" s="61" t="str">
        <f>IF(COUNTBLANK(SAISIE!$Q$6:$T$6)=4,"",IF(SAISIE!O62="","",IF(SAISIE!Q62&gt;0,SAISIE!$Q$6,IF(SAISIE!R62&gt;0,SAISIE!$R$6,IF(SAISIE!S62&gt;0,SAISIE!$S$6,IF(SAISIE!T62&gt;0,SAISIE!$T$6,""))))))</f>
        <v/>
      </c>
      <c r="O844" s="11" t="s">
        <v>58</v>
      </c>
    </row>
    <row r="845" spans="1:15" x14ac:dyDescent="0.2">
      <c r="A845" s="48" t="str">
        <f>IF(B845="","SUPPR",SAISIE!$B$3)</f>
        <v>SUPPR</v>
      </c>
      <c r="B845" s="12" t="str">
        <f>IF(SAISIE!P62="","",IF(LEN(SAISIE!B62)=1,CONCATENATE("0",SAISIE!B62,"/",SAISIE!$B$4,"/",SAISIE!$B$5),CONCATENATE(SAISIE!B62,"/",SAISIE!$B$4,"/",SAISIE!$B$5)))</f>
        <v/>
      </c>
      <c r="C845" s="12" t="str">
        <f>IF(SAISIE!P62="","",SAISIE!$P$8)</f>
        <v/>
      </c>
      <c r="D845" s="12" t="str">
        <f>IF(SAISIE!P62="","",SAISIE!E62)</f>
        <v/>
      </c>
      <c r="E845" s="12" t="str">
        <f>IF(SAISIE!P62="","",SAISIE!F62)</f>
        <v/>
      </c>
      <c r="F845" s="12" t="str">
        <f>IF(SAISIE!$P62="","",IF(SAISIE!$U62="","",SAISIE!$U62))</f>
        <v/>
      </c>
      <c r="G845" s="12" t="str">
        <f>IF(SAISIE!P62="","",SAISIE!P62)</f>
        <v/>
      </c>
      <c r="H845" s="12"/>
      <c r="I845" s="12" t="str">
        <f>IF(SAISIE!$P62="","",SAISIE!$X62)</f>
        <v/>
      </c>
      <c r="J845" s="61" t="str">
        <f>IF(COUNTBLANK(SAISIE!$Q$6:$T$6)=4,"",IF(SAISIE!P62="","",IF(SAISIE!Q62&gt;0,SAISIE!$Q$6,IF(SAISIE!R62&gt;0,SAISIE!$R$6,IF(SAISIE!S62&gt;0,SAISIE!$S$6,IF(SAISIE!T62&gt;0,SAISIE!$T$6,""))))))</f>
        <v/>
      </c>
      <c r="O845" s="11" t="s">
        <v>52</v>
      </c>
    </row>
    <row r="846" spans="1:15" x14ac:dyDescent="0.2">
      <c r="A846" s="48" t="str">
        <f>IF(B846="","SUPPR",SAISIE!$B$3)</f>
        <v>PR</v>
      </c>
      <c r="B846" s="12" t="str">
        <f>IF(SAISIE!Q62="","",IF(LEN(SAISIE!B62)=1,CONCATENATE("0",SAISIE!B62,"/",SAISIE!$B$4,"/",SAISIE!$B$5),CONCATENATE(SAISIE!B62,"/",SAISIE!$B$4,"/",SAISIE!$B$5)))</f>
        <v>14/01/2018</v>
      </c>
      <c r="C846" s="12">
        <f>IF(SAISIE!Q62="","",SAISIE!$Q$8)</f>
        <v>4457112</v>
      </c>
      <c r="D846" s="12">
        <f>IF(SAISIE!Q62="","",SAISIE!E62)</f>
        <v>154169</v>
      </c>
      <c r="E846" s="12" t="str">
        <f>IF(SAISIE!Q62="","",SAISIE!F62)</f>
        <v>VTP PV 18147205 - AC-002-GC - BON FANNY &amp; BARBAUD SEBASTIEN - PEUGEOT 207</v>
      </c>
      <c r="F846" s="12" t="str">
        <f>IF(SAISIE!$Q62="","",IF(SAISIE!$U62="","",SAISIE!$U62))</f>
        <v/>
      </c>
      <c r="G846" s="12">
        <f>IF(SAISIE!Q62="","",SAISIE!Q62)</f>
        <v>10</v>
      </c>
      <c r="H846" s="12"/>
      <c r="I846" s="37"/>
      <c r="J846" s="61"/>
      <c r="O846" s="39"/>
    </row>
    <row r="847" spans="1:15" x14ac:dyDescent="0.2">
      <c r="A847" s="48" t="str">
        <f>IF(B847="","SUPPR",SAISIE!$B$3)</f>
        <v>SUPPR</v>
      </c>
      <c r="B847" s="12" t="str">
        <f>IF(SAISIE!R62="","",IF(LEN(SAISIE!B62)=1,CONCATENATE("0",SAISIE!B62,"/",SAISIE!$B$4,"/",SAISIE!$B$5),CONCATENATE(SAISIE!B62,"/",SAISIE!$B$4,"/",SAISIE!$B$5)))</f>
        <v/>
      </c>
      <c r="C847" s="12" t="str">
        <f>IF(SAISIE!R62="","",SAISIE!$R$8)</f>
        <v/>
      </c>
      <c r="D847" s="12" t="str">
        <f>IF(SAISIE!R62="","",SAISIE!E62)</f>
        <v/>
      </c>
      <c r="E847" s="12" t="str">
        <f>IF(SAISIE!R62="","",SAISIE!F62)</f>
        <v/>
      </c>
      <c r="F847" s="12" t="str">
        <f>IF(SAISIE!$R62="","",IF(SAISIE!$U62="","",SAISIE!$U62))</f>
        <v/>
      </c>
      <c r="G847" s="12" t="str">
        <f>IF(SAISIE!R62="","",SAISIE!R62)</f>
        <v/>
      </c>
      <c r="H847" s="12"/>
      <c r="I847" s="37"/>
      <c r="J847" s="61"/>
    </row>
    <row r="848" spans="1:15" x14ac:dyDescent="0.2">
      <c r="A848" s="48" t="str">
        <f>IF(B848="","SUPPR",SAISIE!$B$3)</f>
        <v>SUPPR</v>
      </c>
      <c r="B848" s="12" t="str">
        <f>IF(SAISIE!S62="","",IF(LEN(SAISIE!B62)=1,CONCATENATE("0",SAISIE!B62,"/",SAISIE!$B$4,"/",SAISIE!$B$5),CONCATENATE(SAISIE!B62,"/",SAISIE!$B$4,"/",SAISIE!$B$5)))</f>
        <v/>
      </c>
      <c r="C848" s="12" t="str">
        <f>IF(SAISIE!S62="","",SAISIE!$S$8)</f>
        <v/>
      </c>
      <c r="D848" s="12" t="str">
        <f>IF(SAISIE!S62="","",SAISIE!E62)</f>
        <v/>
      </c>
      <c r="E848" s="12" t="str">
        <f>IF(SAISIE!S62="","",SAISIE!F62)</f>
        <v/>
      </c>
      <c r="F848" s="12" t="str">
        <f>IF(SAISIE!$S62="","",IF(SAISIE!$U62="","",SAISIE!$U62))</f>
        <v/>
      </c>
      <c r="G848" s="12" t="str">
        <f>IF(SAISIE!S62="","",SAISIE!S62)</f>
        <v/>
      </c>
      <c r="H848" s="12"/>
      <c r="I848" s="37"/>
      <c r="J848" s="61"/>
    </row>
    <row r="849" spans="1:15" ht="13.5" thickBot="1" x14ac:dyDescent="0.25">
      <c r="A849" s="48" t="str">
        <f>IF(B849="","SUPPR",SAISIE!$B$3)</f>
        <v>SUPPR</v>
      </c>
      <c r="B849" s="12" t="str">
        <f>IF(SAISIE!T62="","",IF(LEN(SAISIE!B62)=1,CONCATENATE("0",SAISIE!B62,"/",SAISIE!$B$4,"/",SAISIE!$B$5),CONCATENATE(SAISIE!B62,"/",SAISIE!$B$4,"/",SAISIE!$B$5)))</f>
        <v/>
      </c>
      <c r="C849" s="60" t="str">
        <f>IF(SAISIE!T62="","",SAISIE!$T$8)</f>
        <v/>
      </c>
      <c r="D849" s="60" t="str">
        <f>IF(SAISIE!T62="","",SAISIE!E62)</f>
        <v/>
      </c>
      <c r="E849" s="60" t="str">
        <f>IF(SAISIE!T62="","",SAISIE!F62)</f>
        <v/>
      </c>
      <c r="F849" s="60" t="str">
        <f>IF(SAISIE!$T62="","",IF(SAISIE!$U62="","",SAISIE!$U62))</f>
        <v/>
      </c>
      <c r="G849" s="60" t="str">
        <f>IF(SAISIE!T62="","",SAISIE!T62)</f>
        <v/>
      </c>
      <c r="H849" s="58"/>
      <c r="I849" s="59"/>
      <c r="J849" s="62"/>
    </row>
    <row r="850" spans="1:15" x14ac:dyDescent="0.2">
      <c r="A850" s="48" t="str">
        <f>IF(B850="","SUPPR",SAISIE!$B$3)</f>
        <v>PR</v>
      </c>
      <c r="B850" s="53" t="str">
        <f>IF(SAISIE!B63="","",IF(LEN(SAISIE!B63)=1,CONCATENATE("0",SAISIE!B63,"/",SAISIE!$B$4,"/",SAISIE!$B$5),CONCATENATE(SAISIE!B63,"/",SAISIE!$B$4,"/",SAISIE!$B$5)))</f>
        <v>21/01/2018</v>
      </c>
      <c r="C850" s="53" t="str">
        <f>IF(SAISIE!B63="","",CONCATENATE($M$2,SAISIE!C63))</f>
        <v>411BORI</v>
      </c>
      <c r="D850" s="53">
        <f>IF(SAISIE!B63="","",SAISIE!E63)</f>
        <v>154369</v>
      </c>
      <c r="E850" s="53" t="str">
        <f>IF(SAISIE!B63="","",SAISIE!F63)</f>
        <v>VTC PV 18147392 - DM-367-FC - BORIS NICOLAS - RENAULT KANGOO</v>
      </c>
      <c r="F850" s="66" t="str">
        <f>IF(A850="SUPPR","",IF(SAISIE!$U63="","",SAISIE!$U63))</f>
        <v/>
      </c>
      <c r="G850" s="53"/>
      <c r="H850" s="53">
        <f>IF(SAISIE!B63="","",SAISIE!D63)</f>
        <v>25</v>
      </c>
      <c r="I850" s="54"/>
      <c r="J850" s="55" t="str">
        <f>IF(AZ63="","","")</f>
        <v/>
      </c>
      <c r="O850" s="38">
        <f>O834+1</f>
        <v>63</v>
      </c>
    </row>
    <row r="851" spans="1:15" x14ac:dyDescent="0.2">
      <c r="A851" s="48" t="str">
        <f>IF(B851="","SUPPR",SAISIE!$B$3)</f>
        <v>SUPPR</v>
      </c>
      <c r="B851" s="12" t="str">
        <f>IF(SAISIE!W63="","",IF(LEN(SAISIE!B63)=1,CONCATENATE("0",SAISIE!B63,"/",SAISIE!$B$4,"/",SAISIE!$B$5),CONCATENATE(SAISIE!B63,"/",SAISIE!$B$4,"/",SAISIE!$B$5)))</f>
        <v/>
      </c>
      <c r="C851" s="12" t="str">
        <f>IF(SAISIE!W63="","",SAISIE!V63)</f>
        <v/>
      </c>
      <c r="D851" s="12" t="str">
        <f>IF(SAISIE!W63="","",SAISIE!E63)</f>
        <v/>
      </c>
      <c r="E851" s="12" t="str">
        <f>IF(SAISIE!W63="","",SAISIE!F63)</f>
        <v/>
      </c>
      <c r="F851" s="12" t="str">
        <f>IF(SAISIE!$W63="","",IF(SAISIE!$U63="","",SAISIE!$U63))</f>
        <v/>
      </c>
      <c r="G851" s="12" t="str">
        <f>IF(SAISIE!W63="","",SAISIE!W63)</f>
        <v/>
      </c>
      <c r="H851" s="12"/>
      <c r="I851" s="12" t="str">
        <f>IF(SAISIE!$W63="","",SAISIE!$X63)</f>
        <v/>
      </c>
      <c r="J851" s="61" t="str">
        <f>IF(COUNTBLANK(SAISIE!$Q$6:$T$6)=4,"",IF(SAISIE!W63="","",IF(SAISIE!Q63&gt;0,SAISIE!$Q$6,IF(SAISIE!R63&gt;0,SAISIE!$R$6,IF(SAISIE!S63&gt;0,SAISIE!$S$6,IF(SAISIE!T63&gt;0,SAISIE!$T$6,""))))))</f>
        <v/>
      </c>
      <c r="O851" s="11" t="s">
        <v>51</v>
      </c>
    </row>
    <row r="852" spans="1:15" x14ac:dyDescent="0.2">
      <c r="A852" s="48" t="str">
        <f>IF(B852="","SUPPR",SAISIE!$B$3)</f>
        <v>PR</v>
      </c>
      <c r="B852" s="12" t="str">
        <f>IF(SAISIE!G63="","",IF(LEN(SAISIE!B63)=1,CONCATENATE("0",SAISIE!B63,"/",SAISIE!$B$4,"/",SAISIE!$B$5),CONCATENATE(SAISIE!B63,"/",SAISIE!$B$4,"/",SAISIE!$B$5)))</f>
        <v>21/01/2018</v>
      </c>
      <c r="C852" s="12">
        <f>IF(SAISIE!G63="","",SAISIE!$G$8)</f>
        <v>706100</v>
      </c>
      <c r="D852" s="12">
        <f>IF(SAISIE!G63="","",SAISIE!E63)</f>
        <v>154369</v>
      </c>
      <c r="E852" s="12" t="str">
        <f>IF(SAISIE!G63="","",SAISIE!F63)</f>
        <v>VTC PV 18147392 - DM-367-FC - BORIS NICOLAS - RENAULT KANGOO</v>
      </c>
      <c r="F852" s="12" t="str">
        <f>IF(SAISIE!$G63="","",IF(SAISIE!$U63="","",SAISIE!$U63))</f>
        <v/>
      </c>
      <c r="G852" s="12">
        <f>IF(SAISIE!G63="","",SAISIE!G63)</f>
        <v>20.83</v>
      </c>
      <c r="H852" s="12"/>
      <c r="I852" s="12">
        <f>IF(SAISIE!$G63="","",SAISIE!$X63)</f>
        <v>0</v>
      </c>
      <c r="J852" s="61" t="str">
        <f>IF(COUNTBLANK(SAISIE!$Q$6:$T$6)=4,"",IF(SAISIE!G63="","",IF(SAISIE!Q63&gt;0,SAISIE!$Q$6,IF(SAISIE!R63&gt;0,SAISIE!$R$6,IF(SAISIE!S63&gt;0,SAISIE!$S$6,IF(SAISIE!T63&gt;0,SAISIE!$T$6,""))))))</f>
        <v/>
      </c>
      <c r="O852" s="11" t="s">
        <v>48</v>
      </c>
    </row>
    <row r="853" spans="1:15" x14ac:dyDescent="0.2">
      <c r="A853" s="48" t="str">
        <f>IF(B853="","SUPPR",SAISIE!$B$3)</f>
        <v>SUPPR</v>
      </c>
      <c r="B853" s="12" t="str">
        <f>IF(SAISIE!H63="","",IF(LEN(SAISIE!B63)=1,CONCATENATE("0",SAISIE!B63,"/",SAISIE!$B$4,"/",SAISIE!$B$5),CONCATENATE(SAISIE!B63,"/",SAISIE!$B$4,"/",SAISIE!$B$5)))</f>
        <v/>
      </c>
      <c r="C853" s="12" t="str">
        <f>IF(SAISIE!H63="","",SAISIE!$H$8)</f>
        <v/>
      </c>
      <c r="D853" s="12" t="str">
        <f>IF(SAISIE!H63="","",SAISIE!E63)</f>
        <v/>
      </c>
      <c r="E853" s="12" t="str">
        <f>IF(SAISIE!H63="","",SAISIE!F63)</f>
        <v/>
      </c>
      <c r="F853" s="12" t="str">
        <f>IF(SAISIE!$H63="","",IF(SAISIE!$U63="","",SAISIE!$U63))</f>
        <v/>
      </c>
      <c r="G853" s="12" t="str">
        <f>IF(SAISIE!H63="","",SAISIE!H63)</f>
        <v/>
      </c>
      <c r="H853" s="12"/>
      <c r="I853" s="12" t="str">
        <f>IF(SAISIE!$H63="","",SAISIE!$X63)</f>
        <v/>
      </c>
      <c r="J853" s="61" t="str">
        <f>IF(COUNTBLANK(SAISIE!$Q$6:$T$6)=4,"",IF(SAISIE!H63="","",IF(SAISIE!Q63&gt;0,SAISIE!$Q$6,IF(SAISIE!R63&gt;0,SAISIE!$R$6,IF(SAISIE!S63&gt;0,SAISIE!$S$6,IF(SAISIE!T63&gt;0,SAISIE!$T$6,""))))))</f>
        <v/>
      </c>
      <c r="O853" s="11" t="s">
        <v>49</v>
      </c>
    </row>
    <row r="854" spans="1:15" x14ac:dyDescent="0.2">
      <c r="A854" s="48" t="str">
        <f>IF(B854="","SUPPR",SAISIE!$B$3)</f>
        <v>SUPPR</v>
      </c>
      <c r="B854" s="12" t="str">
        <f>IF(SAISIE!I63="","",IF(LEN(SAISIE!B63)=1,CONCATENATE("0",SAISIE!B63,"/",SAISIE!$B$4,"/",SAISIE!$B$5),CONCATENATE(SAISIE!B63,"/",SAISIE!$B$4,"/",SAISIE!$B$5)))</f>
        <v/>
      </c>
      <c r="C854" s="12" t="str">
        <f>IF(SAISIE!I63="","",SAISIE!$I$8)</f>
        <v/>
      </c>
      <c r="D854" s="12" t="str">
        <f>IF(SAISIE!I63="","",SAISIE!E63)</f>
        <v/>
      </c>
      <c r="E854" s="12" t="str">
        <f>IF(SAISIE!I63="","",SAISIE!F63)</f>
        <v/>
      </c>
      <c r="F854" s="12" t="str">
        <f>IF(SAISIE!$I63="","",IF(SAISIE!$U63="","",SAISIE!$U63))</f>
        <v/>
      </c>
      <c r="G854" s="12" t="str">
        <f>IF(SAISIE!I63="","",SAISIE!I63)</f>
        <v/>
      </c>
      <c r="H854" s="12"/>
      <c r="I854" s="12" t="str">
        <f>IF(SAISIE!$I63="","",SAISIE!$X63)</f>
        <v/>
      </c>
      <c r="J854" s="61" t="str">
        <f>IF(COUNTBLANK(SAISIE!$Q$6:$T$6)=4,"",IF(SAISIE!I63="","",IF(SAISIE!Q63&gt;0,SAISIE!$Q$6,IF(SAISIE!R63&gt;0,SAISIE!$R$6,IF(SAISIE!S63&gt;0,SAISIE!$S$6,IF(SAISIE!T63&gt;0,SAISIE!$T$6,""))))))</f>
        <v/>
      </c>
      <c r="O854" s="11" t="s">
        <v>50</v>
      </c>
    </row>
    <row r="855" spans="1:15" x14ac:dyDescent="0.2">
      <c r="A855" s="48" t="str">
        <f>IF(B855="","SUPPR",SAISIE!$B$3)</f>
        <v>SUPPR</v>
      </c>
      <c r="B855" s="12" t="str">
        <f>IF(SAISIE!J63="","",IF(LEN(SAISIE!B63)=1,CONCATENATE("0",SAISIE!B63,"/",SAISIE!$B$4,"/",SAISIE!$B$5),CONCATENATE(SAISIE!B63,"/",SAISIE!$B$4,"/",SAISIE!$B$5)))</f>
        <v/>
      </c>
      <c r="C855" s="12" t="str">
        <f>IF(SAISIE!J63="","",SAISIE!$J$8)</f>
        <v/>
      </c>
      <c r="D855" s="12" t="str">
        <f>IF(SAISIE!J63="","",SAISIE!E63)</f>
        <v/>
      </c>
      <c r="E855" s="12" t="str">
        <f>IF(SAISIE!J63="","",SAISIE!F63)</f>
        <v/>
      </c>
      <c r="F855" s="12" t="str">
        <f>IF(SAISIE!$J63="","",IF(SAISIE!$U63="","",SAISIE!$U63))</f>
        <v/>
      </c>
      <c r="G855" s="12" t="str">
        <f>IF(SAISIE!J63="","",SAISIE!J63)</f>
        <v/>
      </c>
      <c r="H855" s="12"/>
      <c r="I855" s="12" t="str">
        <f>IF(SAISIE!$J63="","",SAISIE!$X63)</f>
        <v/>
      </c>
      <c r="J855" s="61" t="str">
        <f>IF(COUNTBLANK(SAISIE!$Q$6:$T$6)=4,"",IF(SAISIE!J63="","",IF(SAISIE!Q63&gt;0,SAISIE!$Q$6,IF(SAISIE!R63&gt;0,SAISIE!$R$6,IF(SAISIE!S63&gt;0,SAISIE!$S$6,IF(SAISIE!T63&gt;0,SAISIE!$T$6,""))))))</f>
        <v/>
      </c>
      <c r="O855" s="11" t="s">
        <v>53</v>
      </c>
    </row>
    <row r="856" spans="1:15" x14ac:dyDescent="0.2">
      <c r="A856" s="48" t="str">
        <f>IF(B856="","SUPPR",SAISIE!$B$3)</f>
        <v>SUPPR</v>
      </c>
      <c r="B856" s="12" t="str">
        <f>IF(SAISIE!K63="","",IF(LEN(SAISIE!B63)=1,CONCATENATE("0",SAISIE!B63,"/",SAISIE!$B$4,"/",SAISIE!$B$5),CONCATENATE(SAISIE!B63,"/",SAISIE!$B$4,"/",SAISIE!$B$5)))</f>
        <v/>
      </c>
      <c r="C856" s="12" t="str">
        <f>IF(SAISIE!K63="","",SAISIE!$K$8)</f>
        <v/>
      </c>
      <c r="D856" s="12" t="str">
        <f>IF(SAISIE!K63="","",SAISIE!E63)</f>
        <v/>
      </c>
      <c r="E856" s="12" t="str">
        <f>IF(SAISIE!K63="","",SAISIE!F63)</f>
        <v/>
      </c>
      <c r="F856" s="12" t="str">
        <f>IF(SAISIE!$K63="","",IF(SAISIE!$U63="","",SAISIE!$U63))</f>
        <v/>
      </c>
      <c r="G856" s="12" t="str">
        <f>IF(SAISIE!K63="","",SAISIE!K63)</f>
        <v/>
      </c>
      <c r="H856" s="12"/>
      <c r="I856" s="12" t="str">
        <f>IF(SAISIE!$K63="","",SAISIE!$X63)</f>
        <v/>
      </c>
      <c r="J856" s="61" t="str">
        <f>IF(COUNTBLANK(SAISIE!$Q$6:$T$6)=4,"",IF(SAISIE!K63="","",IF(SAISIE!Q63&gt;0,SAISIE!$Q$6,IF(SAISIE!R63&gt;0,SAISIE!$R$6,IF(SAISIE!S63&gt;0,SAISIE!$S$6,IF(SAISIE!T63&gt;0,SAISIE!$T$6,""))))))</f>
        <v/>
      </c>
      <c r="O856" s="11" t="s">
        <v>54</v>
      </c>
    </row>
    <row r="857" spans="1:15" x14ac:dyDescent="0.2">
      <c r="A857" s="48" t="str">
        <f>IF(B857="","SUPPR",SAISIE!$B$3)</f>
        <v>SUPPR</v>
      </c>
      <c r="B857" s="12" t="str">
        <f>IF(SAISIE!L63="","",IF(LEN(SAISIE!B63)=1,CONCATENATE("0",SAISIE!B63,"/",SAISIE!$B$4,"/",SAISIE!$B$5),CONCATENATE(SAISIE!B63,"/",SAISIE!$B$4,"/",SAISIE!$B$5)))</f>
        <v/>
      </c>
      <c r="C857" s="12" t="str">
        <f>IF(SAISIE!L63="","",SAISIE!$L$8)</f>
        <v/>
      </c>
      <c r="D857" s="12" t="str">
        <f>IF(SAISIE!L63="","",SAISIE!E63)</f>
        <v/>
      </c>
      <c r="E857" s="12" t="str">
        <f>IF(SAISIE!L63="","",SAISIE!F63)</f>
        <v/>
      </c>
      <c r="F857" s="12" t="str">
        <f>IF(SAISIE!$L63="","",IF(SAISIE!$U63="","",SAISIE!$U63))</f>
        <v/>
      </c>
      <c r="G857" s="12" t="str">
        <f>IF(SAISIE!L63="","",SAISIE!L63)</f>
        <v/>
      </c>
      <c r="H857" s="12"/>
      <c r="I857" s="12" t="str">
        <f>IF(SAISIE!$L63="","",SAISIE!$X63)</f>
        <v/>
      </c>
      <c r="J857" s="61" t="str">
        <f>IF(COUNTBLANK(SAISIE!$Q$6:$T$6)=4,"",IF(SAISIE!L63="","",IF(SAISIE!Q63&gt;0,SAISIE!$Q$6,IF(SAISIE!R63&gt;0,SAISIE!$R$6,IF(SAISIE!S63&gt;0,SAISIE!$S$6,IF(SAISIE!T63&gt;0,SAISIE!$T$6,""))))))</f>
        <v/>
      </c>
      <c r="O857" s="11" t="s">
        <v>55</v>
      </c>
    </row>
    <row r="858" spans="1:15" x14ac:dyDescent="0.2">
      <c r="A858" s="48" t="str">
        <f>IF(B858="","SUPPR",SAISIE!$B$3)</f>
        <v>SUPPR</v>
      </c>
      <c r="B858" s="12" t="str">
        <f>IF(SAISIE!M63="","",IF(LEN(SAISIE!B63)=1,CONCATENATE("0",SAISIE!B63,"/",SAISIE!$B$4,"/",SAISIE!$B$5),CONCATENATE(SAISIE!B63,"/",SAISIE!$B$4,"/",SAISIE!$B$5)))</f>
        <v/>
      </c>
      <c r="C858" s="12" t="str">
        <f>IF(SAISIE!M63="","",SAISIE!$M$8)</f>
        <v/>
      </c>
      <c r="D858" s="12" t="str">
        <f>IF(SAISIE!M63="","",SAISIE!E63)</f>
        <v/>
      </c>
      <c r="E858" s="12" t="str">
        <f>IF(SAISIE!M63="","",SAISIE!F63)</f>
        <v/>
      </c>
      <c r="F858" s="12" t="str">
        <f>IF(SAISIE!$M63="","",IF(SAISIE!$U63="","",SAISIE!$U63))</f>
        <v/>
      </c>
      <c r="G858" s="12" t="str">
        <f>IF(SAISIE!M63="","",SAISIE!M63)</f>
        <v/>
      </c>
      <c r="H858" s="12"/>
      <c r="I858" s="12" t="str">
        <f>IF(SAISIE!$M63="","",SAISIE!$X63)</f>
        <v/>
      </c>
      <c r="J858" s="61" t="str">
        <f>IF(COUNTBLANK(SAISIE!$Q$6:$T$6)=4,"",IF(SAISIE!M63="","",IF(SAISIE!Q63&gt;0,SAISIE!$Q$6,IF(SAISIE!R63&gt;0,SAISIE!$R$6,IF(SAISIE!S63&gt;0,SAISIE!$S$6,IF(SAISIE!T63&gt;0,SAISIE!$T$6,""))))))</f>
        <v/>
      </c>
      <c r="O858" s="11" t="s">
        <v>56</v>
      </c>
    </row>
    <row r="859" spans="1:15" x14ac:dyDescent="0.2">
      <c r="A859" s="48" t="str">
        <f>IF(B859="","SUPPR",SAISIE!$B$3)</f>
        <v>SUPPR</v>
      </c>
      <c r="B859" s="12" t="str">
        <f>IF(SAISIE!N63="","",IF(LEN(SAISIE!B63)=1,CONCATENATE("0",SAISIE!B63,"/",SAISIE!$B$4,"/",SAISIE!$B$5),CONCATENATE(SAISIE!B63,"/",SAISIE!$B$4,"/",SAISIE!$B$5)))</f>
        <v/>
      </c>
      <c r="C859" s="12" t="str">
        <f>IF(SAISIE!N63="","",SAISIE!$N$8)</f>
        <v/>
      </c>
      <c r="D859" s="12" t="str">
        <f>IF(SAISIE!N63="","",SAISIE!E63)</f>
        <v/>
      </c>
      <c r="E859" s="12" t="str">
        <f>IF(SAISIE!N63="","",SAISIE!F63)</f>
        <v/>
      </c>
      <c r="F859" s="12" t="str">
        <f>IF(SAISIE!$N63="","",IF(SAISIE!$U63="","",SAISIE!$U63))</f>
        <v/>
      </c>
      <c r="G859" s="12" t="str">
        <f>IF(SAISIE!N63="","",SAISIE!N63)</f>
        <v/>
      </c>
      <c r="H859" s="12"/>
      <c r="I859" s="12" t="str">
        <f>IF(SAISIE!$N63="","",SAISIE!$X63)</f>
        <v/>
      </c>
      <c r="J859" s="61" t="str">
        <f>IF(COUNTBLANK(SAISIE!$Q$6:$T$6)=4,"",IF(SAISIE!N63="","",IF(SAISIE!Q63&gt;0,SAISIE!$Q$6,IF(SAISIE!R63&gt;0,SAISIE!$R$6,IF(SAISIE!S63&gt;0,SAISIE!$S$6,IF(SAISIE!T63&gt;0,SAISIE!$T$6,""))))))</f>
        <v/>
      </c>
      <c r="O859" s="11" t="s">
        <v>57</v>
      </c>
    </row>
    <row r="860" spans="1:15" x14ac:dyDescent="0.2">
      <c r="A860" s="48" t="str">
        <f>IF(B860="","SUPPR",SAISIE!$B$3)</f>
        <v>SUPPR</v>
      </c>
      <c r="B860" s="12" t="str">
        <f>IF(SAISIE!O63="","",IF(LEN(SAISIE!B63)=1,CONCATENATE("0",SAISIE!B63,"/",SAISIE!$B$4,"/",SAISIE!$B$5),CONCATENATE(SAISIE!B63,"/",SAISIE!$B$4,"/",SAISIE!$B$5)))</f>
        <v/>
      </c>
      <c r="C860" s="12" t="str">
        <f>IF(SAISIE!O63="","",SAISIE!$O$8)</f>
        <v/>
      </c>
      <c r="D860" s="12" t="str">
        <f>IF(SAISIE!O63="","",SAISIE!E63)</f>
        <v/>
      </c>
      <c r="E860" s="12" t="str">
        <f>IF(SAISIE!O63="","",SAISIE!F63)</f>
        <v/>
      </c>
      <c r="F860" s="12" t="str">
        <f>IF(SAISIE!$O63="","",IF(SAISIE!$U63="","",SAISIE!$U63))</f>
        <v/>
      </c>
      <c r="G860" s="12" t="str">
        <f>IF(SAISIE!O63="","",SAISIE!O63)</f>
        <v/>
      </c>
      <c r="H860" s="12"/>
      <c r="I860" s="12" t="str">
        <f>IF(SAISIE!$O63="","",SAISIE!$X63)</f>
        <v/>
      </c>
      <c r="J860" s="61" t="str">
        <f>IF(COUNTBLANK(SAISIE!$Q$6:$T$6)=4,"",IF(SAISIE!O63="","",IF(SAISIE!Q63&gt;0,SAISIE!$Q$6,IF(SAISIE!R63&gt;0,SAISIE!$R$6,IF(SAISIE!S63&gt;0,SAISIE!$S$6,IF(SAISIE!T63&gt;0,SAISIE!$T$6,""))))))</f>
        <v/>
      </c>
      <c r="O860" s="11" t="s">
        <v>58</v>
      </c>
    </row>
    <row r="861" spans="1:15" x14ac:dyDescent="0.2">
      <c r="A861" s="48" t="str">
        <f>IF(B861="","SUPPR",SAISIE!$B$3)</f>
        <v>SUPPR</v>
      </c>
      <c r="B861" s="12" t="str">
        <f>IF(SAISIE!P63="","",IF(LEN(SAISIE!B63)=1,CONCATENATE("0",SAISIE!B63,"/",SAISIE!$B$4,"/",SAISIE!$B$5),CONCATENATE(SAISIE!B63,"/",SAISIE!$B$4,"/",SAISIE!$B$5)))</f>
        <v/>
      </c>
      <c r="C861" s="12" t="str">
        <f>IF(SAISIE!P63="","",SAISIE!$P$8)</f>
        <v/>
      </c>
      <c r="D861" s="12" t="str">
        <f>IF(SAISIE!P63="","",SAISIE!E63)</f>
        <v/>
      </c>
      <c r="E861" s="12" t="str">
        <f>IF(SAISIE!P63="","",SAISIE!F63)</f>
        <v/>
      </c>
      <c r="F861" s="12" t="str">
        <f>IF(SAISIE!$P63="","",IF(SAISIE!$U63="","",SAISIE!$U63))</f>
        <v/>
      </c>
      <c r="G861" s="12" t="str">
        <f>IF(SAISIE!P63="","",SAISIE!P63)</f>
        <v/>
      </c>
      <c r="H861" s="12"/>
      <c r="I861" s="12" t="str">
        <f>IF(SAISIE!$P63="","",SAISIE!$X63)</f>
        <v/>
      </c>
      <c r="J861" s="61" t="str">
        <f>IF(COUNTBLANK(SAISIE!$Q$6:$T$6)=4,"",IF(SAISIE!P63="","",IF(SAISIE!Q63&gt;0,SAISIE!$Q$6,IF(SAISIE!R63&gt;0,SAISIE!$R$6,IF(SAISIE!S63&gt;0,SAISIE!$S$6,IF(SAISIE!T63&gt;0,SAISIE!$T$6,""))))))</f>
        <v/>
      </c>
      <c r="O861" s="11" t="s">
        <v>52</v>
      </c>
    </row>
    <row r="862" spans="1:15" x14ac:dyDescent="0.2">
      <c r="A862" s="48" t="str">
        <f>IF(B862="","SUPPR",SAISIE!$B$3)</f>
        <v>PR</v>
      </c>
      <c r="B862" s="12" t="str">
        <f>IF(SAISIE!Q63="","",IF(LEN(SAISIE!B63)=1,CONCATENATE("0",SAISIE!B63,"/",SAISIE!$B$4,"/",SAISIE!$B$5),CONCATENATE(SAISIE!B63,"/",SAISIE!$B$4,"/",SAISIE!$B$5)))</f>
        <v>21/01/2018</v>
      </c>
      <c r="C862" s="12">
        <f>IF(SAISIE!Q63="","",SAISIE!$Q$8)</f>
        <v>4457112</v>
      </c>
      <c r="D862" s="12">
        <f>IF(SAISIE!Q63="","",SAISIE!E63)</f>
        <v>154369</v>
      </c>
      <c r="E862" s="12" t="str">
        <f>IF(SAISIE!Q63="","",SAISIE!F63)</f>
        <v>VTC PV 18147392 - DM-367-FC - BORIS NICOLAS - RENAULT KANGOO</v>
      </c>
      <c r="F862" s="12" t="str">
        <f>IF(SAISIE!$Q63="","",IF(SAISIE!$U63="","",SAISIE!$U63))</f>
        <v/>
      </c>
      <c r="G862" s="12">
        <f>IF(SAISIE!Q63="","",SAISIE!Q63)</f>
        <v>4.17</v>
      </c>
      <c r="H862" s="12"/>
      <c r="I862" s="37"/>
      <c r="J862" s="61"/>
      <c r="O862" s="39"/>
    </row>
    <row r="863" spans="1:15" x14ac:dyDescent="0.2">
      <c r="A863" s="48" t="str">
        <f>IF(B863="","SUPPR",SAISIE!$B$3)</f>
        <v>SUPPR</v>
      </c>
      <c r="B863" s="12" t="str">
        <f>IF(SAISIE!R63="","",IF(LEN(SAISIE!B63)=1,CONCATENATE("0",SAISIE!B63,"/",SAISIE!$B$4,"/",SAISIE!$B$5),CONCATENATE(SAISIE!B63,"/",SAISIE!$B$4,"/",SAISIE!$B$5)))</f>
        <v/>
      </c>
      <c r="C863" s="12" t="str">
        <f>IF(SAISIE!R63="","",SAISIE!$R$8)</f>
        <v/>
      </c>
      <c r="D863" s="12" t="str">
        <f>IF(SAISIE!R63="","",SAISIE!E63)</f>
        <v/>
      </c>
      <c r="E863" s="12" t="str">
        <f>IF(SAISIE!R63="","",SAISIE!F63)</f>
        <v/>
      </c>
      <c r="F863" s="12" t="str">
        <f>IF(SAISIE!$R63="","",IF(SAISIE!$U63="","",SAISIE!$U63))</f>
        <v/>
      </c>
      <c r="G863" s="12" t="str">
        <f>IF(SAISIE!R63="","",SAISIE!R63)</f>
        <v/>
      </c>
      <c r="H863" s="12"/>
      <c r="I863" s="37"/>
      <c r="J863" s="61"/>
    </row>
    <row r="864" spans="1:15" x14ac:dyDescent="0.2">
      <c r="A864" s="48" t="str">
        <f>IF(B864="","SUPPR",SAISIE!$B$3)</f>
        <v>SUPPR</v>
      </c>
      <c r="B864" s="12" t="str">
        <f>IF(SAISIE!S63="","",IF(LEN(SAISIE!B63)=1,CONCATENATE("0",SAISIE!B63,"/",SAISIE!$B$4,"/",SAISIE!$B$5),CONCATENATE(SAISIE!B63,"/",SAISIE!$B$4,"/",SAISIE!$B$5)))</f>
        <v/>
      </c>
      <c r="C864" s="12" t="str">
        <f>IF(SAISIE!S63="","",SAISIE!$S$8)</f>
        <v/>
      </c>
      <c r="D864" s="12" t="str">
        <f>IF(SAISIE!S63="","",SAISIE!E63)</f>
        <v/>
      </c>
      <c r="E864" s="12" t="str">
        <f>IF(SAISIE!S63="","",SAISIE!F63)</f>
        <v/>
      </c>
      <c r="F864" s="12" t="str">
        <f>IF(SAISIE!$S63="","",IF(SAISIE!$U63="","",SAISIE!$U63))</f>
        <v/>
      </c>
      <c r="G864" s="12" t="str">
        <f>IF(SAISIE!S63="","",SAISIE!S63)</f>
        <v/>
      </c>
      <c r="H864" s="12"/>
      <c r="I864" s="37"/>
      <c r="J864" s="61"/>
    </row>
    <row r="865" spans="1:15" ht="13.5" thickBot="1" x14ac:dyDescent="0.25">
      <c r="A865" s="48" t="str">
        <f>IF(B865="","SUPPR",SAISIE!$B$3)</f>
        <v>SUPPR</v>
      </c>
      <c r="B865" s="12" t="str">
        <f>IF(SAISIE!T63="","",IF(LEN(SAISIE!B63)=1,CONCATENATE("0",SAISIE!B63,"/",SAISIE!$B$4,"/",SAISIE!$B$5),CONCATENATE(SAISIE!B63,"/",SAISIE!$B$4,"/",SAISIE!$B$5)))</f>
        <v/>
      </c>
      <c r="C865" s="60" t="str">
        <f>IF(SAISIE!T63="","",SAISIE!$T$8)</f>
        <v/>
      </c>
      <c r="D865" s="60" t="str">
        <f>IF(SAISIE!T63="","",SAISIE!E63)</f>
        <v/>
      </c>
      <c r="E865" s="60" t="str">
        <f>IF(SAISIE!T63="","",SAISIE!F63)</f>
        <v/>
      </c>
      <c r="F865" s="60" t="str">
        <f>IF(SAISIE!$T63="","",IF(SAISIE!$U63="","",SAISIE!$U63))</f>
        <v/>
      </c>
      <c r="G865" s="60" t="str">
        <f>IF(SAISIE!T63="","",SAISIE!T63)</f>
        <v/>
      </c>
      <c r="H865" s="58"/>
      <c r="I865" s="59"/>
      <c r="J865" s="62"/>
    </row>
    <row r="866" spans="1:15" x14ac:dyDescent="0.2">
      <c r="A866" s="48" t="str">
        <f>IF(B866="","SUPPR",SAISIE!$B$3)</f>
        <v>PR</v>
      </c>
      <c r="B866" s="53" t="str">
        <f>IF(SAISIE!B64="","",IF(LEN(SAISIE!B64)=1,CONCATENATE("0",SAISIE!B64,"/",SAISIE!$B$4,"/",SAISIE!$B$5),CONCATENATE(SAISIE!B64,"/",SAISIE!$B$4,"/",SAISIE!$B$5)))</f>
        <v>09/01/2018</v>
      </c>
      <c r="C866" s="53" t="str">
        <f>IF(SAISIE!B64="","",CONCATENATE($M$2,SAISIE!C64))</f>
        <v>411BORO</v>
      </c>
      <c r="D866" s="53">
        <f>IF(SAISIE!B64="","",SAISIE!E64)</f>
        <v>154032</v>
      </c>
      <c r="E866" s="53" t="str">
        <f>IF(SAISIE!B64="","",SAISIE!F64)</f>
        <v>VTP PV 18147081 - CC-190-VT - BOROWY SOPHIE - SUZUKI ALTO</v>
      </c>
      <c r="F866" s="66" t="str">
        <f>IF(A866="SUPPR","",IF(SAISIE!$U64="","",SAISIE!$U64))</f>
        <v/>
      </c>
      <c r="G866" s="53"/>
      <c r="H866" s="53">
        <f>IF(SAISIE!B64="","",SAISIE!D64)</f>
        <v>65</v>
      </c>
      <c r="I866" s="54"/>
      <c r="J866" s="55" t="str">
        <f>IF(AZ64="","","")</f>
        <v/>
      </c>
      <c r="O866" s="38">
        <f>O850+1</f>
        <v>64</v>
      </c>
    </row>
    <row r="867" spans="1:15" x14ac:dyDescent="0.2">
      <c r="A867" s="48" t="str">
        <f>IF(B867="","SUPPR",SAISIE!$B$3)</f>
        <v>SUPPR</v>
      </c>
      <c r="B867" s="12" t="str">
        <f>IF(SAISIE!W64="","",IF(LEN(SAISIE!B64)=1,CONCATENATE("0",SAISIE!B64,"/",SAISIE!$B$4,"/",SAISIE!$B$5),CONCATENATE(SAISIE!B64,"/",SAISIE!$B$4,"/",SAISIE!$B$5)))</f>
        <v/>
      </c>
      <c r="C867" s="12" t="str">
        <f>IF(SAISIE!W64="","",SAISIE!V64)</f>
        <v/>
      </c>
      <c r="D867" s="12" t="str">
        <f>IF(SAISIE!W64="","",SAISIE!E64)</f>
        <v/>
      </c>
      <c r="E867" s="12" t="str">
        <f>IF(SAISIE!W64="","",SAISIE!F64)</f>
        <v/>
      </c>
      <c r="F867" s="12" t="str">
        <f>IF(SAISIE!$W64="","",IF(SAISIE!$U64="","",SAISIE!$U64))</f>
        <v/>
      </c>
      <c r="G867" s="12" t="str">
        <f>IF(SAISIE!W64="","",SAISIE!W64)</f>
        <v/>
      </c>
      <c r="H867" s="12"/>
      <c r="I867" s="12" t="str">
        <f>IF(SAISIE!$W64="","",SAISIE!$X64)</f>
        <v/>
      </c>
      <c r="J867" s="61" t="str">
        <f>IF(COUNTBLANK(SAISIE!$Q$6:$T$6)=4,"",IF(SAISIE!W64="","",IF(SAISIE!Q64&gt;0,SAISIE!$Q$6,IF(SAISIE!R64&gt;0,SAISIE!$R$6,IF(SAISIE!S64&gt;0,SAISIE!$S$6,IF(SAISIE!T64&gt;0,SAISIE!$T$6,""))))))</f>
        <v/>
      </c>
      <c r="O867" s="11" t="s">
        <v>51</v>
      </c>
    </row>
    <row r="868" spans="1:15" x14ac:dyDescent="0.2">
      <c r="A868" s="48" t="str">
        <f>IF(B868="","SUPPR",SAISIE!$B$3)</f>
        <v>PR</v>
      </c>
      <c r="B868" s="12" t="str">
        <f>IF(SAISIE!G64="","",IF(LEN(SAISIE!B64)=1,CONCATENATE("0",SAISIE!B64,"/",SAISIE!$B$4,"/",SAISIE!$B$5),CONCATENATE(SAISIE!B64,"/",SAISIE!$B$4,"/",SAISIE!$B$5)))</f>
        <v>09/01/2018</v>
      </c>
      <c r="C868" s="12">
        <f>IF(SAISIE!G64="","",SAISIE!$G$8)</f>
        <v>706100</v>
      </c>
      <c r="D868" s="12">
        <f>IF(SAISIE!G64="","",SAISIE!E64)</f>
        <v>154032</v>
      </c>
      <c r="E868" s="12" t="str">
        <f>IF(SAISIE!G64="","",SAISIE!F64)</f>
        <v>VTP PV 18147081 - CC-190-VT - BOROWY SOPHIE - SUZUKI ALTO</v>
      </c>
      <c r="F868" s="12" t="str">
        <f>IF(SAISIE!$G64="","",IF(SAISIE!$U64="","",SAISIE!$U64))</f>
        <v/>
      </c>
      <c r="G868" s="12">
        <f>IF(SAISIE!G64="","",SAISIE!G64)</f>
        <v>53.88</v>
      </c>
      <c r="H868" s="12"/>
      <c r="I868" s="12">
        <f>IF(SAISIE!$G64="","",SAISIE!$X64)</f>
        <v>0</v>
      </c>
      <c r="J868" s="61" t="str">
        <f>IF(COUNTBLANK(SAISIE!$Q$6:$T$6)=4,"",IF(SAISIE!G64="","",IF(SAISIE!Q64&gt;0,SAISIE!$Q$6,IF(SAISIE!R64&gt;0,SAISIE!$R$6,IF(SAISIE!S64&gt;0,SAISIE!$S$6,IF(SAISIE!T64&gt;0,SAISIE!$T$6,""))))))</f>
        <v/>
      </c>
      <c r="O868" s="11" t="s">
        <v>48</v>
      </c>
    </row>
    <row r="869" spans="1:15" x14ac:dyDescent="0.2">
      <c r="A869" s="48" t="str">
        <f>IF(B869="","SUPPR",SAISIE!$B$3)</f>
        <v>SUPPR</v>
      </c>
      <c r="B869" s="12" t="str">
        <f>IF(SAISIE!H64="","",IF(LEN(SAISIE!B64)=1,CONCATENATE("0",SAISIE!B64,"/",SAISIE!$B$4,"/",SAISIE!$B$5),CONCATENATE(SAISIE!B64,"/",SAISIE!$B$4,"/",SAISIE!$B$5)))</f>
        <v/>
      </c>
      <c r="C869" s="12" t="str">
        <f>IF(SAISIE!H64="","",SAISIE!$H$8)</f>
        <v/>
      </c>
      <c r="D869" s="12" t="str">
        <f>IF(SAISIE!H64="","",SAISIE!E64)</f>
        <v/>
      </c>
      <c r="E869" s="12" t="str">
        <f>IF(SAISIE!H64="","",SAISIE!F64)</f>
        <v/>
      </c>
      <c r="F869" s="12" t="str">
        <f>IF(SAISIE!$H64="","",IF(SAISIE!$U64="","",SAISIE!$U64))</f>
        <v/>
      </c>
      <c r="G869" s="12" t="str">
        <f>IF(SAISIE!H64="","",SAISIE!H64)</f>
        <v/>
      </c>
      <c r="H869" s="12"/>
      <c r="I869" s="12" t="str">
        <f>IF(SAISIE!$H64="","",SAISIE!$X64)</f>
        <v/>
      </c>
      <c r="J869" s="61" t="str">
        <f>IF(COUNTBLANK(SAISIE!$Q$6:$T$6)=4,"",IF(SAISIE!H64="","",IF(SAISIE!Q64&gt;0,SAISIE!$Q$6,IF(SAISIE!R64&gt;0,SAISIE!$R$6,IF(SAISIE!S64&gt;0,SAISIE!$S$6,IF(SAISIE!T64&gt;0,SAISIE!$T$6,""))))))</f>
        <v/>
      </c>
      <c r="O869" s="11" t="s">
        <v>49</v>
      </c>
    </row>
    <row r="870" spans="1:15" x14ac:dyDescent="0.2">
      <c r="A870" s="48" t="str">
        <f>IF(B870="","SUPPR",SAISIE!$B$3)</f>
        <v>SUPPR</v>
      </c>
      <c r="B870" s="12" t="str">
        <f>IF(SAISIE!I64="","",IF(LEN(SAISIE!B64)=1,CONCATENATE("0",SAISIE!B64,"/",SAISIE!$B$4,"/",SAISIE!$B$5),CONCATENATE(SAISIE!B64,"/",SAISIE!$B$4,"/",SAISIE!$B$5)))</f>
        <v/>
      </c>
      <c r="C870" s="12" t="str">
        <f>IF(SAISIE!I64="","",SAISIE!$I$8)</f>
        <v/>
      </c>
      <c r="D870" s="12" t="str">
        <f>IF(SAISIE!I64="","",SAISIE!E64)</f>
        <v/>
      </c>
      <c r="E870" s="12" t="str">
        <f>IF(SAISIE!I64="","",SAISIE!F64)</f>
        <v/>
      </c>
      <c r="F870" s="12" t="str">
        <f>IF(SAISIE!$I64="","",IF(SAISIE!$U64="","",SAISIE!$U64))</f>
        <v/>
      </c>
      <c r="G870" s="12" t="str">
        <f>IF(SAISIE!I64="","",SAISIE!I64)</f>
        <v/>
      </c>
      <c r="H870" s="12"/>
      <c r="I870" s="12" t="str">
        <f>IF(SAISIE!$I64="","",SAISIE!$X64)</f>
        <v/>
      </c>
      <c r="J870" s="61" t="str">
        <f>IF(COUNTBLANK(SAISIE!$Q$6:$T$6)=4,"",IF(SAISIE!I64="","",IF(SAISIE!Q64&gt;0,SAISIE!$Q$6,IF(SAISIE!R64&gt;0,SAISIE!$R$6,IF(SAISIE!S64&gt;0,SAISIE!$S$6,IF(SAISIE!T64&gt;0,SAISIE!$T$6,""))))))</f>
        <v/>
      </c>
      <c r="O870" s="11" t="s">
        <v>50</v>
      </c>
    </row>
    <row r="871" spans="1:15" x14ac:dyDescent="0.2">
      <c r="A871" s="48" t="str">
        <f>IF(B871="","SUPPR",SAISIE!$B$3)</f>
        <v>SUPPR</v>
      </c>
      <c r="B871" s="12" t="str">
        <f>IF(SAISIE!J64="","",IF(LEN(SAISIE!B64)=1,CONCATENATE("0",SAISIE!B64,"/",SAISIE!$B$4,"/",SAISIE!$B$5),CONCATENATE(SAISIE!B64,"/",SAISIE!$B$4,"/",SAISIE!$B$5)))</f>
        <v/>
      </c>
      <c r="C871" s="12" t="str">
        <f>IF(SAISIE!J64="","",SAISIE!$J$8)</f>
        <v/>
      </c>
      <c r="D871" s="12" t="str">
        <f>IF(SAISIE!J64="","",SAISIE!E64)</f>
        <v/>
      </c>
      <c r="E871" s="12" t="str">
        <f>IF(SAISIE!J64="","",SAISIE!F64)</f>
        <v/>
      </c>
      <c r="F871" s="12" t="str">
        <f>IF(SAISIE!$J64="","",IF(SAISIE!$U64="","",SAISIE!$U64))</f>
        <v/>
      </c>
      <c r="G871" s="12" t="str">
        <f>IF(SAISIE!J64="","",SAISIE!J64)</f>
        <v/>
      </c>
      <c r="H871" s="12"/>
      <c r="I871" s="12" t="str">
        <f>IF(SAISIE!$J64="","",SAISIE!$X64)</f>
        <v/>
      </c>
      <c r="J871" s="61" t="str">
        <f>IF(COUNTBLANK(SAISIE!$Q$6:$T$6)=4,"",IF(SAISIE!J64="","",IF(SAISIE!Q64&gt;0,SAISIE!$Q$6,IF(SAISIE!R64&gt;0,SAISIE!$R$6,IF(SAISIE!S64&gt;0,SAISIE!$S$6,IF(SAISIE!T64&gt;0,SAISIE!$T$6,""))))))</f>
        <v/>
      </c>
      <c r="O871" s="11" t="s">
        <v>53</v>
      </c>
    </row>
    <row r="872" spans="1:15" x14ac:dyDescent="0.2">
      <c r="A872" s="48" t="str">
        <f>IF(B872="","SUPPR",SAISIE!$B$3)</f>
        <v>SUPPR</v>
      </c>
      <c r="B872" s="12" t="str">
        <f>IF(SAISIE!K64="","",IF(LEN(SAISIE!B64)=1,CONCATENATE("0",SAISIE!B64,"/",SAISIE!$B$4,"/",SAISIE!$B$5),CONCATENATE(SAISIE!B64,"/",SAISIE!$B$4,"/",SAISIE!$B$5)))</f>
        <v/>
      </c>
      <c r="C872" s="12" t="str">
        <f>IF(SAISIE!K64="","",SAISIE!$K$8)</f>
        <v/>
      </c>
      <c r="D872" s="12" t="str">
        <f>IF(SAISIE!K64="","",SAISIE!E64)</f>
        <v/>
      </c>
      <c r="E872" s="12" t="str">
        <f>IF(SAISIE!K64="","",SAISIE!F64)</f>
        <v/>
      </c>
      <c r="F872" s="12" t="str">
        <f>IF(SAISIE!$K64="","",IF(SAISIE!$U64="","",SAISIE!$U64))</f>
        <v/>
      </c>
      <c r="G872" s="12" t="str">
        <f>IF(SAISIE!K64="","",SAISIE!K64)</f>
        <v/>
      </c>
      <c r="H872" s="12"/>
      <c r="I872" s="12" t="str">
        <f>IF(SAISIE!$K64="","",SAISIE!$X64)</f>
        <v/>
      </c>
      <c r="J872" s="61" t="str">
        <f>IF(COUNTBLANK(SAISIE!$Q$6:$T$6)=4,"",IF(SAISIE!K64="","",IF(SAISIE!Q64&gt;0,SAISIE!$Q$6,IF(SAISIE!R64&gt;0,SAISIE!$R$6,IF(SAISIE!S64&gt;0,SAISIE!$S$6,IF(SAISIE!T64&gt;0,SAISIE!$T$6,""))))))</f>
        <v/>
      </c>
      <c r="O872" s="11" t="s">
        <v>54</v>
      </c>
    </row>
    <row r="873" spans="1:15" x14ac:dyDescent="0.2">
      <c r="A873" s="48" t="str">
        <f>IF(B873="","SUPPR",SAISIE!$B$3)</f>
        <v>SUPPR</v>
      </c>
      <c r="B873" s="12" t="str">
        <f>IF(SAISIE!L64="","",IF(LEN(SAISIE!B64)=1,CONCATENATE("0",SAISIE!B64,"/",SAISIE!$B$4,"/",SAISIE!$B$5),CONCATENATE(SAISIE!B64,"/",SAISIE!$B$4,"/",SAISIE!$B$5)))</f>
        <v/>
      </c>
      <c r="C873" s="12" t="str">
        <f>IF(SAISIE!L64="","",SAISIE!$L$8)</f>
        <v/>
      </c>
      <c r="D873" s="12" t="str">
        <f>IF(SAISIE!L64="","",SAISIE!E64)</f>
        <v/>
      </c>
      <c r="E873" s="12" t="str">
        <f>IF(SAISIE!L64="","",SAISIE!F64)</f>
        <v/>
      </c>
      <c r="F873" s="12" t="str">
        <f>IF(SAISIE!$L64="","",IF(SAISIE!$U64="","",SAISIE!$U64))</f>
        <v/>
      </c>
      <c r="G873" s="12" t="str">
        <f>IF(SAISIE!L64="","",SAISIE!L64)</f>
        <v/>
      </c>
      <c r="H873" s="12"/>
      <c r="I873" s="12" t="str">
        <f>IF(SAISIE!$L64="","",SAISIE!$X64)</f>
        <v/>
      </c>
      <c r="J873" s="61" t="str">
        <f>IF(COUNTBLANK(SAISIE!$Q$6:$T$6)=4,"",IF(SAISIE!L64="","",IF(SAISIE!Q64&gt;0,SAISIE!$Q$6,IF(SAISIE!R64&gt;0,SAISIE!$R$6,IF(SAISIE!S64&gt;0,SAISIE!$S$6,IF(SAISIE!T64&gt;0,SAISIE!$T$6,""))))))</f>
        <v/>
      </c>
      <c r="O873" s="11" t="s">
        <v>55</v>
      </c>
    </row>
    <row r="874" spans="1:15" x14ac:dyDescent="0.2">
      <c r="A874" s="48" t="str">
        <f>IF(B874="","SUPPR",SAISIE!$B$3)</f>
        <v>SUPPR</v>
      </c>
      <c r="B874" s="12" t="str">
        <f>IF(SAISIE!M64="","",IF(LEN(SAISIE!B64)=1,CONCATENATE("0",SAISIE!B64,"/",SAISIE!$B$4,"/",SAISIE!$B$5),CONCATENATE(SAISIE!B64,"/",SAISIE!$B$4,"/",SAISIE!$B$5)))</f>
        <v/>
      </c>
      <c r="C874" s="12" t="str">
        <f>IF(SAISIE!M64="","",SAISIE!$M$8)</f>
        <v/>
      </c>
      <c r="D874" s="12" t="str">
        <f>IF(SAISIE!M64="","",SAISIE!E64)</f>
        <v/>
      </c>
      <c r="E874" s="12" t="str">
        <f>IF(SAISIE!M64="","",SAISIE!F64)</f>
        <v/>
      </c>
      <c r="F874" s="12" t="str">
        <f>IF(SAISIE!$M64="","",IF(SAISIE!$U64="","",SAISIE!$U64))</f>
        <v/>
      </c>
      <c r="G874" s="12" t="str">
        <f>IF(SAISIE!M64="","",SAISIE!M64)</f>
        <v/>
      </c>
      <c r="H874" s="12"/>
      <c r="I874" s="12" t="str">
        <f>IF(SAISIE!$M64="","",SAISIE!$X64)</f>
        <v/>
      </c>
      <c r="J874" s="61" t="str">
        <f>IF(COUNTBLANK(SAISIE!$Q$6:$T$6)=4,"",IF(SAISIE!M64="","",IF(SAISIE!Q64&gt;0,SAISIE!$Q$6,IF(SAISIE!R64&gt;0,SAISIE!$R$6,IF(SAISIE!S64&gt;0,SAISIE!$S$6,IF(SAISIE!T64&gt;0,SAISIE!$T$6,""))))))</f>
        <v/>
      </c>
      <c r="O874" s="11" t="s">
        <v>56</v>
      </c>
    </row>
    <row r="875" spans="1:15" x14ac:dyDescent="0.2">
      <c r="A875" s="48" t="str">
        <f>IF(B875="","SUPPR",SAISIE!$B$3)</f>
        <v>SUPPR</v>
      </c>
      <c r="B875" s="12" t="str">
        <f>IF(SAISIE!N64="","",IF(LEN(SAISIE!B64)=1,CONCATENATE("0",SAISIE!B64,"/",SAISIE!$B$4,"/",SAISIE!$B$5),CONCATENATE(SAISIE!B64,"/",SAISIE!$B$4,"/",SAISIE!$B$5)))</f>
        <v/>
      </c>
      <c r="C875" s="12" t="str">
        <f>IF(SAISIE!N64="","",SAISIE!$N$8)</f>
        <v/>
      </c>
      <c r="D875" s="12" t="str">
        <f>IF(SAISIE!N64="","",SAISIE!E64)</f>
        <v/>
      </c>
      <c r="E875" s="12" t="str">
        <f>IF(SAISIE!N64="","",SAISIE!F64)</f>
        <v/>
      </c>
      <c r="F875" s="12" t="str">
        <f>IF(SAISIE!$N64="","",IF(SAISIE!$U64="","",SAISIE!$U64))</f>
        <v/>
      </c>
      <c r="G875" s="12" t="str">
        <f>IF(SAISIE!N64="","",SAISIE!N64)</f>
        <v/>
      </c>
      <c r="H875" s="12"/>
      <c r="I875" s="12" t="str">
        <f>IF(SAISIE!$N64="","",SAISIE!$X64)</f>
        <v/>
      </c>
      <c r="J875" s="61" t="str">
        <f>IF(COUNTBLANK(SAISIE!$Q$6:$T$6)=4,"",IF(SAISIE!N64="","",IF(SAISIE!Q64&gt;0,SAISIE!$Q$6,IF(SAISIE!R64&gt;0,SAISIE!$R$6,IF(SAISIE!S64&gt;0,SAISIE!$S$6,IF(SAISIE!T64&gt;0,SAISIE!$T$6,""))))))</f>
        <v/>
      </c>
      <c r="O875" s="11" t="s">
        <v>57</v>
      </c>
    </row>
    <row r="876" spans="1:15" x14ac:dyDescent="0.2">
      <c r="A876" s="48" t="str">
        <f>IF(B876="","SUPPR",SAISIE!$B$3)</f>
        <v>SUPPR</v>
      </c>
      <c r="B876" s="12" t="str">
        <f>IF(SAISIE!O64="","",IF(LEN(SAISIE!B64)=1,CONCATENATE("0",SAISIE!B64,"/",SAISIE!$B$4,"/",SAISIE!$B$5),CONCATENATE(SAISIE!B64,"/",SAISIE!$B$4,"/",SAISIE!$B$5)))</f>
        <v/>
      </c>
      <c r="C876" s="12" t="str">
        <f>IF(SAISIE!O64="","",SAISIE!$O$8)</f>
        <v/>
      </c>
      <c r="D876" s="12" t="str">
        <f>IF(SAISIE!O64="","",SAISIE!E64)</f>
        <v/>
      </c>
      <c r="E876" s="12" t="str">
        <f>IF(SAISIE!O64="","",SAISIE!F64)</f>
        <v/>
      </c>
      <c r="F876" s="12" t="str">
        <f>IF(SAISIE!$O64="","",IF(SAISIE!$U64="","",SAISIE!$U64))</f>
        <v/>
      </c>
      <c r="G876" s="12" t="str">
        <f>IF(SAISIE!O64="","",SAISIE!O64)</f>
        <v/>
      </c>
      <c r="H876" s="12"/>
      <c r="I876" s="12" t="str">
        <f>IF(SAISIE!$O64="","",SAISIE!$X64)</f>
        <v/>
      </c>
      <c r="J876" s="61" t="str">
        <f>IF(COUNTBLANK(SAISIE!$Q$6:$T$6)=4,"",IF(SAISIE!O64="","",IF(SAISIE!Q64&gt;0,SAISIE!$Q$6,IF(SAISIE!R64&gt;0,SAISIE!$R$6,IF(SAISIE!S64&gt;0,SAISIE!$S$6,IF(SAISIE!T64&gt;0,SAISIE!$T$6,""))))))</f>
        <v/>
      </c>
      <c r="O876" s="11" t="s">
        <v>58</v>
      </c>
    </row>
    <row r="877" spans="1:15" x14ac:dyDescent="0.2">
      <c r="A877" s="48" t="str">
        <f>IF(B877="","SUPPR",SAISIE!$B$3)</f>
        <v>SUPPR</v>
      </c>
      <c r="B877" s="12" t="str">
        <f>IF(SAISIE!P64="","",IF(LEN(SAISIE!B64)=1,CONCATENATE("0",SAISIE!B64,"/",SAISIE!$B$4,"/",SAISIE!$B$5),CONCATENATE(SAISIE!B64,"/",SAISIE!$B$4,"/",SAISIE!$B$5)))</f>
        <v/>
      </c>
      <c r="C877" s="12" t="str">
        <f>IF(SAISIE!P64="","",SAISIE!$P$8)</f>
        <v/>
      </c>
      <c r="D877" s="12" t="str">
        <f>IF(SAISIE!P64="","",SAISIE!E64)</f>
        <v/>
      </c>
      <c r="E877" s="12" t="str">
        <f>IF(SAISIE!P64="","",SAISIE!F64)</f>
        <v/>
      </c>
      <c r="F877" s="12" t="str">
        <f>IF(SAISIE!$P64="","",IF(SAISIE!$U64="","",SAISIE!$U64))</f>
        <v/>
      </c>
      <c r="G877" s="12" t="str">
        <f>IF(SAISIE!P64="","",SAISIE!P64)</f>
        <v/>
      </c>
      <c r="H877" s="12"/>
      <c r="I877" s="12" t="str">
        <f>IF(SAISIE!$P64="","",SAISIE!$X64)</f>
        <v/>
      </c>
      <c r="J877" s="61" t="str">
        <f>IF(COUNTBLANK(SAISIE!$Q$6:$T$6)=4,"",IF(SAISIE!P64="","",IF(SAISIE!Q64&gt;0,SAISIE!$Q$6,IF(SAISIE!R64&gt;0,SAISIE!$R$6,IF(SAISIE!S64&gt;0,SAISIE!$S$6,IF(SAISIE!T64&gt;0,SAISIE!$T$6,""))))))</f>
        <v/>
      </c>
      <c r="O877" s="11" t="s">
        <v>52</v>
      </c>
    </row>
    <row r="878" spans="1:15" x14ac:dyDescent="0.2">
      <c r="A878" s="48" t="str">
        <f>IF(B878="","SUPPR",SAISIE!$B$3)</f>
        <v>PR</v>
      </c>
      <c r="B878" s="12" t="str">
        <f>IF(SAISIE!Q64="","",IF(LEN(SAISIE!B64)=1,CONCATENATE("0",SAISIE!B64,"/",SAISIE!$B$4,"/",SAISIE!$B$5),CONCATENATE(SAISIE!B64,"/",SAISIE!$B$4,"/",SAISIE!$B$5)))</f>
        <v>09/01/2018</v>
      </c>
      <c r="C878" s="12">
        <f>IF(SAISIE!Q64="","",SAISIE!$Q$8)</f>
        <v>4457112</v>
      </c>
      <c r="D878" s="12">
        <f>IF(SAISIE!Q64="","",SAISIE!E64)</f>
        <v>154032</v>
      </c>
      <c r="E878" s="12" t="str">
        <f>IF(SAISIE!Q64="","",SAISIE!F64)</f>
        <v>VTP PV 18147081 - CC-190-VT - BOROWY SOPHIE - SUZUKI ALTO</v>
      </c>
      <c r="F878" s="12" t="str">
        <f>IF(SAISIE!$Q64="","",IF(SAISIE!$U64="","",SAISIE!$U64))</f>
        <v/>
      </c>
      <c r="G878" s="12">
        <f>IF(SAISIE!Q64="","",SAISIE!Q64)</f>
        <v>10.84</v>
      </c>
      <c r="H878" s="12"/>
      <c r="I878" s="37"/>
      <c r="J878" s="61"/>
      <c r="O878" s="39"/>
    </row>
    <row r="879" spans="1:15" x14ac:dyDescent="0.2">
      <c r="A879" s="48" t="str">
        <f>IF(B879="","SUPPR",SAISIE!$B$3)</f>
        <v>SUPPR</v>
      </c>
      <c r="B879" s="12" t="str">
        <f>IF(SAISIE!R64="","",IF(LEN(SAISIE!B64)=1,CONCATENATE("0",SAISIE!B64,"/",SAISIE!$B$4,"/",SAISIE!$B$5),CONCATENATE(SAISIE!B64,"/",SAISIE!$B$4,"/",SAISIE!$B$5)))</f>
        <v/>
      </c>
      <c r="C879" s="12" t="str">
        <f>IF(SAISIE!R64="","",SAISIE!$R$8)</f>
        <v/>
      </c>
      <c r="D879" s="12" t="str">
        <f>IF(SAISIE!R64="","",SAISIE!E64)</f>
        <v/>
      </c>
      <c r="E879" s="12" t="str">
        <f>IF(SAISIE!R64="","",SAISIE!F64)</f>
        <v/>
      </c>
      <c r="F879" s="12" t="str">
        <f>IF(SAISIE!$R64="","",IF(SAISIE!$U64="","",SAISIE!$U64))</f>
        <v/>
      </c>
      <c r="G879" s="12" t="str">
        <f>IF(SAISIE!R64="","",SAISIE!R64)</f>
        <v/>
      </c>
      <c r="H879" s="12"/>
      <c r="I879" s="37"/>
      <c r="J879" s="61"/>
    </row>
    <row r="880" spans="1:15" x14ac:dyDescent="0.2">
      <c r="A880" s="48" t="str">
        <f>IF(B880="","SUPPR",SAISIE!$B$3)</f>
        <v>SUPPR</v>
      </c>
      <c r="B880" s="12" t="str">
        <f>IF(SAISIE!S64="","",IF(LEN(SAISIE!B64)=1,CONCATENATE("0",SAISIE!B64,"/",SAISIE!$B$4,"/",SAISIE!$B$5),CONCATENATE(SAISIE!B64,"/",SAISIE!$B$4,"/",SAISIE!$B$5)))</f>
        <v/>
      </c>
      <c r="C880" s="12" t="str">
        <f>IF(SAISIE!S64="","",SAISIE!$S$8)</f>
        <v/>
      </c>
      <c r="D880" s="12" t="str">
        <f>IF(SAISIE!S64="","",SAISIE!E64)</f>
        <v/>
      </c>
      <c r="E880" s="12" t="str">
        <f>IF(SAISIE!S64="","",SAISIE!F64)</f>
        <v/>
      </c>
      <c r="F880" s="12" t="str">
        <f>IF(SAISIE!$S64="","",IF(SAISIE!$U64="","",SAISIE!$U64))</f>
        <v/>
      </c>
      <c r="G880" s="12" t="str">
        <f>IF(SAISIE!S64="","",SAISIE!S64)</f>
        <v/>
      </c>
      <c r="H880" s="12"/>
      <c r="I880" s="37"/>
      <c r="J880" s="61"/>
    </row>
    <row r="881" spans="1:15" ht="13.5" thickBot="1" x14ac:dyDescent="0.25">
      <c r="A881" s="48" t="str">
        <f>IF(B881="","SUPPR",SAISIE!$B$3)</f>
        <v>SUPPR</v>
      </c>
      <c r="B881" s="12" t="str">
        <f>IF(SAISIE!T64="","",IF(LEN(SAISIE!B64)=1,CONCATENATE("0",SAISIE!B64,"/",SAISIE!$B$4,"/",SAISIE!$B$5),CONCATENATE(SAISIE!B64,"/",SAISIE!$B$4,"/",SAISIE!$B$5)))</f>
        <v/>
      </c>
      <c r="C881" s="60" t="str">
        <f>IF(SAISIE!T64="","",SAISIE!$T$8)</f>
        <v/>
      </c>
      <c r="D881" s="60" t="str">
        <f>IF(SAISIE!T64="","",SAISIE!E64)</f>
        <v/>
      </c>
      <c r="E881" s="60" t="str">
        <f>IF(SAISIE!T64="","",SAISIE!F64)</f>
        <v/>
      </c>
      <c r="F881" s="60" t="str">
        <f>IF(SAISIE!$T64="","",IF(SAISIE!$U64="","",SAISIE!$U64))</f>
        <v/>
      </c>
      <c r="G881" s="60" t="str">
        <f>IF(SAISIE!T64="","",SAISIE!T64)</f>
        <v/>
      </c>
      <c r="H881" s="58"/>
      <c r="I881" s="59"/>
      <c r="J881" s="62"/>
    </row>
    <row r="882" spans="1:15" x14ac:dyDescent="0.2">
      <c r="A882" s="48" t="str">
        <f>IF(B882="","SUPPR",SAISIE!$B$3)</f>
        <v>PR</v>
      </c>
      <c r="B882" s="53" t="str">
        <f>IF(SAISIE!B65="","",IF(LEN(SAISIE!B65)=1,CONCATENATE("0",SAISIE!B65,"/",SAISIE!$B$4,"/",SAISIE!$B$5),CONCATENATE(SAISIE!B65,"/",SAISIE!$B$4,"/",SAISIE!$B$5)))</f>
        <v>06/01/2018</v>
      </c>
      <c r="C882" s="53" t="str">
        <f>IF(SAISIE!B65="","",CONCATENATE($M$2,SAISIE!C65))</f>
        <v>411BOSS</v>
      </c>
      <c r="D882" s="53">
        <f>IF(SAISIE!B65="","",SAISIE!E65)</f>
        <v>153925</v>
      </c>
      <c r="E882" s="53" t="str">
        <f>IF(SAISIE!B65="","",SAISIE!F65)</f>
        <v>VTC PV 18146982 - EK-097-ZJ - BOSSEMAN SYLVIE - PEUGEOT EXPERT</v>
      </c>
      <c r="F882" s="66" t="str">
        <f>IF(A882="SUPPR","",IF(SAISIE!$U65="","",SAISIE!$U65))</f>
        <v/>
      </c>
      <c r="G882" s="53"/>
      <c r="H882" s="53">
        <f>IF(SAISIE!B65="","",SAISIE!D65)</f>
        <v>25</v>
      </c>
      <c r="I882" s="54"/>
      <c r="J882" s="55" t="str">
        <f>IF(AZ65="","","")</f>
        <v/>
      </c>
      <c r="O882" s="38">
        <f>O866+1</f>
        <v>65</v>
      </c>
    </row>
    <row r="883" spans="1:15" x14ac:dyDescent="0.2">
      <c r="A883" s="48" t="str">
        <f>IF(B883="","SUPPR",SAISIE!$B$3)</f>
        <v>SUPPR</v>
      </c>
      <c r="B883" s="12" t="str">
        <f>IF(SAISIE!W65="","",IF(LEN(SAISIE!B65)=1,CONCATENATE("0",SAISIE!B65,"/",SAISIE!$B$4,"/",SAISIE!$B$5),CONCATENATE(SAISIE!B65,"/",SAISIE!$B$4,"/",SAISIE!$B$5)))</f>
        <v/>
      </c>
      <c r="C883" s="12" t="str">
        <f>IF(SAISIE!W65="","",SAISIE!V65)</f>
        <v/>
      </c>
      <c r="D883" s="12" t="str">
        <f>IF(SAISIE!W65="","",SAISIE!E65)</f>
        <v/>
      </c>
      <c r="E883" s="12" t="str">
        <f>IF(SAISIE!W65="","",SAISIE!F65)</f>
        <v/>
      </c>
      <c r="F883" s="12" t="str">
        <f>IF(SAISIE!$W65="","",IF(SAISIE!$U65="","",SAISIE!$U65))</f>
        <v/>
      </c>
      <c r="G883" s="12" t="str">
        <f>IF(SAISIE!W65="","",SAISIE!W65)</f>
        <v/>
      </c>
      <c r="H883" s="12"/>
      <c r="I883" s="12" t="str">
        <f>IF(SAISIE!$W65="","",SAISIE!$X65)</f>
        <v/>
      </c>
      <c r="J883" s="61" t="str">
        <f>IF(COUNTBLANK(SAISIE!$Q$6:$T$6)=4,"",IF(SAISIE!W65="","",IF(SAISIE!Q65&gt;0,SAISIE!$Q$6,IF(SAISIE!R65&gt;0,SAISIE!$R$6,IF(SAISIE!S65&gt;0,SAISIE!$S$6,IF(SAISIE!T65&gt;0,SAISIE!$T$6,""))))))</f>
        <v/>
      </c>
      <c r="O883" s="11" t="s">
        <v>51</v>
      </c>
    </row>
    <row r="884" spans="1:15" x14ac:dyDescent="0.2">
      <c r="A884" s="48" t="str">
        <f>IF(B884="","SUPPR",SAISIE!$B$3)</f>
        <v>PR</v>
      </c>
      <c r="B884" s="12" t="str">
        <f>IF(SAISIE!G65="","",IF(LEN(SAISIE!B65)=1,CONCATENATE("0",SAISIE!B65,"/",SAISIE!$B$4,"/",SAISIE!$B$5),CONCATENATE(SAISIE!B65,"/",SAISIE!$B$4,"/",SAISIE!$B$5)))</f>
        <v>06/01/2018</v>
      </c>
      <c r="C884" s="12">
        <f>IF(SAISIE!G65="","",SAISIE!$G$8)</f>
        <v>706100</v>
      </c>
      <c r="D884" s="12">
        <f>IF(SAISIE!G65="","",SAISIE!E65)</f>
        <v>153925</v>
      </c>
      <c r="E884" s="12" t="str">
        <f>IF(SAISIE!G65="","",SAISIE!F65)</f>
        <v>VTC PV 18146982 - EK-097-ZJ - BOSSEMAN SYLVIE - PEUGEOT EXPERT</v>
      </c>
      <c r="F884" s="12" t="str">
        <f>IF(SAISIE!$G65="","",IF(SAISIE!$U65="","",SAISIE!$U65))</f>
        <v/>
      </c>
      <c r="G884" s="12">
        <f>IF(SAISIE!G65="","",SAISIE!G65)</f>
        <v>20.83</v>
      </c>
      <c r="H884" s="12"/>
      <c r="I884" s="12">
        <f>IF(SAISIE!$G65="","",SAISIE!$X65)</f>
        <v>0</v>
      </c>
      <c r="J884" s="61" t="str">
        <f>IF(COUNTBLANK(SAISIE!$Q$6:$T$6)=4,"",IF(SAISIE!G65="","",IF(SAISIE!Q65&gt;0,SAISIE!$Q$6,IF(SAISIE!R65&gt;0,SAISIE!$R$6,IF(SAISIE!S65&gt;0,SAISIE!$S$6,IF(SAISIE!T65&gt;0,SAISIE!$T$6,""))))))</f>
        <v/>
      </c>
      <c r="O884" s="11" t="s">
        <v>48</v>
      </c>
    </row>
    <row r="885" spans="1:15" x14ac:dyDescent="0.2">
      <c r="A885" s="48" t="str">
        <f>IF(B885="","SUPPR",SAISIE!$B$3)</f>
        <v>SUPPR</v>
      </c>
      <c r="B885" s="12" t="str">
        <f>IF(SAISIE!H65="","",IF(LEN(SAISIE!B65)=1,CONCATENATE("0",SAISIE!B65,"/",SAISIE!$B$4,"/",SAISIE!$B$5),CONCATENATE(SAISIE!B65,"/",SAISIE!$B$4,"/",SAISIE!$B$5)))</f>
        <v/>
      </c>
      <c r="C885" s="12" t="str">
        <f>IF(SAISIE!H65="","",SAISIE!$H$8)</f>
        <v/>
      </c>
      <c r="D885" s="12" t="str">
        <f>IF(SAISIE!H65="","",SAISIE!E65)</f>
        <v/>
      </c>
      <c r="E885" s="12" t="str">
        <f>IF(SAISIE!H65="","",SAISIE!F65)</f>
        <v/>
      </c>
      <c r="F885" s="12" t="str">
        <f>IF(SAISIE!$H65="","",IF(SAISIE!$U65="","",SAISIE!$U65))</f>
        <v/>
      </c>
      <c r="G885" s="12" t="str">
        <f>IF(SAISIE!H65="","",SAISIE!H65)</f>
        <v/>
      </c>
      <c r="H885" s="12"/>
      <c r="I885" s="12" t="str">
        <f>IF(SAISIE!$H65="","",SAISIE!$X65)</f>
        <v/>
      </c>
      <c r="J885" s="61" t="str">
        <f>IF(COUNTBLANK(SAISIE!$Q$6:$T$6)=4,"",IF(SAISIE!H65="","",IF(SAISIE!Q65&gt;0,SAISIE!$Q$6,IF(SAISIE!R65&gt;0,SAISIE!$R$6,IF(SAISIE!S65&gt;0,SAISIE!$S$6,IF(SAISIE!T65&gt;0,SAISIE!$T$6,""))))))</f>
        <v/>
      </c>
      <c r="O885" s="11" t="s">
        <v>49</v>
      </c>
    </row>
    <row r="886" spans="1:15" x14ac:dyDescent="0.2">
      <c r="A886" s="48" t="str">
        <f>IF(B886="","SUPPR",SAISIE!$B$3)</f>
        <v>SUPPR</v>
      </c>
      <c r="B886" s="12" t="str">
        <f>IF(SAISIE!I65="","",IF(LEN(SAISIE!B65)=1,CONCATENATE("0",SAISIE!B65,"/",SAISIE!$B$4,"/",SAISIE!$B$5),CONCATENATE(SAISIE!B65,"/",SAISIE!$B$4,"/",SAISIE!$B$5)))</f>
        <v/>
      </c>
      <c r="C886" s="12" t="str">
        <f>IF(SAISIE!I65="","",SAISIE!$I$8)</f>
        <v/>
      </c>
      <c r="D886" s="12" t="str">
        <f>IF(SAISIE!I65="","",SAISIE!E65)</f>
        <v/>
      </c>
      <c r="E886" s="12" t="str">
        <f>IF(SAISIE!I65="","",SAISIE!F65)</f>
        <v/>
      </c>
      <c r="F886" s="12" t="str">
        <f>IF(SAISIE!$I65="","",IF(SAISIE!$U65="","",SAISIE!$U65))</f>
        <v/>
      </c>
      <c r="G886" s="12" t="str">
        <f>IF(SAISIE!I65="","",SAISIE!I65)</f>
        <v/>
      </c>
      <c r="H886" s="12"/>
      <c r="I886" s="12" t="str">
        <f>IF(SAISIE!$I65="","",SAISIE!$X65)</f>
        <v/>
      </c>
      <c r="J886" s="61" t="str">
        <f>IF(COUNTBLANK(SAISIE!$Q$6:$T$6)=4,"",IF(SAISIE!I65="","",IF(SAISIE!Q65&gt;0,SAISIE!$Q$6,IF(SAISIE!R65&gt;0,SAISIE!$R$6,IF(SAISIE!S65&gt;0,SAISIE!$S$6,IF(SAISIE!T65&gt;0,SAISIE!$T$6,""))))))</f>
        <v/>
      </c>
      <c r="O886" s="11" t="s">
        <v>50</v>
      </c>
    </row>
    <row r="887" spans="1:15" x14ac:dyDescent="0.2">
      <c r="A887" s="48" t="str">
        <f>IF(B887="","SUPPR",SAISIE!$B$3)</f>
        <v>SUPPR</v>
      </c>
      <c r="B887" s="12" t="str">
        <f>IF(SAISIE!J65="","",IF(LEN(SAISIE!B65)=1,CONCATENATE("0",SAISIE!B65,"/",SAISIE!$B$4,"/",SAISIE!$B$5),CONCATENATE(SAISIE!B65,"/",SAISIE!$B$4,"/",SAISIE!$B$5)))</f>
        <v/>
      </c>
      <c r="C887" s="12" t="str">
        <f>IF(SAISIE!J65="","",SAISIE!$J$8)</f>
        <v/>
      </c>
      <c r="D887" s="12" t="str">
        <f>IF(SAISIE!J65="","",SAISIE!E65)</f>
        <v/>
      </c>
      <c r="E887" s="12" t="str">
        <f>IF(SAISIE!J65="","",SAISIE!F65)</f>
        <v/>
      </c>
      <c r="F887" s="12" t="str">
        <f>IF(SAISIE!$J65="","",IF(SAISIE!$U65="","",SAISIE!$U65))</f>
        <v/>
      </c>
      <c r="G887" s="12" t="str">
        <f>IF(SAISIE!J65="","",SAISIE!J65)</f>
        <v/>
      </c>
      <c r="H887" s="12"/>
      <c r="I887" s="12" t="str">
        <f>IF(SAISIE!$J65="","",SAISIE!$X65)</f>
        <v/>
      </c>
      <c r="J887" s="61" t="str">
        <f>IF(COUNTBLANK(SAISIE!$Q$6:$T$6)=4,"",IF(SAISIE!J65="","",IF(SAISIE!Q65&gt;0,SAISIE!$Q$6,IF(SAISIE!R65&gt;0,SAISIE!$R$6,IF(SAISIE!S65&gt;0,SAISIE!$S$6,IF(SAISIE!T65&gt;0,SAISIE!$T$6,""))))))</f>
        <v/>
      </c>
      <c r="O887" s="11" t="s">
        <v>53</v>
      </c>
    </row>
    <row r="888" spans="1:15" x14ac:dyDescent="0.2">
      <c r="A888" s="48" t="str">
        <f>IF(B888="","SUPPR",SAISIE!$B$3)</f>
        <v>SUPPR</v>
      </c>
      <c r="B888" s="12" t="str">
        <f>IF(SAISIE!K65="","",IF(LEN(SAISIE!B65)=1,CONCATENATE("0",SAISIE!B65,"/",SAISIE!$B$4,"/",SAISIE!$B$5),CONCATENATE(SAISIE!B65,"/",SAISIE!$B$4,"/",SAISIE!$B$5)))</f>
        <v/>
      </c>
      <c r="C888" s="12" t="str">
        <f>IF(SAISIE!K65="","",SAISIE!$K$8)</f>
        <v/>
      </c>
      <c r="D888" s="12" t="str">
        <f>IF(SAISIE!K65="","",SAISIE!E65)</f>
        <v/>
      </c>
      <c r="E888" s="12" t="str">
        <f>IF(SAISIE!K65="","",SAISIE!F65)</f>
        <v/>
      </c>
      <c r="F888" s="12" t="str">
        <f>IF(SAISIE!$K65="","",IF(SAISIE!$U65="","",SAISIE!$U65))</f>
        <v/>
      </c>
      <c r="G888" s="12" t="str">
        <f>IF(SAISIE!K65="","",SAISIE!K65)</f>
        <v/>
      </c>
      <c r="H888" s="12"/>
      <c r="I888" s="12" t="str">
        <f>IF(SAISIE!$K65="","",SAISIE!$X65)</f>
        <v/>
      </c>
      <c r="J888" s="61" t="str">
        <f>IF(COUNTBLANK(SAISIE!$Q$6:$T$6)=4,"",IF(SAISIE!K65="","",IF(SAISIE!Q65&gt;0,SAISIE!$Q$6,IF(SAISIE!R65&gt;0,SAISIE!$R$6,IF(SAISIE!S65&gt;0,SAISIE!$S$6,IF(SAISIE!T65&gt;0,SAISIE!$T$6,""))))))</f>
        <v/>
      </c>
      <c r="O888" s="11" t="s">
        <v>54</v>
      </c>
    </row>
    <row r="889" spans="1:15" x14ac:dyDescent="0.2">
      <c r="A889" s="48" t="str">
        <f>IF(B889="","SUPPR",SAISIE!$B$3)</f>
        <v>SUPPR</v>
      </c>
      <c r="B889" s="12" t="str">
        <f>IF(SAISIE!L65="","",IF(LEN(SAISIE!B65)=1,CONCATENATE("0",SAISIE!B65,"/",SAISIE!$B$4,"/",SAISIE!$B$5),CONCATENATE(SAISIE!B65,"/",SAISIE!$B$4,"/",SAISIE!$B$5)))</f>
        <v/>
      </c>
      <c r="C889" s="12" t="str">
        <f>IF(SAISIE!L65="","",SAISIE!$L$8)</f>
        <v/>
      </c>
      <c r="D889" s="12" t="str">
        <f>IF(SAISIE!L65="","",SAISIE!E65)</f>
        <v/>
      </c>
      <c r="E889" s="12" t="str">
        <f>IF(SAISIE!L65="","",SAISIE!F65)</f>
        <v/>
      </c>
      <c r="F889" s="12" t="str">
        <f>IF(SAISIE!$L65="","",IF(SAISIE!$U65="","",SAISIE!$U65))</f>
        <v/>
      </c>
      <c r="G889" s="12" t="str">
        <f>IF(SAISIE!L65="","",SAISIE!L65)</f>
        <v/>
      </c>
      <c r="H889" s="12"/>
      <c r="I889" s="12" t="str">
        <f>IF(SAISIE!$L65="","",SAISIE!$X65)</f>
        <v/>
      </c>
      <c r="J889" s="61" t="str">
        <f>IF(COUNTBLANK(SAISIE!$Q$6:$T$6)=4,"",IF(SAISIE!L65="","",IF(SAISIE!Q65&gt;0,SAISIE!$Q$6,IF(SAISIE!R65&gt;0,SAISIE!$R$6,IF(SAISIE!S65&gt;0,SAISIE!$S$6,IF(SAISIE!T65&gt;0,SAISIE!$T$6,""))))))</f>
        <v/>
      </c>
      <c r="O889" s="11" t="s">
        <v>55</v>
      </c>
    </row>
    <row r="890" spans="1:15" x14ac:dyDescent="0.2">
      <c r="A890" s="48" t="str">
        <f>IF(B890="","SUPPR",SAISIE!$B$3)</f>
        <v>SUPPR</v>
      </c>
      <c r="B890" s="12" t="str">
        <f>IF(SAISIE!M65="","",IF(LEN(SAISIE!B65)=1,CONCATENATE("0",SAISIE!B65,"/",SAISIE!$B$4,"/",SAISIE!$B$5),CONCATENATE(SAISIE!B65,"/",SAISIE!$B$4,"/",SAISIE!$B$5)))</f>
        <v/>
      </c>
      <c r="C890" s="12" t="str">
        <f>IF(SAISIE!M65="","",SAISIE!$M$8)</f>
        <v/>
      </c>
      <c r="D890" s="12" t="str">
        <f>IF(SAISIE!M65="","",SAISIE!E65)</f>
        <v/>
      </c>
      <c r="E890" s="12" t="str">
        <f>IF(SAISIE!M65="","",SAISIE!F65)</f>
        <v/>
      </c>
      <c r="F890" s="12" t="str">
        <f>IF(SAISIE!$M65="","",IF(SAISIE!$U65="","",SAISIE!$U65))</f>
        <v/>
      </c>
      <c r="G890" s="12" t="str">
        <f>IF(SAISIE!M65="","",SAISIE!M65)</f>
        <v/>
      </c>
      <c r="H890" s="12"/>
      <c r="I890" s="12" t="str">
        <f>IF(SAISIE!$M65="","",SAISIE!$X65)</f>
        <v/>
      </c>
      <c r="J890" s="61" t="str">
        <f>IF(COUNTBLANK(SAISIE!$Q$6:$T$6)=4,"",IF(SAISIE!M65="","",IF(SAISIE!Q65&gt;0,SAISIE!$Q$6,IF(SAISIE!R65&gt;0,SAISIE!$R$6,IF(SAISIE!S65&gt;0,SAISIE!$S$6,IF(SAISIE!T65&gt;0,SAISIE!$T$6,""))))))</f>
        <v/>
      </c>
      <c r="O890" s="11" t="s">
        <v>56</v>
      </c>
    </row>
    <row r="891" spans="1:15" x14ac:dyDescent="0.2">
      <c r="A891" s="48" t="str">
        <f>IF(B891="","SUPPR",SAISIE!$B$3)</f>
        <v>SUPPR</v>
      </c>
      <c r="B891" s="12" t="str">
        <f>IF(SAISIE!N65="","",IF(LEN(SAISIE!B65)=1,CONCATENATE("0",SAISIE!B65,"/",SAISIE!$B$4,"/",SAISIE!$B$5),CONCATENATE(SAISIE!B65,"/",SAISIE!$B$4,"/",SAISIE!$B$5)))</f>
        <v/>
      </c>
      <c r="C891" s="12" t="str">
        <f>IF(SAISIE!N65="","",SAISIE!$N$8)</f>
        <v/>
      </c>
      <c r="D891" s="12" t="str">
        <f>IF(SAISIE!N65="","",SAISIE!E65)</f>
        <v/>
      </c>
      <c r="E891" s="12" t="str">
        <f>IF(SAISIE!N65="","",SAISIE!F65)</f>
        <v/>
      </c>
      <c r="F891" s="12" t="str">
        <f>IF(SAISIE!$N65="","",IF(SAISIE!$U65="","",SAISIE!$U65))</f>
        <v/>
      </c>
      <c r="G891" s="12" t="str">
        <f>IF(SAISIE!N65="","",SAISIE!N65)</f>
        <v/>
      </c>
      <c r="H891" s="12"/>
      <c r="I891" s="12" t="str">
        <f>IF(SAISIE!$N65="","",SAISIE!$X65)</f>
        <v/>
      </c>
      <c r="J891" s="61" t="str">
        <f>IF(COUNTBLANK(SAISIE!$Q$6:$T$6)=4,"",IF(SAISIE!N65="","",IF(SAISIE!Q65&gt;0,SAISIE!$Q$6,IF(SAISIE!R65&gt;0,SAISIE!$R$6,IF(SAISIE!S65&gt;0,SAISIE!$S$6,IF(SAISIE!T65&gt;0,SAISIE!$T$6,""))))))</f>
        <v/>
      </c>
      <c r="O891" s="11" t="s">
        <v>57</v>
      </c>
    </row>
    <row r="892" spans="1:15" x14ac:dyDescent="0.2">
      <c r="A892" s="48" t="str">
        <f>IF(B892="","SUPPR",SAISIE!$B$3)</f>
        <v>SUPPR</v>
      </c>
      <c r="B892" s="12" t="str">
        <f>IF(SAISIE!O65="","",IF(LEN(SAISIE!B65)=1,CONCATENATE("0",SAISIE!B65,"/",SAISIE!$B$4,"/",SAISIE!$B$5),CONCATENATE(SAISIE!B65,"/",SAISIE!$B$4,"/",SAISIE!$B$5)))</f>
        <v/>
      </c>
      <c r="C892" s="12" t="str">
        <f>IF(SAISIE!O65="","",SAISIE!$O$8)</f>
        <v/>
      </c>
      <c r="D892" s="12" t="str">
        <f>IF(SAISIE!O65="","",SAISIE!E65)</f>
        <v/>
      </c>
      <c r="E892" s="12" t="str">
        <f>IF(SAISIE!O65="","",SAISIE!F65)</f>
        <v/>
      </c>
      <c r="F892" s="12" t="str">
        <f>IF(SAISIE!$O65="","",IF(SAISIE!$U65="","",SAISIE!$U65))</f>
        <v/>
      </c>
      <c r="G892" s="12" t="str">
        <f>IF(SAISIE!O65="","",SAISIE!O65)</f>
        <v/>
      </c>
      <c r="H892" s="12"/>
      <c r="I892" s="12" t="str">
        <f>IF(SAISIE!$O65="","",SAISIE!$X65)</f>
        <v/>
      </c>
      <c r="J892" s="61" t="str">
        <f>IF(COUNTBLANK(SAISIE!$Q$6:$T$6)=4,"",IF(SAISIE!O65="","",IF(SAISIE!Q65&gt;0,SAISIE!$Q$6,IF(SAISIE!R65&gt;0,SAISIE!$R$6,IF(SAISIE!S65&gt;0,SAISIE!$S$6,IF(SAISIE!T65&gt;0,SAISIE!$T$6,""))))))</f>
        <v/>
      </c>
      <c r="O892" s="11" t="s">
        <v>58</v>
      </c>
    </row>
    <row r="893" spans="1:15" x14ac:dyDescent="0.2">
      <c r="A893" s="48" t="str">
        <f>IF(B893="","SUPPR",SAISIE!$B$3)</f>
        <v>SUPPR</v>
      </c>
      <c r="B893" s="12" t="str">
        <f>IF(SAISIE!P65="","",IF(LEN(SAISIE!B65)=1,CONCATENATE("0",SAISIE!B65,"/",SAISIE!$B$4,"/",SAISIE!$B$5),CONCATENATE(SAISIE!B65,"/",SAISIE!$B$4,"/",SAISIE!$B$5)))</f>
        <v/>
      </c>
      <c r="C893" s="12" t="str">
        <f>IF(SAISIE!P65="","",SAISIE!$P$8)</f>
        <v/>
      </c>
      <c r="D893" s="12" t="str">
        <f>IF(SAISIE!P65="","",SAISIE!E65)</f>
        <v/>
      </c>
      <c r="E893" s="12" t="str">
        <f>IF(SAISIE!P65="","",SAISIE!F65)</f>
        <v/>
      </c>
      <c r="F893" s="12" t="str">
        <f>IF(SAISIE!$P65="","",IF(SAISIE!$U65="","",SAISIE!$U65))</f>
        <v/>
      </c>
      <c r="G893" s="12" t="str">
        <f>IF(SAISIE!P65="","",SAISIE!P65)</f>
        <v/>
      </c>
      <c r="H893" s="12"/>
      <c r="I893" s="12" t="str">
        <f>IF(SAISIE!$P65="","",SAISIE!$X65)</f>
        <v/>
      </c>
      <c r="J893" s="61" t="str">
        <f>IF(COUNTBLANK(SAISIE!$Q$6:$T$6)=4,"",IF(SAISIE!P65="","",IF(SAISIE!Q65&gt;0,SAISIE!$Q$6,IF(SAISIE!R65&gt;0,SAISIE!$R$6,IF(SAISIE!S65&gt;0,SAISIE!$S$6,IF(SAISIE!T65&gt;0,SAISIE!$T$6,""))))))</f>
        <v/>
      </c>
      <c r="O893" s="11" t="s">
        <v>52</v>
      </c>
    </row>
    <row r="894" spans="1:15" x14ac:dyDescent="0.2">
      <c r="A894" s="48" t="str">
        <f>IF(B894="","SUPPR",SAISIE!$B$3)</f>
        <v>PR</v>
      </c>
      <c r="B894" s="12" t="str">
        <f>IF(SAISIE!Q65="","",IF(LEN(SAISIE!B65)=1,CONCATENATE("0",SAISIE!B65,"/",SAISIE!$B$4,"/",SAISIE!$B$5),CONCATENATE(SAISIE!B65,"/",SAISIE!$B$4,"/",SAISIE!$B$5)))</f>
        <v>06/01/2018</v>
      </c>
      <c r="C894" s="12">
        <f>IF(SAISIE!Q65="","",SAISIE!$Q$8)</f>
        <v>4457112</v>
      </c>
      <c r="D894" s="12">
        <f>IF(SAISIE!Q65="","",SAISIE!E65)</f>
        <v>153925</v>
      </c>
      <c r="E894" s="12" t="str">
        <f>IF(SAISIE!Q65="","",SAISIE!F65)</f>
        <v>VTC PV 18146982 - EK-097-ZJ - BOSSEMAN SYLVIE - PEUGEOT EXPERT</v>
      </c>
      <c r="F894" s="12" t="str">
        <f>IF(SAISIE!$Q65="","",IF(SAISIE!$U65="","",SAISIE!$U65))</f>
        <v/>
      </c>
      <c r="G894" s="12">
        <f>IF(SAISIE!Q65="","",SAISIE!Q65)</f>
        <v>4.17</v>
      </c>
      <c r="H894" s="12"/>
      <c r="I894" s="37"/>
      <c r="J894" s="61"/>
      <c r="O894" s="39"/>
    </row>
    <row r="895" spans="1:15" x14ac:dyDescent="0.2">
      <c r="A895" s="48" t="str">
        <f>IF(B895="","SUPPR",SAISIE!$B$3)</f>
        <v>SUPPR</v>
      </c>
      <c r="B895" s="12" t="str">
        <f>IF(SAISIE!R65="","",IF(LEN(SAISIE!B65)=1,CONCATENATE("0",SAISIE!B65,"/",SAISIE!$B$4,"/",SAISIE!$B$5),CONCATENATE(SAISIE!B65,"/",SAISIE!$B$4,"/",SAISIE!$B$5)))</f>
        <v/>
      </c>
      <c r="C895" s="12" t="str">
        <f>IF(SAISIE!R65="","",SAISIE!$R$8)</f>
        <v/>
      </c>
      <c r="D895" s="12" t="str">
        <f>IF(SAISIE!R65="","",SAISIE!E65)</f>
        <v/>
      </c>
      <c r="E895" s="12" t="str">
        <f>IF(SAISIE!R65="","",SAISIE!F65)</f>
        <v/>
      </c>
      <c r="F895" s="12" t="str">
        <f>IF(SAISIE!$R65="","",IF(SAISIE!$U65="","",SAISIE!$U65))</f>
        <v/>
      </c>
      <c r="G895" s="12" t="str">
        <f>IF(SAISIE!R65="","",SAISIE!R65)</f>
        <v/>
      </c>
      <c r="H895" s="12"/>
      <c r="I895" s="37"/>
      <c r="J895" s="61"/>
    </row>
    <row r="896" spans="1:15" x14ac:dyDescent="0.2">
      <c r="A896" s="48" t="str">
        <f>IF(B896="","SUPPR",SAISIE!$B$3)</f>
        <v>SUPPR</v>
      </c>
      <c r="B896" s="12" t="str">
        <f>IF(SAISIE!S65="","",IF(LEN(SAISIE!B65)=1,CONCATENATE("0",SAISIE!B65,"/",SAISIE!$B$4,"/",SAISIE!$B$5),CONCATENATE(SAISIE!B65,"/",SAISIE!$B$4,"/",SAISIE!$B$5)))</f>
        <v/>
      </c>
      <c r="C896" s="12" t="str">
        <f>IF(SAISIE!S65="","",SAISIE!$S$8)</f>
        <v/>
      </c>
      <c r="D896" s="12" t="str">
        <f>IF(SAISIE!S65="","",SAISIE!E65)</f>
        <v/>
      </c>
      <c r="E896" s="12" t="str">
        <f>IF(SAISIE!S65="","",SAISIE!F65)</f>
        <v/>
      </c>
      <c r="F896" s="12" t="str">
        <f>IF(SAISIE!$S65="","",IF(SAISIE!$U65="","",SAISIE!$U65))</f>
        <v/>
      </c>
      <c r="G896" s="12" t="str">
        <f>IF(SAISIE!S65="","",SAISIE!S65)</f>
        <v/>
      </c>
      <c r="H896" s="12"/>
      <c r="I896" s="37"/>
      <c r="J896" s="61"/>
    </row>
    <row r="897" spans="1:15" ht="13.5" thickBot="1" x14ac:dyDescent="0.25">
      <c r="A897" s="48" t="str">
        <f>IF(B897="","SUPPR",SAISIE!$B$3)</f>
        <v>SUPPR</v>
      </c>
      <c r="B897" s="12" t="str">
        <f>IF(SAISIE!T65="","",IF(LEN(SAISIE!B65)=1,CONCATENATE("0",SAISIE!B65,"/",SAISIE!$B$4,"/",SAISIE!$B$5),CONCATENATE(SAISIE!B65,"/",SAISIE!$B$4,"/",SAISIE!$B$5)))</f>
        <v/>
      </c>
      <c r="C897" s="60" t="str">
        <f>IF(SAISIE!T65="","",SAISIE!$T$8)</f>
        <v/>
      </c>
      <c r="D897" s="60" t="str">
        <f>IF(SAISIE!T65="","",SAISIE!E65)</f>
        <v/>
      </c>
      <c r="E897" s="60" t="str">
        <f>IF(SAISIE!T65="","",SAISIE!F65)</f>
        <v/>
      </c>
      <c r="F897" s="60" t="str">
        <f>IF(SAISIE!$T65="","",IF(SAISIE!$U65="","",SAISIE!$U65))</f>
        <v/>
      </c>
      <c r="G897" s="60" t="str">
        <f>IF(SAISIE!T65="","",SAISIE!T65)</f>
        <v/>
      </c>
      <c r="H897" s="58"/>
      <c r="I897" s="59"/>
      <c r="J897" s="62"/>
    </row>
    <row r="898" spans="1:15" x14ac:dyDescent="0.2">
      <c r="A898" s="48" t="str">
        <f>IF(B898="","SUPPR",SAISIE!$B$3)</f>
        <v>PR</v>
      </c>
      <c r="B898" s="53" t="str">
        <f>IF(SAISIE!B66="","",IF(LEN(SAISIE!B66)=1,CONCATENATE("0",SAISIE!B66,"/",SAISIE!$B$4,"/",SAISIE!$B$5),CONCATENATE(SAISIE!B66,"/",SAISIE!$B$4,"/",SAISIE!$B$5)))</f>
        <v>05/01/2018</v>
      </c>
      <c r="C898" s="53" t="str">
        <f>IF(SAISIE!B66="","",CONCATENATE($M$2,SAISIE!C66))</f>
        <v>411BOUG</v>
      </c>
      <c r="D898" s="53">
        <f>IF(SAISIE!B66="","",SAISIE!E66)</f>
        <v>153870</v>
      </c>
      <c r="E898" s="53" t="str">
        <f>IF(SAISIE!B66="","",SAISIE!F66)</f>
        <v>CV PV 18146930 - AY-702-PF - BOUGUELERET THIERRY - PEUGEOT 307</v>
      </c>
      <c r="F898" s="66" t="str">
        <f>IF(A898="SUPPR","",IF(SAISIE!$U66="","",SAISIE!$U66))</f>
        <v/>
      </c>
      <c r="G898" s="53"/>
      <c r="H898" s="53">
        <f>IF(SAISIE!B66="","",SAISIE!D66)</f>
        <v>15</v>
      </c>
      <c r="I898" s="54"/>
      <c r="J898" s="55" t="str">
        <f>IF(AZ66="","","")</f>
        <v/>
      </c>
      <c r="O898" s="38">
        <f>O882+1</f>
        <v>66</v>
      </c>
    </row>
    <row r="899" spans="1:15" x14ac:dyDescent="0.2">
      <c r="A899" s="48" t="str">
        <f>IF(B899="","SUPPR",SAISIE!$B$3)</f>
        <v>SUPPR</v>
      </c>
      <c r="B899" s="12" t="str">
        <f>IF(SAISIE!W66="","",IF(LEN(SAISIE!B66)=1,CONCATENATE("0",SAISIE!B66,"/",SAISIE!$B$4,"/",SAISIE!$B$5),CONCATENATE(SAISIE!B66,"/",SAISIE!$B$4,"/",SAISIE!$B$5)))</f>
        <v/>
      </c>
      <c r="C899" s="12" t="str">
        <f>IF(SAISIE!W66="","",SAISIE!V66)</f>
        <v/>
      </c>
      <c r="D899" s="12" t="str">
        <f>IF(SAISIE!W66="","",SAISIE!E66)</f>
        <v/>
      </c>
      <c r="E899" s="12" t="str">
        <f>IF(SAISIE!W66="","",SAISIE!F66)</f>
        <v/>
      </c>
      <c r="F899" s="12" t="str">
        <f>IF(SAISIE!$W66="","",IF(SAISIE!$U66="","",SAISIE!$U66))</f>
        <v/>
      </c>
      <c r="G899" s="12" t="str">
        <f>IF(SAISIE!W66="","",SAISIE!W66)</f>
        <v/>
      </c>
      <c r="H899" s="12"/>
      <c r="I899" s="12" t="str">
        <f>IF(SAISIE!$W66="","",SAISIE!$X66)</f>
        <v/>
      </c>
      <c r="J899" s="61" t="str">
        <f>IF(COUNTBLANK(SAISIE!$Q$6:$T$6)=4,"",IF(SAISIE!W66="","",IF(SAISIE!Q66&gt;0,SAISIE!$Q$6,IF(SAISIE!R66&gt;0,SAISIE!$R$6,IF(SAISIE!S66&gt;0,SAISIE!$S$6,IF(SAISIE!T66&gt;0,SAISIE!$T$6,""))))))</f>
        <v/>
      </c>
      <c r="O899" s="11" t="s">
        <v>51</v>
      </c>
    </row>
    <row r="900" spans="1:15" x14ac:dyDescent="0.2">
      <c r="A900" s="48" t="str">
        <f>IF(B900="","SUPPR",SAISIE!$B$3)</f>
        <v>PR</v>
      </c>
      <c r="B900" s="12" t="str">
        <f>IF(SAISIE!G66="","",IF(LEN(SAISIE!B66)=1,CONCATENATE("0",SAISIE!B66,"/",SAISIE!$B$4,"/",SAISIE!$B$5),CONCATENATE(SAISIE!B66,"/",SAISIE!$B$4,"/",SAISIE!$B$5)))</f>
        <v>05/01/2018</v>
      </c>
      <c r="C900" s="12">
        <f>IF(SAISIE!G66="","",SAISIE!$G$8)</f>
        <v>706100</v>
      </c>
      <c r="D900" s="12">
        <f>IF(SAISIE!G66="","",SAISIE!E66)</f>
        <v>153870</v>
      </c>
      <c r="E900" s="12" t="str">
        <f>IF(SAISIE!G66="","",SAISIE!F66)</f>
        <v>CV PV 18146930 - AY-702-PF - BOUGUELERET THIERRY - PEUGEOT 307</v>
      </c>
      <c r="F900" s="12" t="str">
        <f>IF(SAISIE!$G66="","",IF(SAISIE!$U66="","",SAISIE!$U66))</f>
        <v/>
      </c>
      <c r="G900" s="12">
        <f>IF(SAISIE!G66="","",SAISIE!G66)</f>
        <v>12.5</v>
      </c>
      <c r="H900" s="12"/>
      <c r="I900" s="12">
        <f>IF(SAISIE!$G66="","",SAISIE!$X66)</f>
        <v>0</v>
      </c>
      <c r="J900" s="61" t="str">
        <f>IF(COUNTBLANK(SAISIE!$Q$6:$T$6)=4,"",IF(SAISIE!G66="","",IF(SAISIE!Q66&gt;0,SAISIE!$Q$6,IF(SAISIE!R66&gt;0,SAISIE!$R$6,IF(SAISIE!S66&gt;0,SAISIE!$S$6,IF(SAISIE!T66&gt;0,SAISIE!$T$6,""))))))</f>
        <v/>
      </c>
      <c r="O900" s="11" t="s">
        <v>48</v>
      </c>
    </row>
    <row r="901" spans="1:15" x14ac:dyDescent="0.2">
      <c r="A901" s="48" t="str">
        <f>IF(B901="","SUPPR",SAISIE!$B$3)</f>
        <v>SUPPR</v>
      </c>
      <c r="B901" s="12" t="str">
        <f>IF(SAISIE!H66="","",IF(LEN(SAISIE!B66)=1,CONCATENATE("0",SAISIE!B66,"/",SAISIE!$B$4,"/",SAISIE!$B$5),CONCATENATE(SAISIE!B66,"/",SAISIE!$B$4,"/",SAISIE!$B$5)))</f>
        <v/>
      </c>
      <c r="C901" s="12" t="str">
        <f>IF(SAISIE!H66="","",SAISIE!$H$8)</f>
        <v/>
      </c>
      <c r="D901" s="12" t="str">
        <f>IF(SAISIE!H66="","",SAISIE!E66)</f>
        <v/>
      </c>
      <c r="E901" s="12" t="str">
        <f>IF(SAISIE!H66="","",SAISIE!F66)</f>
        <v/>
      </c>
      <c r="F901" s="12" t="str">
        <f>IF(SAISIE!$H66="","",IF(SAISIE!$U66="","",SAISIE!$U66))</f>
        <v/>
      </c>
      <c r="G901" s="12" t="str">
        <f>IF(SAISIE!H66="","",SAISIE!H66)</f>
        <v/>
      </c>
      <c r="H901" s="12"/>
      <c r="I901" s="12" t="str">
        <f>IF(SAISIE!$H66="","",SAISIE!$X66)</f>
        <v/>
      </c>
      <c r="J901" s="61" t="str">
        <f>IF(COUNTBLANK(SAISIE!$Q$6:$T$6)=4,"",IF(SAISIE!H66="","",IF(SAISIE!Q66&gt;0,SAISIE!$Q$6,IF(SAISIE!R66&gt;0,SAISIE!$R$6,IF(SAISIE!S66&gt;0,SAISIE!$S$6,IF(SAISIE!T66&gt;0,SAISIE!$T$6,""))))))</f>
        <v/>
      </c>
      <c r="O901" s="11" t="s">
        <v>49</v>
      </c>
    </row>
    <row r="902" spans="1:15" x14ac:dyDescent="0.2">
      <c r="A902" s="48" t="str">
        <f>IF(B902="","SUPPR",SAISIE!$B$3)</f>
        <v>SUPPR</v>
      </c>
      <c r="B902" s="12" t="str">
        <f>IF(SAISIE!I66="","",IF(LEN(SAISIE!B66)=1,CONCATENATE("0",SAISIE!B66,"/",SAISIE!$B$4,"/",SAISIE!$B$5),CONCATENATE(SAISIE!B66,"/",SAISIE!$B$4,"/",SAISIE!$B$5)))</f>
        <v/>
      </c>
      <c r="C902" s="12" t="str">
        <f>IF(SAISIE!I66="","",SAISIE!$I$8)</f>
        <v/>
      </c>
      <c r="D902" s="12" t="str">
        <f>IF(SAISIE!I66="","",SAISIE!E66)</f>
        <v/>
      </c>
      <c r="E902" s="12" t="str">
        <f>IF(SAISIE!I66="","",SAISIE!F66)</f>
        <v/>
      </c>
      <c r="F902" s="12" t="str">
        <f>IF(SAISIE!$I66="","",IF(SAISIE!$U66="","",SAISIE!$U66))</f>
        <v/>
      </c>
      <c r="G902" s="12" t="str">
        <f>IF(SAISIE!I66="","",SAISIE!I66)</f>
        <v/>
      </c>
      <c r="H902" s="12"/>
      <c r="I902" s="12" t="str">
        <f>IF(SAISIE!$I66="","",SAISIE!$X66)</f>
        <v/>
      </c>
      <c r="J902" s="61" t="str">
        <f>IF(COUNTBLANK(SAISIE!$Q$6:$T$6)=4,"",IF(SAISIE!I66="","",IF(SAISIE!Q66&gt;0,SAISIE!$Q$6,IF(SAISIE!R66&gt;0,SAISIE!$R$6,IF(SAISIE!S66&gt;0,SAISIE!$S$6,IF(SAISIE!T66&gt;0,SAISIE!$T$6,""))))))</f>
        <v/>
      </c>
      <c r="O902" s="11" t="s">
        <v>50</v>
      </c>
    </row>
    <row r="903" spans="1:15" x14ac:dyDescent="0.2">
      <c r="A903" s="48" t="str">
        <f>IF(B903="","SUPPR",SAISIE!$B$3)</f>
        <v>SUPPR</v>
      </c>
      <c r="B903" s="12" t="str">
        <f>IF(SAISIE!J66="","",IF(LEN(SAISIE!B66)=1,CONCATENATE("0",SAISIE!B66,"/",SAISIE!$B$4,"/",SAISIE!$B$5),CONCATENATE(SAISIE!B66,"/",SAISIE!$B$4,"/",SAISIE!$B$5)))</f>
        <v/>
      </c>
      <c r="C903" s="12" t="str">
        <f>IF(SAISIE!J66="","",SAISIE!$J$8)</f>
        <v/>
      </c>
      <c r="D903" s="12" t="str">
        <f>IF(SAISIE!J66="","",SAISIE!E66)</f>
        <v/>
      </c>
      <c r="E903" s="12" t="str">
        <f>IF(SAISIE!J66="","",SAISIE!F66)</f>
        <v/>
      </c>
      <c r="F903" s="12" t="str">
        <f>IF(SAISIE!$J66="","",IF(SAISIE!$U66="","",SAISIE!$U66))</f>
        <v/>
      </c>
      <c r="G903" s="12" t="str">
        <f>IF(SAISIE!J66="","",SAISIE!J66)</f>
        <v/>
      </c>
      <c r="H903" s="12"/>
      <c r="I903" s="12" t="str">
        <f>IF(SAISIE!$J66="","",SAISIE!$X66)</f>
        <v/>
      </c>
      <c r="J903" s="61" t="str">
        <f>IF(COUNTBLANK(SAISIE!$Q$6:$T$6)=4,"",IF(SAISIE!J66="","",IF(SAISIE!Q66&gt;0,SAISIE!$Q$6,IF(SAISIE!R66&gt;0,SAISIE!$R$6,IF(SAISIE!S66&gt;0,SAISIE!$S$6,IF(SAISIE!T66&gt;0,SAISIE!$T$6,""))))))</f>
        <v/>
      </c>
      <c r="O903" s="11" t="s">
        <v>53</v>
      </c>
    </row>
    <row r="904" spans="1:15" x14ac:dyDescent="0.2">
      <c r="A904" s="48" t="str">
        <f>IF(B904="","SUPPR",SAISIE!$B$3)</f>
        <v>SUPPR</v>
      </c>
      <c r="B904" s="12" t="str">
        <f>IF(SAISIE!K66="","",IF(LEN(SAISIE!B66)=1,CONCATENATE("0",SAISIE!B66,"/",SAISIE!$B$4,"/",SAISIE!$B$5),CONCATENATE(SAISIE!B66,"/",SAISIE!$B$4,"/",SAISIE!$B$5)))</f>
        <v/>
      </c>
      <c r="C904" s="12" t="str">
        <f>IF(SAISIE!K66="","",SAISIE!$K$8)</f>
        <v/>
      </c>
      <c r="D904" s="12" t="str">
        <f>IF(SAISIE!K66="","",SAISIE!E66)</f>
        <v/>
      </c>
      <c r="E904" s="12" t="str">
        <f>IF(SAISIE!K66="","",SAISIE!F66)</f>
        <v/>
      </c>
      <c r="F904" s="12" t="str">
        <f>IF(SAISIE!$K66="","",IF(SAISIE!$U66="","",SAISIE!$U66))</f>
        <v/>
      </c>
      <c r="G904" s="12" t="str">
        <f>IF(SAISIE!K66="","",SAISIE!K66)</f>
        <v/>
      </c>
      <c r="H904" s="12"/>
      <c r="I904" s="12" t="str">
        <f>IF(SAISIE!$K66="","",SAISIE!$X66)</f>
        <v/>
      </c>
      <c r="J904" s="61" t="str">
        <f>IF(COUNTBLANK(SAISIE!$Q$6:$T$6)=4,"",IF(SAISIE!K66="","",IF(SAISIE!Q66&gt;0,SAISIE!$Q$6,IF(SAISIE!R66&gt;0,SAISIE!$R$6,IF(SAISIE!S66&gt;0,SAISIE!$S$6,IF(SAISIE!T66&gt;0,SAISIE!$T$6,""))))))</f>
        <v/>
      </c>
      <c r="O904" s="11" t="s">
        <v>54</v>
      </c>
    </row>
    <row r="905" spans="1:15" x14ac:dyDescent="0.2">
      <c r="A905" s="48" t="str">
        <f>IF(B905="","SUPPR",SAISIE!$B$3)</f>
        <v>SUPPR</v>
      </c>
      <c r="B905" s="12" t="str">
        <f>IF(SAISIE!L66="","",IF(LEN(SAISIE!B66)=1,CONCATENATE("0",SAISIE!B66,"/",SAISIE!$B$4,"/",SAISIE!$B$5),CONCATENATE(SAISIE!B66,"/",SAISIE!$B$4,"/",SAISIE!$B$5)))</f>
        <v/>
      </c>
      <c r="C905" s="12" t="str">
        <f>IF(SAISIE!L66="","",SAISIE!$L$8)</f>
        <v/>
      </c>
      <c r="D905" s="12" t="str">
        <f>IF(SAISIE!L66="","",SAISIE!E66)</f>
        <v/>
      </c>
      <c r="E905" s="12" t="str">
        <f>IF(SAISIE!L66="","",SAISIE!F66)</f>
        <v/>
      </c>
      <c r="F905" s="12" t="str">
        <f>IF(SAISIE!$L66="","",IF(SAISIE!$U66="","",SAISIE!$U66))</f>
        <v/>
      </c>
      <c r="G905" s="12" t="str">
        <f>IF(SAISIE!L66="","",SAISIE!L66)</f>
        <v/>
      </c>
      <c r="H905" s="12"/>
      <c r="I905" s="12" t="str">
        <f>IF(SAISIE!$L66="","",SAISIE!$X66)</f>
        <v/>
      </c>
      <c r="J905" s="61" t="str">
        <f>IF(COUNTBLANK(SAISIE!$Q$6:$T$6)=4,"",IF(SAISIE!L66="","",IF(SAISIE!Q66&gt;0,SAISIE!$Q$6,IF(SAISIE!R66&gt;0,SAISIE!$R$6,IF(SAISIE!S66&gt;0,SAISIE!$S$6,IF(SAISIE!T66&gt;0,SAISIE!$T$6,""))))))</f>
        <v/>
      </c>
      <c r="O905" s="11" t="s">
        <v>55</v>
      </c>
    </row>
    <row r="906" spans="1:15" x14ac:dyDescent="0.2">
      <c r="A906" s="48" t="str">
        <f>IF(B906="","SUPPR",SAISIE!$B$3)</f>
        <v>SUPPR</v>
      </c>
      <c r="B906" s="12" t="str">
        <f>IF(SAISIE!M66="","",IF(LEN(SAISIE!B66)=1,CONCATENATE("0",SAISIE!B66,"/",SAISIE!$B$4,"/",SAISIE!$B$5),CONCATENATE(SAISIE!B66,"/",SAISIE!$B$4,"/",SAISIE!$B$5)))</f>
        <v/>
      </c>
      <c r="C906" s="12" t="str">
        <f>IF(SAISIE!M66="","",SAISIE!$M$8)</f>
        <v/>
      </c>
      <c r="D906" s="12" t="str">
        <f>IF(SAISIE!M66="","",SAISIE!E66)</f>
        <v/>
      </c>
      <c r="E906" s="12" t="str">
        <f>IF(SAISIE!M66="","",SAISIE!F66)</f>
        <v/>
      </c>
      <c r="F906" s="12" t="str">
        <f>IF(SAISIE!$M66="","",IF(SAISIE!$U66="","",SAISIE!$U66))</f>
        <v/>
      </c>
      <c r="G906" s="12" t="str">
        <f>IF(SAISIE!M66="","",SAISIE!M66)</f>
        <v/>
      </c>
      <c r="H906" s="12"/>
      <c r="I906" s="12" t="str">
        <f>IF(SAISIE!$M66="","",SAISIE!$X66)</f>
        <v/>
      </c>
      <c r="J906" s="61" t="str">
        <f>IF(COUNTBLANK(SAISIE!$Q$6:$T$6)=4,"",IF(SAISIE!M66="","",IF(SAISIE!Q66&gt;0,SAISIE!$Q$6,IF(SAISIE!R66&gt;0,SAISIE!$R$6,IF(SAISIE!S66&gt;0,SAISIE!$S$6,IF(SAISIE!T66&gt;0,SAISIE!$T$6,""))))))</f>
        <v/>
      </c>
      <c r="O906" s="11" t="s">
        <v>56</v>
      </c>
    </row>
    <row r="907" spans="1:15" x14ac:dyDescent="0.2">
      <c r="A907" s="48" t="str">
        <f>IF(B907="","SUPPR",SAISIE!$B$3)</f>
        <v>SUPPR</v>
      </c>
      <c r="B907" s="12" t="str">
        <f>IF(SAISIE!N66="","",IF(LEN(SAISIE!B66)=1,CONCATENATE("0",SAISIE!B66,"/",SAISIE!$B$4,"/",SAISIE!$B$5),CONCATENATE(SAISIE!B66,"/",SAISIE!$B$4,"/",SAISIE!$B$5)))</f>
        <v/>
      </c>
      <c r="C907" s="12" t="str">
        <f>IF(SAISIE!N66="","",SAISIE!$N$8)</f>
        <v/>
      </c>
      <c r="D907" s="12" t="str">
        <f>IF(SAISIE!N66="","",SAISIE!E66)</f>
        <v/>
      </c>
      <c r="E907" s="12" t="str">
        <f>IF(SAISIE!N66="","",SAISIE!F66)</f>
        <v/>
      </c>
      <c r="F907" s="12" t="str">
        <f>IF(SAISIE!$N66="","",IF(SAISIE!$U66="","",SAISIE!$U66))</f>
        <v/>
      </c>
      <c r="G907" s="12" t="str">
        <f>IF(SAISIE!N66="","",SAISIE!N66)</f>
        <v/>
      </c>
      <c r="H907" s="12"/>
      <c r="I907" s="12" t="str">
        <f>IF(SAISIE!$N66="","",SAISIE!$X66)</f>
        <v/>
      </c>
      <c r="J907" s="61" t="str">
        <f>IF(COUNTBLANK(SAISIE!$Q$6:$T$6)=4,"",IF(SAISIE!N66="","",IF(SAISIE!Q66&gt;0,SAISIE!$Q$6,IF(SAISIE!R66&gt;0,SAISIE!$R$6,IF(SAISIE!S66&gt;0,SAISIE!$S$6,IF(SAISIE!T66&gt;0,SAISIE!$T$6,""))))))</f>
        <v/>
      </c>
      <c r="O907" s="11" t="s">
        <v>57</v>
      </c>
    </row>
    <row r="908" spans="1:15" x14ac:dyDescent="0.2">
      <c r="A908" s="48" t="str">
        <f>IF(B908="","SUPPR",SAISIE!$B$3)</f>
        <v>SUPPR</v>
      </c>
      <c r="B908" s="12" t="str">
        <f>IF(SAISIE!O66="","",IF(LEN(SAISIE!B66)=1,CONCATENATE("0",SAISIE!B66,"/",SAISIE!$B$4,"/",SAISIE!$B$5),CONCATENATE(SAISIE!B66,"/",SAISIE!$B$4,"/",SAISIE!$B$5)))</f>
        <v/>
      </c>
      <c r="C908" s="12" t="str">
        <f>IF(SAISIE!O66="","",SAISIE!$O$8)</f>
        <v/>
      </c>
      <c r="D908" s="12" t="str">
        <f>IF(SAISIE!O66="","",SAISIE!E66)</f>
        <v/>
      </c>
      <c r="E908" s="12" t="str">
        <f>IF(SAISIE!O66="","",SAISIE!F66)</f>
        <v/>
      </c>
      <c r="F908" s="12" t="str">
        <f>IF(SAISIE!$O66="","",IF(SAISIE!$U66="","",SAISIE!$U66))</f>
        <v/>
      </c>
      <c r="G908" s="12" t="str">
        <f>IF(SAISIE!O66="","",SAISIE!O66)</f>
        <v/>
      </c>
      <c r="H908" s="12"/>
      <c r="I908" s="12" t="str">
        <f>IF(SAISIE!$O66="","",SAISIE!$X66)</f>
        <v/>
      </c>
      <c r="J908" s="61" t="str">
        <f>IF(COUNTBLANK(SAISIE!$Q$6:$T$6)=4,"",IF(SAISIE!O66="","",IF(SAISIE!Q66&gt;0,SAISIE!$Q$6,IF(SAISIE!R66&gt;0,SAISIE!$R$6,IF(SAISIE!S66&gt;0,SAISIE!$S$6,IF(SAISIE!T66&gt;0,SAISIE!$T$6,""))))))</f>
        <v/>
      </c>
      <c r="O908" s="11" t="s">
        <v>58</v>
      </c>
    </row>
    <row r="909" spans="1:15" x14ac:dyDescent="0.2">
      <c r="A909" s="48" t="str">
        <f>IF(B909="","SUPPR",SAISIE!$B$3)</f>
        <v>SUPPR</v>
      </c>
      <c r="B909" s="12" t="str">
        <f>IF(SAISIE!P66="","",IF(LEN(SAISIE!B66)=1,CONCATENATE("0",SAISIE!B66,"/",SAISIE!$B$4,"/",SAISIE!$B$5),CONCATENATE(SAISIE!B66,"/",SAISIE!$B$4,"/",SAISIE!$B$5)))</f>
        <v/>
      </c>
      <c r="C909" s="12" t="str">
        <f>IF(SAISIE!P66="","",SAISIE!$P$8)</f>
        <v/>
      </c>
      <c r="D909" s="12" t="str">
        <f>IF(SAISIE!P66="","",SAISIE!E66)</f>
        <v/>
      </c>
      <c r="E909" s="12" t="str">
        <f>IF(SAISIE!P66="","",SAISIE!F66)</f>
        <v/>
      </c>
      <c r="F909" s="12" t="str">
        <f>IF(SAISIE!$P66="","",IF(SAISIE!$U66="","",SAISIE!$U66))</f>
        <v/>
      </c>
      <c r="G909" s="12" t="str">
        <f>IF(SAISIE!P66="","",SAISIE!P66)</f>
        <v/>
      </c>
      <c r="H909" s="12"/>
      <c r="I909" s="12" t="str">
        <f>IF(SAISIE!$P66="","",SAISIE!$X66)</f>
        <v/>
      </c>
      <c r="J909" s="61" t="str">
        <f>IF(COUNTBLANK(SAISIE!$Q$6:$T$6)=4,"",IF(SAISIE!P66="","",IF(SAISIE!Q66&gt;0,SAISIE!$Q$6,IF(SAISIE!R66&gt;0,SAISIE!$R$6,IF(SAISIE!S66&gt;0,SAISIE!$S$6,IF(SAISIE!T66&gt;0,SAISIE!$T$6,""))))))</f>
        <v/>
      </c>
      <c r="O909" s="11" t="s">
        <v>52</v>
      </c>
    </row>
    <row r="910" spans="1:15" x14ac:dyDescent="0.2">
      <c r="A910" s="48" t="str">
        <f>IF(B910="","SUPPR",SAISIE!$B$3)</f>
        <v>PR</v>
      </c>
      <c r="B910" s="12" t="str">
        <f>IF(SAISIE!Q66="","",IF(LEN(SAISIE!B66)=1,CONCATENATE("0",SAISIE!B66,"/",SAISIE!$B$4,"/",SAISIE!$B$5),CONCATENATE(SAISIE!B66,"/",SAISIE!$B$4,"/",SAISIE!$B$5)))</f>
        <v>05/01/2018</v>
      </c>
      <c r="C910" s="12">
        <f>IF(SAISIE!Q66="","",SAISIE!$Q$8)</f>
        <v>4457112</v>
      </c>
      <c r="D910" s="12">
        <f>IF(SAISIE!Q66="","",SAISIE!E66)</f>
        <v>153870</v>
      </c>
      <c r="E910" s="12" t="str">
        <f>IF(SAISIE!Q66="","",SAISIE!F66)</f>
        <v>CV PV 18146930 - AY-702-PF - BOUGUELERET THIERRY - PEUGEOT 307</v>
      </c>
      <c r="F910" s="12" t="str">
        <f>IF(SAISIE!$Q66="","",IF(SAISIE!$U66="","",SAISIE!$U66))</f>
        <v/>
      </c>
      <c r="G910" s="12">
        <f>IF(SAISIE!Q66="","",SAISIE!Q66)</f>
        <v>2.5</v>
      </c>
      <c r="H910" s="12"/>
      <c r="I910" s="37"/>
      <c r="J910" s="61"/>
      <c r="O910" s="39"/>
    </row>
    <row r="911" spans="1:15" x14ac:dyDescent="0.2">
      <c r="A911" s="48" t="str">
        <f>IF(B911="","SUPPR",SAISIE!$B$3)</f>
        <v>SUPPR</v>
      </c>
      <c r="B911" s="12" t="str">
        <f>IF(SAISIE!R66="","",IF(LEN(SAISIE!B66)=1,CONCATENATE("0",SAISIE!B66,"/",SAISIE!$B$4,"/",SAISIE!$B$5),CONCATENATE(SAISIE!B66,"/",SAISIE!$B$4,"/",SAISIE!$B$5)))</f>
        <v/>
      </c>
      <c r="C911" s="12" t="str">
        <f>IF(SAISIE!R66="","",SAISIE!$R$8)</f>
        <v/>
      </c>
      <c r="D911" s="12" t="str">
        <f>IF(SAISIE!R66="","",SAISIE!E66)</f>
        <v/>
      </c>
      <c r="E911" s="12" t="str">
        <f>IF(SAISIE!R66="","",SAISIE!F66)</f>
        <v/>
      </c>
      <c r="F911" s="12" t="str">
        <f>IF(SAISIE!$R66="","",IF(SAISIE!$U66="","",SAISIE!$U66))</f>
        <v/>
      </c>
      <c r="G911" s="12" t="str">
        <f>IF(SAISIE!R66="","",SAISIE!R66)</f>
        <v/>
      </c>
      <c r="H911" s="12"/>
      <c r="I911" s="37"/>
      <c r="J911" s="61"/>
    </row>
    <row r="912" spans="1:15" x14ac:dyDescent="0.2">
      <c r="A912" s="48" t="str">
        <f>IF(B912="","SUPPR",SAISIE!$B$3)</f>
        <v>SUPPR</v>
      </c>
      <c r="B912" s="12" t="str">
        <f>IF(SAISIE!S66="","",IF(LEN(SAISIE!B66)=1,CONCATENATE("0",SAISIE!B66,"/",SAISIE!$B$4,"/",SAISIE!$B$5),CONCATENATE(SAISIE!B66,"/",SAISIE!$B$4,"/",SAISIE!$B$5)))</f>
        <v/>
      </c>
      <c r="C912" s="12" t="str">
        <f>IF(SAISIE!S66="","",SAISIE!$S$8)</f>
        <v/>
      </c>
      <c r="D912" s="12" t="str">
        <f>IF(SAISIE!S66="","",SAISIE!E66)</f>
        <v/>
      </c>
      <c r="E912" s="12" t="str">
        <f>IF(SAISIE!S66="","",SAISIE!F66)</f>
        <v/>
      </c>
      <c r="F912" s="12" t="str">
        <f>IF(SAISIE!$S66="","",IF(SAISIE!$U66="","",SAISIE!$U66))</f>
        <v/>
      </c>
      <c r="G912" s="12" t="str">
        <f>IF(SAISIE!S66="","",SAISIE!S66)</f>
        <v/>
      </c>
      <c r="H912" s="12"/>
      <c r="I912" s="37"/>
      <c r="J912" s="61"/>
    </row>
    <row r="913" spans="1:15" ht="13.5" thickBot="1" x14ac:dyDescent="0.25">
      <c r="A913" s="48" t="str">
        <f>IF(B913="","SUPPR",SAISIE!$B$3)</f>
        <v>SUPPR</v>
      </c>
      <c r="B913" s="12" t="str">
        <f>IF(SAISIE!T66="","",IF(LEN(SAISIE!B66)=1,CONCATENATE("0",SAISIE!B66,"/",SAISIE!$B$4,"/",SAISIE!$B$5),CONCATENATE(SAISIE!B66,"/",SAISIE!$B$4,"/",SAISIE!$B$5)))</f>
        <v/>
      </c>
      <c r="C913" s="60" t="str">
        <f>IF(SAISIE!T66="","",SAISIE!$T$8)</f>
        <v/>
      </c>
      <c r="D913" s="60" t="str">
        <f>IF(SAISIE!T66="","",SAISIE!E66)</f>
        <v/>
      </c>
      <c r="E913" s="60" t="str">
        <f>IF(SAISIE!T66="","",SAISIE!F66)</f>
        <v/>
      </c>
      <c r="F913" s="60" t="str">
        <f>IF(SAISIE!$T66="","",IF(SAISIE!$U66="","",SAISIE!$U66))</f>
        <v/>
      </c>
      <c r="G913" s="60" t="str">
        <f>IF(SAISIE!T66="","",SAISIE!T66)</f>
        <v/>
      </c>
      <c r="H913" s="58"/>
      <c r="I913" s="59"/>
      <c r="J913" s="62"/>
    </row>
    <row r="914" spans="1:15" x14ac:dyDescent="0.2">
      <c r="A914" s="48" t="str">
        <f>IF(B914="","SUPPR",SAISIE!$B$3)</f>
        <v>PR</v>
      </c>
      <c r="B914" s="53" t="str">
        <f>IF(SAISIE!B67="","",IF(LEN(SAISIE!B67)=1,CONCATENATE("0",SAISIE!B67,"/",SAISIE!$B$4,"/",SAISIE!$B$5),CONCATENATE(SAISIE!B67,"/",SAISIE!$B$4,"/",SAISIE!$B$5)))</f>
        <v>26/01/2018</v>
      </c>
      <c r="C914" s="53" t="str">
        <f>IF(SAISIE!B67="","",CONCATENATE($M$2,SAISIE!C67))</f>
        <v>411BOUQ</v>
      </c>
      <c r="D914" s="53">
        <f>IF(SAISIE!B67="","",SAISIE!E67)</f>
        <v>154518</v>
      </c>
      <c r="E914" s="53" t="str">
        <f>IF(SAISIE!B67="","",SAISIE!F67)</f>
        <v>VTP PV 18147534 - EM-738-PK - BOUQUET KARINE - OPEL ASTRA</v>
      </c>
      <c r="F914" s="66" t="str">
        <f>IF(A914="SUPPR","",IF(SAISIE!$U67="","",SAISIE!$U67))</f>
        <v/>
      </c>
      <c r="G914" s="53"/>
      <c r="H914" s="53">
        <f>IF(SAISIE!B67="","",SAISIE!D67)</f>
        <v>60</v>
      </c>
      <c r="I914" s="54"/>
      <c r="J914" s="55" t="str">
        <f>IF(AZ67="","","")</f>
        <v/>
      </c>
      <c r="O914" s="38">
        <f>O898+1</f>
        <v>67</v>
      </c>
    </row>
    <row r="915" spans="1:15" x14ac:dyDescent="0.2">
      <c r="A915" s="48" t="str">
        <f>IF(B915="","SUPPR",SAISIE!$B$3)</f>
        <v>SUPPR</v>
      </c>
      <c r="B915" s="12" t="str">
        <f>IF(SAISIE!W67="","",IF(LEN(SAISIE!B67)=1,CONCATENATE("0",SAISIE!B67,"/",SAISIE!$B$4,"/",SAISIE!$B$5),CONCATENATE(SAISIE!B67,"/",SAISIE!$B$4,"/",SAISIE!$B$5)))</f>
        <v/>
      </c>
      <c r="C915" s="12" t="str">
        <f>IF(SAISIE!W67="","",SAISIE!V67)</f>
        <v/>
      </c>
      <c r="D915" s="12" t="str">
        <f>IF(SAISIE!W67="","",SAISIE!E67)</f>
        <v/>
      </c>
      <c r="E915" s="12" t="str">
        <f>IF(SAISIE!W67="","",SAISIE!F67)</f>
        <v/>
      </c>
      <c r="F915" s="12" t="str">
        <f>IF(SAISIE!$W67="","",IF(SAISIE!$U67="","",SAISIE!$U67))</f>
        <v/>
      </c>
      <c r="G915" s="12" t="str">
        <f>IF(SAISIE!W67="","",SAISIE!W67)</f>
        <v/>
      </c>
      <c r="H915" s="12"/>
      <c r="I915" s="12" t="str">
        <f>IF(SAISIE!$W67="","",SAISIE!$X67)</f>
        <v/>
      </c>
      <c r="J915" s="61" t="str">
        <f>IF(COUNTBLANK(SAISIE!$Q$6:$T$6)=4,"",IF(SAISIE!W67="","",IF(SAISIE!Q67&gt;0,SAISIE!$Q$6,IF(SAISIE!R67&gt;0,SAISIE!$R$6,IF(SAISIE!S67&gt;0,SAISIE!$S$6,IF(SAISIE!T67&gt;0,SAISIE!$T$6,""))))))</f>
        <v/>
      </c>
      <c r="O915" s="11" t="s">
        <v>51</v>
      </c>
    </row>
    <row r="916" spans="1:15" x14ac:dyDescent="0.2">
      <c r="A916" s="48" t="str">
        <f>IF(B916="","SUPPR",SAISIE!$B$3)</f>
        <v>PR</v>
      </c>
      <c r="B916" s="12" t="str">
        <f>IF(SAISIE!G67="","",IF(LEN(SAISIE!B67)=1,CONCATENATE("0",SAISIE!B67,"/",SAISIE!$B$4,"/",SAISIE!$B$5),CONCATENATE(SAISIE!B67,"/",SAISIE!$B$4,"/",SAISIE!$B$5)))</f>
        <v>26/01/2018</v>
      </c>
      <c r="C916" s="12">
        <f>IF(SAISIE!G67="","",SAISIE!$G$8)</f>
        <v>706100</v>
      </c>
      <c r="D916" s="12">
        <f>IF(SAISIE!G67="","",SAISIE!E67)</f>
        <v>154518</v>
      </c>
      <c r="E916" s="12" t="str">
        <f>IF(SAISIE!G67="","",SAISIE!F67)</f>
        <v>VTP PV 18147534 - EM-738-PK - BOUQUET KARINE - OPEL ASTRA</v>
      </c>
      <c r="F916" s="12" t="str">
        <f>IF(SAISIE!$G67="","",IF(SAISIE!$U67="","",SAISIE!$U67))</f>
        <v/>
      </c>
      <c r="G916" s="12">
        <f>IF(SAISIE!G67="","",SAISIE!G67)</f>
        <v>49.72</v>
      </c>
      <c r="H916" s="12"/>
      <c r="I916" s="12">
        <f>IF(SAISIE!$G67="","",SAISIE!$X67)</f>
        <v>0</v>
      </c>
      <c r="J916" s="61" t="str">
        <f>IF(COUNTBLANK(SAISIE!$Q$6:$T$6)=4,"",IF(SAISIE!G67="","",IF(SAISIE!Q67&gt;0,SAISIE!$Q$6,IF(SAISIE!R67&gt;0,SAISIE!$R$6,IF(SAISIE!S67&gt;0,SAISIE!$S$6,IF(SAISIE!T67&gt;0,SAISIE!$T$6,""))))))</f>
        <v/>
      </c>
      <c r="O916" s="11" t="s">
        <v>48</v>
      </c>
    </row>
    <row r="917" spans="1:15" x14ac:dyDescent="0.2">
      <c r="A917" s="48" t="str">
        <f>IF(B917="","SUPPR",SAISIE!$B$3)</f>
        <v>SUPPR</v>
      </c>
      <c r="B917" s="12" t="str">
        <f>IF(SAISIE!H67="","",IF(LEN(SAISIE!B67)=1,CONCATENATE("0",SAISIE!B67,"/",SAISIE!$B$4,"/",SAISIE!$B$5),CONCATENATE(SAISIE!B67,"/",SAISIE!$B$4,"/",SAISIE!$B$5)))</f>
        <v/>
      </c>
      <c r="C917" s="12" t="str">
        <f>IF(SAISIE!H67="","",SAISIE!$H$8)</f>
        <v/>
      </c>
      <c r="D917" s="12" t="str">
        <f>IF(SAISIE!H67="","",SAISIE!E67)</f>
        <v/>
      </c>
      <c r="E917" s="12" t="str">
        <f>IF(SAISIE!H67="","",SAISIE!F67)</f>
        <v/>
      </c>
      <c r="F917" s="12" t="str">
        <f>IF(SAISIE!$H67="","",IF(SAISIE!$U67="","",SAISIE!$U67))</f>
        <v/>
      </c>
      <c r="G917" s="12" t="str">
        <f>IF(SAISIE!H67="","",SAISIE!H67)</f>
        <v/>
      </c>
      <c r="H917" s="12"/>
      <c r="I917" s="12" t="str">
        <f>IF(SAISIE!$H67="","",SAISIE!$X67)</f>
        <v/>
      </c>
      <c r="J917" s="61" t="str">
        <f>IF(COUNTBLANK(SAISIE!$Q$6:$T$6)=4,"",IF(SAISIE!H67="","",IF(SAISIE!Q67&gt;0,SAISIE!$Q$6,IF(SAISIE!R67&gt;0,SAISIE!$R$6,IF(SAISIE!S67&gt;0,SAISIE!$S$6,IF(SAISIE!T67&gt;0,SAISIE!$T$6,""))))))</f>
        <v/>
      </c>
      <c r="O917" s="11" t="s">
        <v>49</v>
      </c>
    </row>
    <row r="918" spans="1:15" x14ac:dyDescent="0.2">
      <c r="A918" s="48" t="str">
        <f>IF(B918="","SUPPR",SAISIE!$B$3)</f>
        <v>SUPPR</v>
      </c>
      <c r="B918" s="12" t="str">
        <f>IF(SAISIE!I67="","",IF(LEN(SAISIE!B67)=1,CONCATENATE("0",SAISIE!B67,"/",SAISIE!$B$4,"/",SAISIE!$B$5),CONCATENATE(SAISIE!B67,"/",SAISIE!$B$4,"/",SAISIE!$B$5)))</f>
        <v/>
      </c>
      <c r="C918" s="12" t="str">
        <f>IF(SAISIE!I67="","",SAISIE!$I$8)</f>
        <v/>
      </c>
      <c r="D918" s="12" t="str">
        <f>IF(SAISIE!I67="","",SAISIE!E67)</f>
        <v/>
      </c>
      <c r="E918" s="12" t="str">
        <f>IF(SAISIE!I67="","",SAISIE!F67)</f>
        <v/>
      </c>
      <c r="F918" s="12" t="str">
        <f>IF(SAISIE!$I67="","",IF(SAISIE!$U67="","",SAISIE!$U67))</f>
        <v/>
      </c>
      <c r="G918" s="12" t="str">
        <f>IF(SAISIE!I67="","",SAISIE!I67)</f>
        <v/>
      </c>
      <c r="H918" s="12"/>
      <c r="I918" s="12" t="str">
        <f>IF(SAISIE!$I67="","",SAISIE!$X67)</f>
        <v/>
      </c>
      <c r="J918" s="61" t="str">
        <f>IF(COUNTBLANK(SAISIE!$Q$6:$T$6)=4,"",IF(SAISIE!I67="","",IF(SAISIE!Q67&gt;0,SAISIE!$Q$6,IF(SAISIE!R67&gt;0,SAISIE!$R$6,IF(SAISIE!S67&gt;0,SAISIE!$S$6,IF(SAISIE!T67&gt;0,SAISIE!$T$6,""))))))</f>
        <v/>
      </c>
      <c r="O918" s="11" t="s">
        <v>50</v>
      </c>
    </row>
    <row r="919" spans="1:15" x14ac:dyDescent="0.2">
      <c r="A919" s="48" t="str">
        <f>IF(B919="","SUPPR",SAISIE!$B$3)</f>
        <v>SUPPR</v>
      </c>
      <c r="B919" s="12" t="str">
        <f>IF(SAISIE!J67="","",IF(LEN(SAISIE!B67)=1,CONCATENATE("0",SAISIE!B67,"/",SAISIE!$B$4,"/",SAISIE!$B$5),CONCATENATE(SAISIE!B67,"/",SAISIE!$B$4,"/",SAISIE!$B$5)))</f>
        <v/>
      </c>
      <c r="C919" s="12" t="str">
        <f>IF(SAISIE!J67="","",SAISIE!$J$8)</f>
        <v/>
      </c>
      <c r="D919" s="12" t="str">
        <f>IF(SAISIE!J67="","",SAISIE!E67)</f>
        <v/>
      </c>
      <c r="E919" s="12" t="str">
        <f>IF(SAISIE!J67="","",SAISIE!F67)</f>
        <v/>
      </c>
      <c r="F919" s="12" t="str">
        <f>IF(SAISIE!$J67="","",IF(SAISIE!$U67="","",SAISIE!$U67))</f>
        <v/>
      </c>
      <c r="G919" s="12" t="str">
        <f>IF(SAISIE!J67="","",SAISIE!J67)</f>
        <v/>
      </c>
      <c r="H919" s="12"/>
      <c r="I919" s="12" t="str">
        <f>IF(SAISIE!$J67="","",SAISIE!$X67)</f>
        <v/>
      </c>
      <c r="J919" s="61" t="str">
        <f>IF(COUNTBLANK(SAISIE!$Q$6:$T$6)=4,"",IF(SAISIE!J67="","",IF(SAISIE!Q67&gt;0,SAISIE!$Q$6,IF(SAISIE!R67&gt;0,SAISIE!$R$6,IF(SAISIE!S67&gt;0,SAISIE!$S$6,IF(SAISIE!T67&gt;0,SAISIE!$T$6,""))))))</f>
        <v/>
      </c>
      <c r="O919" s="11" t="s">
        <v>53</v>
      </c>
    </row>
    <row r="920" spans="1:15" x14ac:dyDescent="0.2">
      <c r="A920" s="48" t="str">
        <f>IF(B920="","SUPPR",SAISIE!$B$3)</f>
        <v>SUPPR</v>
      </c>
      <c r="B920" s="12" t="str">
        <f>IF(SAISIE!K67="","",IF(LEN(SAISIE!B67)=1,CONCATENATE("0",SAISIE!B67,"/",SAISIE!$B$4,"/",SAISIE!$B$5),CONCATENATE(SAISIE!B67,"/",SAISIE!$B$4,"/",SAISIE!$B$5)))</f>
        <v/>
      </c>
      <c r="C920" s="12" t="str">
        <f>IF(SAISIE!K67="","",SAISIE!$K$8)</f>
        <v/>
      </c>
      <c r="D920" s="12" t="str">
        <f>IF(SAISIE!K67="","",SAISIE!E67)</f>
        <v/>
      </c>
      <c r="E920" s="12" t="str">
        <f>IF(SAISIE!K67="","",SAISIE!F67)</f>
        <v/>
      </c>
      <c r="F920" s="12" t="str">
        <f>IF(SAISIE!$K67="","",IF(SAISIE!$U67="","",SAISIE!$U67))</f>
        <v/>
      </c>
      <c r="G920" s="12" t="str">
        <f>IF(SAISIE!K67="","",SAISIE!K67)</f>
        <v/>
      </c>
      <c r="H920" s="12"/>
      <c r="I920" s="12" t="str">
        <f>IF(SAISIE!$K67="","",SAISIE!$X67)</f>
        <v/>
      </c>
      <c r="J920" s="61" t="str">
        <f>IF(COUNTBLANK(SAISIE!$Q$6:$T$6)=4,"",IF(SAISIE!K67="","",IF(SAISIE!Q67&gt;0,SAISIE!$Q$6,IF(SAISIE!R67&gt;0,SAISIE!$R$6,IF(SAISIE!S67&gt;0,SAISIE!$S$6,IF(SAISIE!T67&gt;0,SAISIE!$T$6,""))))))</f>
        <v/>
      </c>
      <c r="O920" s="11" t="s">
        <v>54</v>
      </c>
    </row>
    <row r="921" spans="1:15" x14ac:dyDescent="0.2">
      <c r="A921" s="48" t="str">
        <f>IF(B921="","SUPPR",SAISIE!$B$3)</f>
        <v>SUPPR</v>
      </c>
      <c r="B921" s="12" t="str">
        <f>IF(SAISIE!L67="","",IF(LEN(SAISIE!B67)=1,CONCATENATE("0",SAISIE!B67,"/",SAISIE!$B$4,"/",SAISIE!$B$5),CONCATENATE(SAISIE!B67,"/",SAISIE!$B$4,"/",SAISIE!$B$5)))</f>
        <v/>
      </c>
      <c r="C921" s="12" t="str">
        <f>IF(SAISIE!L67="","",SAISIE!$L$8)</f>
        <v/>
      </c>
      <c r="D921" s="12" t="str">
        <f>IF(SAISIE!L67="","",SAISIE!E67)</f>
        <v/>
      </c>
      <c r="E921" s="12" t="str">
        <f>IF(SAISIE!L67="","",SAISIE!F67)</f>
        <v/>
      </c>
      <c r="F921" s="12" t="str">
        <f>IF(SAISIE!$L67="","",IF(SAISIE!$U67="","",SAISIE!$U67))</f>
        <v/>
      </c>
      <c r="G921" s="12" t="str">
        <f>IF(SAISIE!L67="","",SAISIE!L67)</f>
        <v/>
      </c>
      <c r="H921" s="12"/>
      <c r="I921" s="12" t="str">
        <f>IF(SAISIE!$L67="","",SAISIE!$X67)</f>
        <v/>
      </c>
      <c r="J921" s="61" t="str">
        <f>IF(COUNTBLANK(SAISIE!$Q$6:$T$6)=4,"",IF(SAISIE!L67="","",IF(SAISIE!Q67&gt;0,SAISIE!$Q$6,IF(SAISIE!R67&gt;0,SAISIE!$R$6,IF(SAISIE!S67&gt;0,SAISIE!$S$6,IF(SAISIE!T67&gt;0,SAISIE!$T$6,""))))))</f>
        <v/>
      </c>
      <c r="O921" s="11" t="s">
        <v>55</v>
      </c>
    </row>
    <row r="922" spans="1:15" x14ac:dyDescent="0.2">
      <c r="A922" s="48" t="str">
        <f>IF(B922="","SUPPR",SAISIE!$B$3)</f>
        <v>SUPPR</v>
      </c>
      <c r="B922" s="12" t="str">
        <f>IF(SAISIE!M67="","",IF(LEN(SAISIE!B67)=1,CONCATENATE("0",SAISIE!B67,"/",SAISIE!$B$4,"/",SAISIE!$B$5),CONCATENATE(SAISIE!B67,"/",SAISIE!$B$4,"/",SAISIE!$B$5)))</f>
        <v/>
      </c>
      <c r="C922" s="12" t="str">
        <f>IF(SAISIE!M67="","",SAISIE!$M$8)</f>
        <v/>
      </c>
      <c r="D922" s="12" t="str">
        <f>IF(SAISIE!M67="","",SAISIE!E67)</f>
        <v/>
      </c>
      <c r="E922" s="12" t="str">
        <f>IF(SAISIE!M67="","",SAISIE!F67)</f>
        <v/>
      </c>
      <c r="F922" s="12" t="str">
        <f>IF(SAISIE!$M67="","",IF(SAISIE!$U67="","",SAISIE!$U67))</f>
        <v/>
      </c>
      <c r="G922" s="12" t="str">
        <f>IF(SAISIE!M67="","",SAISIE!M67)</f>
        <v/>
      </c>
      <c r="H922" s="12"/>
      <c r="I922" s="12" t="str">
        <f>IF(SAISIE!$M67="","",SAISIE!$X67)</f>
        <v/>
      </c>
      <c r="J922" s="61" t="str">
        <f>IF(COUNTBLANK(SAISIE!$Q$6:$T$6)=4,"",IF(SAISIE!M67="","",IF(SAISIE!Q67&gt;0,SAISIE!$Q$6,IF(SAISIE!R67&gt;0,SAISIE!$R$6,IF(SAISIE!S67&gt;0,SAISIE!$S$6,IF(SAISIE!T67&gt;0,SAISIE!$T$6,""))))))</f>
        <v/>
      </c>
      <c r="O922" s="11" t="s">
        <v>56</v>
      </c>
    </row>
    <row r="923" spans="1:15" x14ac:dyDescent="0.2">
      <c r="A923" s="48" t="str">
        <f>IF(B923="","SUPPR",SAISIE!$B$3)</f>
        <v>SUPPR</v>
      </c>
      <c r="B923" s="12" t="str">
        <f>IF(SAISIE!N67="","",IF(LEN(SAISIE!B67)=1,CONCATENATE("0",SAISIE!B67,"/",SAISIE!$B$4,"/",SAISIE!$B$5),CONCATENATE(SAISIE!B67,"/",SAISIE!$B$4,"/",SAISIE!$B$5)))</f>
        <v/>
      </c>
      <c r="C923" s="12" t="str">
        <f>IF(SAISIE!N67="","",SAISIE!$N$8)</f>
        <v/>
      </c>
      <c r="D923" s="12" t="str">
        <f>IF(SAISIE!N67="","",SAISIE!E67)</f>
        <v/>
      </c>
      <c r="E923" s="12" t="str">
        <f>IF(SAISIE!N67="","",SAISIE!F67)</f>
        <v/>
      </c>
      <c r="F923" s="12" t="str">
        <f>IF(SAISIE!$N67="","",IF(SAISIE!$U67="","",SAISIE!$U67))</f>
        <v/>
      </c>
      <c r="G923" s="12" t="str">
        <f>IF(SAISIE!N67="","",SAISIE!N67)</f>
        <v/>
      </c>
      <c r="H923" s="12"/>
      <c r="I923" s="12" t="str">
        <f>IF(SAISIE!$N67="","",SAISIE!$X67)</f>
        <v/>
      </c>
      <c r="J923" s="61" t="str">
        <f>IF(COUNTBLANK(SAISIE!$Q$6:$T$6)=4,"",IF(SAISIE!N67="","",IF(SAISIE!Q67&gt;0,SAISIE!$Q$6,IF(SAISIE!R67&gt;0,SAISIE!$R$6,IF(SAISIE!S67&gt;0,SAISIE!$S$6,IF(SAISIE!T67&gt;0,SAISIE!$T$6,""))))))</f>
        <v/>
      </c>
      <c r="O923" s="11" t="s">
        <v>57</v>
      </c>
    </row>
    <row r="924" spans="1:15" x14ac:dyDescent="0.2">
      <c r="A924" s="48" t="str">
        <f>IF(B924="","SUPPR",SAISIE!$B$3)</f>
        <v>SUPPR</v>
      </c>
      <c r="B924" s="12" t="str">
        <f>IF(SAISIE!O67="","",IF(LEN(SAISIE!B67)=1,CONCATENATE("0",SAISIE!B67,"/",SAISIE!$B$4,"/",SAISIE!$B$5),CONCATENATE(SAISIE!B67,"/",SAISIE!$B$4,"/",SAISIE!$B$5)))</f>
        <v/>
      </c>
      <c r="C924" s="12" t="str">
        <f>IF(SAISIE!O67="","",SAISIE!$O$8)</f>
        <v/>
      </c>
      <c r="D924" s="12" t="str">
        <f>IF(SAISIE!O67="","",SAISIE!E67)</f>
        <v/>
      </c>
      <c r="E924" s="12" t="str">
        <f>IF(SAISIE!O67="","",SAISIE!F67)</f>
        <v/>
      </c>
      <c r="F924" s="12" t="str">
        <f>IF(SAISIE!$O67="","",IF(SAISIE!$U67="","",SAISIE!$U67))</f>
        <v/>
      </c>
      <c r="G924" s="12" t="str">
        <f>IF(SAISIE!O67="","",SAISIE!O67)</f>
        <v/>
      </c>
      <c r="H924" s="12"/>
      <c r="I924" s="12" t="str">
        <f>IF(SAISIE!$O67="","",SAISIE!$X67)</f>
        <v/>
      </c>
      <c r="J924" s="61" t="str">
        <f>IF(COUNTBLANK(SAISIE!$Q$6:$T$6)=4,"",IF(SAISIE!O67="","",IF(SAISIE!Q67&gt;0,SAISIE!$Q$6,IF(SAISIE!R67&gt;0,SAISIE!$R$6,IF(SAISIE!S67&gt;0,SAISIE!$S$6,IF(SAISIE!T67&gt;0,SAISIE!$T$6,""))))))</f>
        <v/>
      </c>
      <c r="O924" s="11" t="s">
        <v>58</v>
      </c>
    </row>
    <row r="925" spans="1:15" x14ac:dyDescent="0.2">
      <c r="A925" s="48" t="str">
        <f>IF(B925="","SUPPR",SAISIE!$B$3)</f>
        <v>SUPPR</v>
      </c>
      <c r="B925" s="12" t="str">
        <f>IF(SAISIE!P67="","",IF(LEN(SAISIE!B67)=1,CONCATENATE("0",SAISIE!B67,"/",SAISIE!$B$4,"/",SAISIE!$B$5),CONCATENATE(SAISIE!B67,"/",SAISIE!$B$4,"/",SAISIE!$B$5)))</f>
        <v/>
      </c>
      <c r="C925" s="12" t="str">
        <f>IF(SAISIE!P67="","",SAISIE!$P$8)</f>
        <v/>
      </c>
      <c r="D925" s="12" t="str">
        <f>IF(SAISIE!P67="","",SAISIE!E67)</f>
        <v/>
      </c>
      <c r="E925" s="12" t="str">
        <f>IF(SAISIE!P67="","",SAISIE!F67)</f>
        <v/>
      </c>
      <c r="F925" s="12" t="str">
        <f>IF(SAISIE!$P67="","",IF(SAISIE!$U67="","",SAISIE!$U67))</f>
        <v/>
      </c>
      <c r="G925" s="12" t="str">
        <f>IF(SAISIE!P67="","",SAISIE!P67)</f>
        <v/>
      </c>
      <c r="H925" s="12"/>
      <c r="I925" s="12" t="str">
        <f>IF(SAISIE!$P67="","",SAISIE!$X67)</f>
        <v/>
      </c>
      <c r="J925" s="61" t="str">
        <f>IF(COUNTBLANK(SAISIE!$Q$6:$T$6)=4,"",IF(SAISIE!P67="","",IF(SAISIE!Q67&gt;0,SAISIE!$Q$6,IF(SAISIE!R67&gt;0,SAISIE!$R$6,IF(SAISIE!S67&gt;0,SAISIE!$S$6,IF(SAISIE!T67&gt;0,SAISIE!$T$6,""))))))</f>
        <v/>
      </c>
      <c r="O925" s="11" t="s">
        <v>52</v>
      </c>
    </row>
    <row r="926" spans="1:15" x14ac:dyDescent="0.2">
      <c r="A926" s="48" t="str">
        <f>IF(B926="","SUPPR",SAISIE!$B$3)</f>
        <v>PR</v>
      </c>
      <c r="B926" s="12" t="str">
        <f>IF(SAISIE!Q67="","",IF(LEN(SAISIE!B67)=1,CONCATENATE("0",SAISIE!B67,"/",SAISIE!$B$4,"/",SAISIE!$B$5),CONCATENATE(SAISIE!B67,"/",SAISIE!$B$4,"/",SAISIE!$B$5)))</f>
        <v>26/01/2018</v>
      </c>
      <c r="C926" s="12">
        <f>IF(SAISIE!Q67="","",SAISIE!$Q$8)</f>
        <v>4457112</v>
      </c>
      <c r="D926" s="12">
        <f>IF(SAISIE!Q67="","",SAISIE!E67)</f>
        <v>154518</v>
      </c>
      <c r="E926" s="12" t="str">
        <f>IF(SAISIE!Q67="","",SAISIE!F67)</f>
        <v>VTP PV 18147534 - EM-738-PK - BOUQUET KARINE - OPEL ASTRA</v>
      </c>
      <c r="F926" s="12" t="str">
        <f>IF(SAISIE!$Q67="","",IF(SAISIE!$U67="","",SAISIE!$U67))</f>
        <v/>
      </c>
      <c r="G926" s="12">
        <f>IF(SAISIE!Q67="","",SAISIE!Q67)</f>
        <v>10</v>
      </c>
      <c r="H926" s="12"/>
      <c r="I926" s="37"/>
      <c r="J926" s="61"/>
      <c r="O926" s="39"/>
    </row>
    <row r="927" spans="1:15" x14ac:dyDescent="0.2">
      <c r="A927" s="48" t="str">
        <f>IF(B927="","SUPPR",SAISIE!$B$3)</f>
        <v>SUPPR</v>
      </c>
      <c r="B927" s="12" t="str">
        <f>IF(SAISIE!R67="","",IF(LEN(SAISIE!B67)=1,CONCATENATE("0",SAISIE!B67,"/",SAISIE!$B$4,"/",SAISIE!$B$5),CONCATENATE(SAISIE!B67,"/",SAISIE!$B$4,"/",SAISIE!$B$5)))</f>
        <v/>
      </c>
      <c r="C927" s="12" t="str">
        <f>IF(SAISIE!R67="","",SAISIE!$R$8)</f>
        <v/>
      </c>
      <c r="D927" s="12" t="str">
        <f>IF(SAISIE!R67="","",SAISIE!E67)</f>
        <v/>
      </c>
      <c r="E927" s="12" t="str">
        <f>IF(SAISIE!R67="","",SAISIE!F67)</f>
        <v/>
      </c>
      <c r="F927" s="12" t="str">
        <f>IF(SAISIE!$R67="","",IF(SAISIE!$U67="","",SAISIE!$U67))</f>
        <v/>
      </c>
      <c r="G927" s="12" t="str">
        <f>IF(SAISIE!R67="","",SAISIE!R67)</f>
        <v/>
      </c>
      <c r="H927" s="12"/>
      <c r="I927" s="37"/>
      <c r="J927" s="61"/>
    </row>
    <row r="928" spans="1:15" x14ac:dyDescent="0.2">
      <c r="A928" s="48" t="str">
        <f>IF(B928="","SUPPR",SAISIE!$B$3)</f>
        <v>SUPPR</v>
      </c>
      <c r="B928" s="12" t="str">
        <f>IF(SAISIE!S67="","",IF(LEN(SAISIE!B67)=1,CONCATENATE("0",SAISIE!B67,"/",SAISIE!$B$4,"/",SAISIE!$B$5),CONCATENATE(SAISIE!B67,"/",SAISIE!$B$4,"/",SAISIE!$B$5)))</f>
        <v/>
      </c>
      <c r="C928" s="12" t="str">
        <f>IF(SAISIE!S67="","",SAISIE!$S$8)</f>
        <v/>
      </c>
      <c r="D928" s="12" t="str">
        <f>IF(SAISIE!S67="","",SAISIE!E67)</f>
        <v/>
      </c>
      <c r="E928" s="12" t="str">
        <f>IF(SAISIE!S67="","",SAISIE!F67)</f>
        <v/>
      </c>
      <c r="F928" s="12" t="str">
        <f>IF(SAISIE!$S67="","",IF(SAISIE!$U67="","",SAISIE!$U67))</f>
        <v/>
      </c>
      <c r="G928" s="12" t="str">
        <f>IF(SAISIE!S67="","",SAISIE!S67)</f>
        <v/>
      </c>
      <c r="H928" s="12"/>
      <c r="I928" s="37"/>
      <c r="J928" s="61"/>
    </row>
    <row r="929" spans="1:15" ht="13.5" thickBot="1" x14ac:dyDescent="0.25">
      <c r="A929" s="48" t="str">
        <f>IF(B929="","SUPPR",SAISIE!$B$3)</f>
        <v>SUPPR</v>
      </c>
      <c r="B929" s="12" t="str">
        <f>IF(SAISIE!T67="","",IF(LEN(SAISIE!B67)=1,CONCATENATE("0",SAISIE!B67,"/",SAISIE!$B$4,"/",SAISIE!$B$5),CONCATENATE(SAISIE!B67,"/",SAISIE!$B$4,"/",SAISIE!$B$5)))</f>
        <v/>
      </c>
      <c r="C929" s="60" t="str">
        <f>IF(SAISIE!T67="","",SAISIE!$T$8)</f>
        <v/>
      </c>
      <c r="D929" s="60" t="str">
        <f>IF(SAISIE!T67="","",SAISIE!E67)</f>
        <v/>
      </c>
      <c r="E929" s="60" t="str">
        <f>IF(SAISIE!T67="","",SAISIE!F67)</f>
        <v/>
      </c>
      <c r="F929" s="60" t="str">
        <f>IF(SAISIE!$T67="","",IF(SAISIE!$U67="","",SAISIE!$U67))</f>
        <v/>
      </c>
      <c r="G929" s="60" t="str">
        <f>IF(SAISIE!T67="","",SAISIE!T67)</f>
        <v/>
      </c>
      <c r="H929" s="58"/>
      <c r="I929" s="59"/>
      <c r="J929" s="62"/>
    </row>
    <row r="930" spans="1:15" x14ac:dyDescent="0.2">
      <c r="A930" s="48" t="str">
        <f>IF(B930="","SUPPR",SAISIE!$B$3)</f>
        <v>PR</v>
      </c>
      <c r="B930" s="53" t="str">
        <f>IF(SAISIE!B68="","",IF(LEN(SAISIE!B68)=1,CONCATENATE("0",SAISIE!B68,"/",SAISIE!$B$4,"/",SAISIE!$B$5),CONCATENATE(SAISIE!B68,"/",SAISIE!$B$4,"/",SAISIE!$B$5)))</f>
        <v>06/01/2018</v>
      </c>
      <c r="C930" s="53" t="str">
        <f>IF(SAISIE!B68="","",CONCATENATE($M$2,SAISIE!C68))</f>
        <v>411BOUR</v>
      </c>
      <c r="D930" s="53">
        <f>IF(SAISIE!B68="","",SAISIE!E68)</f>
        <v>153906</v>
      </c>
      <c r="E930" s="53" t="str">
        <f>IF(SAISIE!B68="","",SAISIE!F68)</f>
        <v>VTP PV 18146963 - 5188 YT 14 - BOURGE ALBERT - RENAULT MEGANE SCENIC</v>
      </c>
      <c r="F930" s="66" t="str">
        <f>IF(A930="SUPPR","",IF(SAISIE!$U68="","",SAISIE!$U68))</f>
        <v/>
      </c>
      <c r="G930" s="53"/>
      <c r="H930" s="53">
        <f>IF(SAISIE!B68="","",SAISIE!D68)</f>
        <v>60</v>
      </c>
      <c r="I930" s="54"/>
      <c r="J930" s="55" t="str">
        <f>IF(AZ68="","","")</f>
        <v/>
      </c>
      <c r="O930" s="38">
        <f>O914+1</f>
        <v>68</v>
      </c>
    </row>
    <row r="931" spans="1:15" x14ac:dyDescent="0.2">
      <c r="A931" s="48" t="str">
        <f>IF(B931="","SUPPR",SAISIE!$B$3)</f>
        <v>SUPPR</v>
      </c>
      <c r="B931" s="12" t="str">
        <f>IF(SAISIE!W68="","",IF(LEN(SAISIE!B68)=1,CONCATENATE("0",SAISIE!B68,"/",SAISIE!$B$4,"/",SAISIE!$B$5),CONCATENATE(SAISIE!B68,"/",SAISIE!$B$4,"/",SAISIE!$B$5)))</f>
        <v/>
      </c>
      <c r="C931" s="12" t="str">
        <f>IF(SAISIE!W68="","",SAISIE!V68)</f>
        <v/>
      </c>
      <c r="D931" s="12" t="str">
        <f>IF(SAISIE!W68="","",SAISIE!E68)</f>
        <v/>
      </c>
      <c r="E931" s="12" t="str">
        <f>IF(SAISIE!W68="","",SAISIE!F68)</f>
        <v/>
      </c>
      <c r="F931" s="12" t="str">
        <f>IF(SAISIE!$W68="","",IF(SAISIE!$U68="","",SAISIE!$U68))</f>
        <v/>
      </c>
      <c r="G931" s="12" t="str">
        <f>IF(SAISIE!W68="","",SAISIE!W68)</f>
        <v/>
      </c>
      <c r="H931" s="12"/>
      <c r="I931" s="12" t="str">
        <f>IF(SAISIE!$W68="","",SAISIE!$X68)</f>
        <v/>
      </c>
      <c r="J931" s="61" t="str">
        <f>IF(COUNTBLANK(SAISIE!$Q$6:$T$6)=4,"",IF(SAISIE!W68="","",IF(SAISIE!Q68&gt;0,SAISIE!$Q$6,IF(SAISIE!R68&gt;0,SAISIE!$R$6,IF(SAISIE!S68&gt;0,SAISIE!$S$6,IF(SAISIE!T68&gt;0,SAISIE!$T$6,""))))))</f>
        <v/>
      </c>
      <c r="O931" s="11" t="s">
        <v>51</v>
      </c>
    </row>
    <row r="932" spans="1:15" x14ac:dyDescent="0.2">
      <c r="A932" s="48" t="str">
        <f>IF(B932="","SUPPR",SAISIE!$B$3)</f>
        <v>PR</v>
      </c>
      <c r="B932" s="12" t="str">
        <f>IF(SAISIE!G68="","",IF(LEN(SAISIE!B68)=1,CONCATENATE("0",SAISIE!B68,"/",SAISIE!$B$4,"/",SAISIE!$B$5),CONCATENATE(SAISIE!B68,"/",SAISIE!$B$4,"/",SAISIE!$B$5)))</f>
        <v>06/01/2018</v>
      </c>
      <c r="C932" s="12">
        <f>IF(SAISIE!G68="","",SAISIE!$G$8)</f>
        <v>706100</v>
      </c>
      <c r="D932" s="12">
        <f>IF(SAISIE!G68="","",SAISIE!E68)</f>
        <v>153906</v>
      </c>
      <c r="E932" s="12" t="str">
        <f>IF(SAISIE!G68="","",SAISIE!F68)</f>
        <v>VTP PV 18146963 - 5188 YT 14 - BOURGE ALBERT - RENAULT MEGANE SCENIC</v>
      </c>
      <c r="F932" s="12" t="str">
        <f>IF(SAISIE!$G68="","",IF(SAISIE!$U68="","",SAISIE!$U68))</f>
        <v/>
      </c>
      <c r="G932" s="12">
        <f>IF(SAISIE!G68="","",SAISIE!G68)</f>
        <v>49.72</v>
      </c>
      <c r="H932" s="12"/>
      <c r="I932" s="12">
        <f>IF(SAISIE!$G68="","",SAISIE!$X68)</f>
        <v>0</v>
      </c>
      <c r="J932" s="61" t="str">
        <f>IF(COUNTBLANK(SAISIE!$Q$6:$T$6)=4,"",IF(SAISIE!G68="","",IF(SAISIE!Q68&gt;0,SAISIE!$Q$6,IF(SAISIE!R68&gt;0,SAISIE!$R$6,IF(SAISIE!S68&gt;0,SAISIE!$S$6,IF(SAISIE!T68&gt;0,SAISIE!$T$6,""))))))</f>
        <v/>
      </c>
      <c r="O932" s="11" t="s">
        <v>48</v>
      </c>
    </row>
    <row r="933" spans="1:15" x14ac:dyDescent="0.2">
      <c r="A933" s="48" t="str">
        <f>IF(B933="","SUPPR",SAISIE!$B$3)</f>
        <v>SUPPR</v>
      </c>
      <c r="B933" s="12" t="str">
        <f>IF(SAISIE!H68="","",IF(LEN(SAISIE!B68)=1,CONCATENATE("0",SAISIE!B68,"/",SAISIE!$B$4,"/",SAISIE!$B$5),CONCATENATE(SAISIE!B68,"/",SAISIE!$B$4,"/",SAISIE!$B$5)))</f>
        <v/>
      </c>
      <c r="C933" s="12" t="str">
        <f>IF(SAISIE!H68="","",SAISIE!$H$8)</f>
        <v/>
      </c>
      <c r="D933" s="12" t="str">
        <f>IF(SAISIE!H68="","",SAISIE!E68)</f>
        <v/>
      </c>
      <c r="E933" s="12" t="str">
        <f>IF(SAISIE!H68="","",SAISIE!F68)</f>
        <v/>
      </c>
      <c r="F933" s="12" t="str">
        <f>IF(SAISIE!$H68="","",IF(SAISIE!$U68="","",SAISIE!$U68))</f>
        <v/>
      </c>
      <c r="G933" s="12" t="str">
        <f>IF(SAISIE!H68="","",SAISIE!H68)</f>
        <v/>
      </c>
      <c r="H933" s="12"/>
      <c r="I933" s="12" t="str">
        <f>IF(SAISIE!$H68="","",SAISIE!$X68)</f>
        <v/>
      </c>
      <c r="J933" s="61" t="str">
        <f>IF(COUNTBLANK(SAISIE!$Q$6:$T$6)=4,"",IF(SAISIE!H68="","",IF(SAISIE!Q68&gt;0,SAISIE!$Q$6,IF(SAISIE!R68&gt;0,SAISIE!$R$6,IF(SAISIE!S68&gt;0,SAISIE!$S$6,IF(SAISIE!T68&gt;0,SAISIE!$T$6,""))))))</f>
        <v/>
      </c>
      <c r="O933" s="11" t="s">
        <v>49</v>
      </c>
    </row>
    <row r="934" spans="1:15" x14ac:dyDescent="0.2">
      <c r="A934" s="48" t="str">
        <f>IF(B934="","SUPPR",SAISIE!$B$3)</f>
        <v>SUPPR</v>
      </c>
      <c r="B934" s="12" t="str">
        <f>IF(SAISIE!I68="","",IF(LEN(SAISIE!B68)=1,CONCATENATE("0",SAISIE!B68,"/",SAISIE!$B$4,"/",SAISIE!$B$5),CONCATENATE(SAISIE!B68,"/",SAISIE!$B$4,"/",SAISIE!$B$5)))</f>
        <v/>
      </c>
      <c r="C934" s="12" t="str">
        <f>IF(SAISIE!I68="","",SAISIE!$I$8)</f>
        <v/>
      </c>
      <c r="D934" s="12" t="str">
        <f>IF(SAISIE!I68="","",SAISIE!E68)</f>
        <v/>
      </c>
      <c r="E934" s="12" t="str">
        <f>IF(SAISIE!I68="","",SAISIE!F68)</f>
        <v/>
      </c>
      <c r="F934" s="12" t="str">
        <f>IF(SAISIE!$I68="","",IF(SAISIE!$U68="","",SAISIE!$U68))</f>
        <v/>
      </c>
      <c r="G934" s="12" t="str">
        <f>IF(SAISIE!I68="","",SAISIE!I68)</f>
        <v/>
      </c>
      <c r="H934" s="12"/>
      <c r="I934" s="12" t="str">
        <f>IF(SAISIE!$I68="","",SAISIE!$X68)</f>
        <v/>
      </c>
      <c r="J934" s="61" t="str">
        <f>IF(COUNTBLANK(SAISIE!$Q$6:$T$6)=4,"",IF(SAISIE!I68="","",IF(SAISIE!Q68&gt;0,SAISIE!$Q$6,IF(SAISIE!R68&gt;0,SAISIE!$R$6,IF(SAISIE!S68&gt;0,SAISIE!$S$6,IF(SAISIE!T68&gt;0,SAISIE!$T$6,""))))))</f>
        <v/>
      </c>
      <c r="O934" s="11" t="s">
        <v>50</v>
      </c>
    </row>
    <row r="935" spans="1:15" x14ac:dyDescent="0.2">
      <c r="A935" s="48" t="str">
        <f>IF(B935="","SUPPR",SAISIE!$B$3)</f>
        <v>SUPPR</v>
      </c>
      <c r="B935" s="12" t="str">
        <f>IF(SAISIE!J68="","",IF(LEN(SAISIE!B68)=1,CONCATENATE("0",SAISIE!B68,"/",SAISIE!$B$4,"/",SAISIE!$B$5),CONCATENATE(SAISIE!B68,"/",SAISIE!$B$4,"/",SAISIE!$B$5)))</f>
        <v/>
      </c>
      <c r="C935" s="12" t="str">
        <f>IF(SAISIE!J68="","",SAISIE!$J$8)</f>
        <v/>
      </c>
      <c r="D935" s="12" t="str">
        <f>IF(SAISIE!J68="","",SAISIE!E68)</f>
        <v/>
      </c>
      <c r="E935" s="12" t="str">
        <f>IF(SAISIE!J68="","",SAISIE!F68)</f>
        <v/>
      </c>
      <c r="F935" s="12" t="str">
        <f>IF(SAISIE!$J68="","",IF(SAISIE!$U68="","",SAISIE!$U68))</f>
        <v/>
      </c>
      <c r="G935" s="12" t="str">
        <f>IF(SAISIE!J68="","",SAISIE!J68)</f>
        <v/>
      </c>
      <c r="H935" s="12"/>
      <c r="I935" s="12" t="str">
        <f>IF(SAISIE!$J68="","",SAISIE!$X68)</f>
        <v/>
      </c>
      <c r="J935" s="61" t="str">
        <f>IF(COUNTBLANK(SAISIE!$Q$6:$T$6)=4,"",IF(SAISIE!J68="","",IF(SAISIE!Q68&gt;0,SAISIE!$Q$6,IF(SAISIE!R68&gt;0,SAISIE!$R$6,IF(SAISIE!S68&gt;0,SAISIE!$S$6,IF(SAISIE!T68&gt;0,SAISIE!$T$6,""))))))</f>
        <v/>
      </c>
      <c r="O935" s="11" t="s">
        <v>53</v>
      </c>
    </row>
    <row r="936" spans="1:15" x14ac:dyDescent="0.2">
      <c r="A936" s="48" t="str">
        <f>IF(B936="","SUPPR",SAISIE!$B$3)</f>
        <v>SUPPR</v>
      </c>
      <c r="B936" s="12" t="str">
        <f>IF(SAISIE!K68="","",IF(LEN(SAISIE!B68)=1,CONCATENATE("0",SAISIE!B68,"/",SAISIE!$B$4,"/",SAISIE!$B$5),CONCATENATE(SAISIE!B68,"/",SAISIE!$B$4,"/",SAISIE!$B$5)))</f>
        <v/>
      </c>
      <c r="C936" s="12" t="str">
        <f>IF(SAISIE!K68="","",SAISIE!$K$8)</f>
        <v/>
      </c>
      <c r="D936" s="12" t="str">
        <f>IF(SAISIE!K68="","",SAISIE!E68)</f>
        <v/>
      </c>
      <c r="E936" s="12" t="str">
        <f>IF(SAISIE!K68="","",SAISIE!F68)</f>
        <v/>
      </c>
      <c r="F936" s="12" t="str">
        <f>IF(SAISIE!$K68="","",IF(SAISIE!$U68="","",SAISIE!$U68))</f>
        <v/>
      </c>
      <c r="G936" s="12" t="str">
        <f>IF(SAISIE!K68="","",SAISIE!K68)</f>
        <v/>
      </c>
      <c r="H936" s="12"/>
      <c r="I936" s="12" t="str">
        <f>IF(SAISIE!$K68="","",SAISIE!$X68)</f>
        <v/>
      </c>
      <c r="J936" s="61" t="str">
        <f>IF(COUNTBLANK(SAISIE!$Q$6:$T$6)=4,"",IF(SAISIE!K68="","",IF(SAISIE!Q68&gt;0,SAISIE!$Q$6,IF(SAISIE!R68&gt;0,SAISIE!$R$6,IF(SAISIE!S68&gt;0,SAISIE!$S$6,IF(SAISIE!T68&gt;0,SAISIE!$T$6,""))))))</f>
        <v/>
      </c>
      <c r="O936" s="11" t="s">
        <v>54</v>
      </c>
    </row>
    <row r="937" spans="1:15" x14ac:dyDescent="0.2">
      <c r="A937" s="48" t="str">
        <f>IF(B937="","SUPPR",SAISIE!$B$3)</f>
        <v>SUPPR</v>
      </c>
      <c r="B937" s="12" t="str">
        <f>IF(SAISIE!L68="","",IF(LEN(SAISIE!B68)=1,CONCATENATE("0",SAISIE!B68,"/",SAISIE!$B$4,"/",SAISIE!$B$5),CONCATENATE(SAISIE!B68,"/",SAISIE!$B$4,"/",SAISIE!$B$5)))</f>
        <v/>
      </c>
      <c r="C937" s="12" t="str">
        <f>IF(SAISIE!L68="","",SAISIE!$L$8)</f>
        <v/>
      </c>
      <c r="D937" s="12" t="str">
        <f>IF(SAISIE!L68="","",SAISIE!E68)</f>
        <v/>
      </c>
      <c r="E937" s="12" t="str">
        <f>IF(SAISIE!L68="","",SAISIE!F68)</f>
        <v/>
      </c>
      <c r="F937" s="12" t="str">
        <f>IF(SAISIE!$L68="","",IF(SAISIE!$U68="","",SAISIE!$U68))</f>
        <v/>
      </c>
      <c r="G937" s="12" t="str">
        <f>IF(SAISIE!L68="","",SAISIE!L68)</f>
        <v/>
      </c>
      <c r="H937" s="12"/>
      <c r="I937" s="12" t="str">
        <f>IF(SAISIE!$L68="","",SAISIE!$X68)</f>
        <v/>
      </c>
      <c r="J937" s="61" t="str">
        <f>IF(COUNTBLANK(SAISIE!$Q$6:$T$6)=4,"",IF(SAISIE!L68="","",IF(SAISIE!Q68&gt;0,SAISIE!$Q$6,IF(SAISIE!R68&gt;0,SAISIE!$R$6,IF(SAISIE!S68&gt;0,SAISIE!$S$6,IF(SAISIE!T68&gt;0,SAISIE!$T$6,""))))))</f>
        <v/>
      </c>
      <c r="O937" s="11" t="s">
        <v>55</v>
      </c>
    </row>
    <row r="938" spans="1:15" x14ac:dyDescent="0.2">
      <c r="A938" s="48" t="str">
        <f>IF(B938="","SUPPR",SAISIE!$B$3)</f>
        <v>SUPPR</v>
      </c>
      <c r="B938" s="12" t="str">
        <f>IF(SAISIE!M68="","",IF(LEN(SAISIE!B68)=1,CONCATENATE("0",SAISIE!B68,"/",SAISIE!$B$4,"/",SAISIE!$B$5),CONCATENATE(SAISIE!B68,"/",SAISIE!$B$4,"/",SAISIE!$B$5)))</f>
        <v/>
      </c>
      <c r="C938" s="12" t="str">
        <f>IF(SAISIE!M68="","",SAISIE!$M$8)</f>
        <v/>
      </c>
      <c r="D938" s="12" t="str">
        <f>IF(SAISIE!M68="","",SAISIE!E68)</f>
        <v/>
      </c>
      <c r="E938" s="12" t="str">
        <f>IF(SAISIE!M68="","",SAISIE!F68)</f>
        <v/>
      </c>
      <c r="F938" s="12" t="str">
        <f>IF(SAISIE!$M68="","",IF(SAISIE!$U68="","",SAISIE!$U68))</f>
        <v/>
      </c>
      <c r="G938" s="12" t="str">
        <f>IF(SAISIE!M68="","",SAISIE!M68)</f>
        <v/>
      </c>
      <c r="H938" s="12"/>
      <c r="I938" s="12" t="str">
        <f>IF(SAISIE!$M68="","",SAISIE!$X68)</f>
        <v/>
      </c>
      <c r="J938" s="61" t="str">
        <f>IF(COUNTBLANK(SAISIE!$Q$6:$T$6)=4,"",IF(SAISIE!M68="","",IF(SAISIE!Q68&gt;0,SAISIE!$Q$6,IF(SAISIE!R68&gt;0,SAISIE!$R$6,IF(SAISIE!S68&gt;0,SAISIE!$S$6,IF(SAISIE!T68&gt;0,SAISIE!$T$6,""))))))</f>
        <v/>
      </c>
      <c r="O938" s="11" t="s">
        <v>56</v>
      </c>
    </row>
    <row r="939" spans="1:15" x14ac:dyDescent="0.2">
      <c r="A939" s="48" t="str">
        <f>IF(B939="","SUPPR",SAISIE!$B$3)</f>
        <v>SUPPR</v>
      </c>
      <c r="B939" s="12" t="str">
        <f>IF(SAISIE!N68="","",IF(LEN(SAISIE!B68)=1,CONCATENATE("0",SAISIE!B68,"/",SAISIE!$B$4,"/",SAISIE!$B$5),CONCATENATE(SAISIE!B68,"/",SAISIE!$B$4,"/",SAISIE!$B$5)))</f>
        <v/>
      </c>
      <c r="C939" s="12" t="str">
        <f>IF(SAISIE!N68="","",SAISIE!$N$8)</f>
        <v/>
      </c>
      <c r="D939" s="12" t="str">
        <f>IF(SAISIE!N68="","",SAISIE!E68)</f>
        <v/>
      </c>
      <c r="E939" s="12" t="str">
        <f>IF(SAISIE!N68="","",SAISIE!F68)</f>
        <v/>
      </c>
      <c r="F939" s="12" t="str">
        <f>IF(SAISIE!$N68="","",IF(SAISIE!$U68="","",SAISIE!$U68))</f>
        <v/>
      </c>
      <c r="G939" s="12" t="str">
        <f>IF(SAISIE!N68="","",SAISIE!N68)</f>
        <v/>
      </c>
      <c r="H939" s="12"/>
      <c r="I939" s="12" t="str">
        <f>IF(SAISIE!$N68="","",SAISIE!$X68)</f>
        <v/>
      </c>
      <c r="J939" s="61" t="str">
        <f>IF(COUNTBLANK(SAISIE!$Q$6:$T$6)=4,"",IF(SAISIE!N68="","",IF(SAISIE!Q68&gt;0,SAISIE!$Q$6,IF(SAISIE!R68&gt;0,SAISIE!$R$6,IF(SAISIE!S68&gt;0,SAISIE!$S$6,IF(SAISIE!T68&gt;0,SAISIE!$T$6,""))))))</f>
        <v/>
      </c>
      <c r="O939" s="11" t="s">
        <v>57</v>
      </c>
    </row>
    <row r="940" spans="1:15" x14ac:dyDescent="0.2">
      <c r="A940" s="48" t="str">
        <f>IF(B940="","SUPPR",SAISIE!$B$3)</f>
        <v>SUPPR</v>
      </c>
      <c r="B940" s="12" t="str">
        <f>IF(SAISIE!O68="","",IF(LEN(SAISIE!B68)=1,CONCATENATE("0",SAISIE!B68,"/",SAISIE!$B$4,"/",SAISIE!$B$5),CONCATENATE(SAISIE!B68,"/",SAISIE!$B$4,"/",SAISIE!$B$5)))</f>
        <v/>
      </c>
      <c r="C940" s="12" t="str">
        <f>IF(SAISIE!O68="","",SAISIE!$O$8)</f>
        <v/>
      </c>
      <c r="D940" s="12" t="str">
        <f>IF(SAISIE!O68="","",SAISIE!E68)</f>
        <v/>
      </c>
      <c r="E940" s="12" t="str">
        <f>IF(SAISIE!O68="","",SAISIE!F68)</f>
        <v/>
      </c>
      <c r="F940" s="12" t="str">
        <f>IF(SAISIE!$O68="","",IF(SAISIE!$U68="","",SAISIE!$U68))</f>
        <v/>
      </c>
      <c r="G940" s="12" t="str">
        <f>IF(SAISIE!O68="","",SAISIE!O68)</f>
        <v/>
      </c>
      <c r="H940" s="12"/>
      <c r="I940" s="12" t="str">
        <f>IF(SAISIE!$O68="","",SAISIE!$X68)</f>
        <v/>
      </c>
      <c r="J940" s="61" t="str">
        <f>IF(COUNTBLANK(SAISIE!$Q$6:$T$6)=4,"",IF(SAISIE!O68="","",IF(SAISIE!Q68&gt;0,SAISIE!$Q$6,IF(SAISIE!R68&gt;0,SAISIE!$R$6,IF(SAISIE!S68&gt;0,SAISIE!$S$6,IF(SAISIE!T68&gt;0,SAISIE!$T$6,""))))))</f>
        <v/>
      </c>
      <c r="O940" s="11" t="s">
        <v>58</v>
      </c>
    </row>
    <row r="941" spans="1:15" x14ac:dyDescent="0.2">
      <c r="A941" s="48" t="str">
        <f>IF(B941="","SUPPR",SAISIE!$B$3)</f>
        <v>SUPPR</v>
      </c>
      <c r="B941" s="12" t="str">
        <f>IF(SAISIE!P68="","",IF(LEN(SAISIE!B68)=1,CONCATENATE("0",SAISIE!B68,"/",SAISIE!$B$4,"/",SAISIE!$B$5),CONCATENATE(SAISIE!B68,"/",SAISIE!$B$4,"/",SAISIE!$B$5)))</f>
        <v/>
      </c>
      <c r="C941" s="12" t="str">
        <f>IF(SAISIE!P68="","",SAISIE!$P$8)</f>
        <v/>
      </c>
      <c r="D941" s="12" t="str">
        <f>IF(SAISIE!P68="","",SAISIE!E68)</f>
        <v/>
      </c>
      <c r="E941" s="12" t="str">
        <f>IF(SAISIE!P68="","",SAISIE!F68)</f>
        <v/>
      </c>
      <c r="F941" s="12" t="str">
        <f>IF(SAISIE!$P68="","",IF(SAISIE!$U68="","",SAISIE!$U68))</f>
        <v/>
      </c>
      <c r="G941" s="12" t="str">
        <f>IF(SAISIE!P68="","",SAISIE!P68)</f>
        <v/>
      </c>
      <c r="H941" s="12"/>
      <c r="I941" s="12" t="str">
        <f>IF(SAISIE!$P68="","",SAISIE!$X68)</f>
        <v/>
      </c>
      <c r="J941" s="61" t="str">
        <f>IF(COUNTBLANK(SAISIE!$Q$6:$T$6)=4,"",IF(SAISIE!P68="","",IF(SAISIE!Q68&gt;0,SAISIE!$Q$6,IF(SAISIE!R68&gt;0,SAISIE!$R$6,IF(SAISIE!S68&gt;0,SAISIE!$S$6,IF(SAISIE!T68&gt;0,SAISIE!$T$6,""))))))</f>
        <v/>
      </c>
      <c r="O941" s="11" t="s">
        <v>52</v>
      </c>
    </row>
    <row r="942" spans="1:15" x14ac:dyDescent="0.2">
      <c r="A942" s="48" t="str">
        <f>IF(B942="","SUPPR",SAISIE!$B$3)</f>
        <v>PR</v>
      </c>
      <c r="B942" s="12" t="str">
        <f>IF(SAISIE!Q68="","",IF(LEN(SAISIE!B68)=1,CONCATENATE("0",SAISIE!B68,"/",SAISIE!$B$4,"/",SAISIE!$B$5),CONCATENATE(SAISIE!B68,"/",SAISIE!$B$4,"/",SAISIE!$B$5)))</f>
        <v>06/01/2018</v>
      </c>
      <c r="C942" s="12">
        <f>IF(SAISIE!Q68="","",SAISIE!$Q$8)</f>
        <v>4457112</v>
      </c>
      <c r="D942" s="12">
        <f>IF(SAISIE!Q68="","",SAISIE!E68)</f>
        <v>153906</v>
      </c>
      <c r="E942" s="12" t="str">
        <f>IF(SAISIE!Q68="","",SAISIE!F68)</f>
        <v>VTP PV 18146963 - 5188 YT 14 - BOURGE ALBERT - RENAULT MEGANE SCENIC</v>
      </c>
      <c r="F942" s="12" t="str">
        <f>IF(SAISIE!$Q68="","",IF(SAISIE!$U68="","",SAISIE!$U68))</f>
        <v/>
      </c>
      <c r="G942" s="12">
        <f>IF(SAISIE!Q68="","",SAISIE!Q68)</f>
        <v>10</v>
      </c>
      <c r="H942" s="12"/>
      <c r="I942" s="37"/>
      <c r="J942" s="61"/>
      <c r="O942" s="39"/>
    </row>
    <row r="943" spans="1:15" x14ac:dyDescent="0.2">
      <c r="A943" s="48" t="str">
        <f>IF(B943="","SUPPR",SAISIE!$B$3)</f>
        <v>SUPPR</v>
      </c>
      <c r="B943" s="12" t="str">
        <f>IF(SAISIE!R68="","",IF(LEN(SAISIE!B68)=1,CONCATENATE("0",SAISIE!B68,"/",SAISIE!$B$4,"/",SAISIE!$B$5),CONCATENATE(SAISIE!B68,"/",SAISIE!$B$4,"/",SAISIE!$B$5)))</f>
        <v/>
      </c>
      <c r="C943" s="12" t="str">
        <f>IF(SAISIE!R68="","",SAISIE!$R$8)</f>
        <v/>
      </c>
      <c r="D943" s="12" t="str">
        <f>IF(SAISIE!R68="","",SAISIE!E68)</f>
        <v/>
      </c>
      <c r="E943" s="12" t="str">
        <f>IF(SAISIE!R68="","",SAISIE!F68)</f>
        <v/>
      </c>
      <c r="F943" s="12" t="str">
        <f>IF(SAISIE!$R68="","",IF(SAISIE!$U68="","",SAISIE!$U68))</f>
        <v/>
      </c>
      <c r="G943" s="12" t="str">
        <f>IF(SAISIE!R68="","",SAISIE!R68)</f>
        <v/>
      </c>
      <c r="H943" s="12"/>
      <c r="I943" s="37"/>
      <c r="J943" s="61"/>
    </row>
    <row r="944" spans="1:15" x14ac:dyDescent="0.2">
      <c r="A944" s="48" t="str">
        <f>IF(B944="","SUPPR",SAISIE!$B$3)</f>
        <v>SUPPR</v>
      </c>
      <c r="B944" s="12" t="str">
        <f>IF(SAISIE!S68="","",IF(LEN(SAISIE!B68)=1,CONCATENATE("0",SAISIE!B68,"/",SAISIE!$B$4,"/",SAISIE!$B$5),CONCATENATE(SAISIE!B68,"/",SAISIE!$B$4,"/",SAISIE!$B$5)))</f>
        <v/>
      </c>
      <c r="C944" s="12" t="str">
        <f>IF(SAISIE!S68="","",SAISIE!$S$8)</f>
        <v/>
      </c>
      <c r="D944" s="12" t="str">
        <f>IF(SAISIE!S68="","",SAISIE!E68)</f>
        <v/>
      </c>
      <c r="E944" s="12" t="str">
        <f>IF(SAISIE!S68="","",SAISIE!F68)</f>
        <v/>
      </c>
      <c r="F944" s="12" t="str">
        <f>IF(SAISIE!$S68="","",IF(SAISIE!$U68="","",SAISIE!$U68))</f>
        <v/>
      </c>
      <c r="G944" s="12" t="str">
        <f>IF(SAISIE!S68="","",SAISIE!S68)</f>
        <v/>
      </c>
      <c r="H944" s="12"/>
      <c r="I944" s="37"/>
      <c r="J944" s="61"/>
    </row>
    <row r="945" spans="1:15" ht="13.5" thickBot="1" x14ac:dyDescent="0.25">
      <c r="A945" s="48" t="str">
        <f>IF(B945="","SUPPR",SAISIE!$B$3)</f>
        <v>SUPPR</v>
      </c>
      <c r="B945" s="12" t="str">
        <f>IF(SAISIE!T68="","",IF(LEN(SAISIE!B68)=1,CONCATENATE("0",SAISIE!B68,"/",SAISIE!$B$4,"/",SAISIE!$B$5),CONCATENATE(SAISIE!B68,"/",SAISIE!$B$4,"/",SAISIE!$B$5)))</f>
        <v/>
      </c>
      <c r="C945" s="60" t="str">
        <f>IF(SAISIE!T68="","",SAISIE!$T$8)</f>
        <v/>
      </c>
      <c r="D945" s="60" t="str">
        <f>IF(SAISIE!T68="","",SAISIE!E68)</f>
        <v/>
      </c>
      <c r="E945" s="60" t="str">
        <f>IF(SAISIE!T68="","",SAISIE!F68)</f>
        <v/>
      </c>
      <c r="F945" s="60" t="str">
        <f>IF(SAISIE!$T68="","",IF(SAISIE!$U68="","",SAISIE!$U68))</f>
        <v/>
      </c>
      <c r="G945" s="60" t="str">
        <f>IF(SAISIE!T68="","",SAISIE!T68)</f>
        <v/>
      </c>
      <c r="H945" s="58"/>
      <c r="I945" s="59"/>
      <c r="J945" s="62"/>
    </row>
    <row r="946" spans="1:15" x14ac:dyDescent="0.2">
      <c r="A946" s="48" t="str">
        <f>IF(B946="","SUPPR",SAISIE!$B$3)</f>
        <v>PR</v>
      </c>
      <c r="B946" s="53" t="str">
        <f>IF(SAISIE!B69="","",IF(LEN(SAISIE!B69)=1,CONCATENATE("0",SAISIE!B69,"/",SAISIE!$B$4,"/",SAISIE!$B$5),CONCATENATE(SAISIE!B69,"/",SAISIE!$B$4,"/",SAISIE!$B$5)))</f>
        <v>05/01/2018</v>
      </c>
      <c r="C946" s="53" t="str">
        <f>IF(SAISIE!B69="","",CONCATENATE($M$2,SAISIE!C69))</f>
        <v>411BOUS</v>
      </c>
      <c r="D946" s="53">
        <f>IF(SAISIE!B69="","",SAISIE!E69)</f>
        <v>153871</v>
      </c>
      <c r="E946" s="53" t="str">
        <f>IF(SAISIE!B69="","",SAISIE!F69)</f>
        <v>VTP PV 18146931 - CR-459-TN - BOUSQUET ANNE LISE - RENAULT R19</v>
      </c>
      <c r="F946" s="66" t="str">
        <f>IF(A946="SUPPR","",IF(SAISIE!$U69="","",SAISIE!$U69))</f>
        <v/>
      </c>
      <c r="G946" s="53"/>
      <c r="H946" s="53">
        <f>IF(SAISIE!B69="","",SAISIE!D69)</f>
        <v>60</v>
      </c>
      <c r="I946" s="54"/>
      <c r="J946" s="55" t="str">
        <f>IF(AZ69="","","")</f>
        <v/>
      </c>
      <c r="O946" s="38">
        <f>O930+1</f>
        <v>69</v>
      </c>
    </row>
    <row r="947" spans="1:15" x14ac:dyDescent="0.2">
      <c r="A947" s="48" t="str">
        <f>IF(B947="","SUPPR",SAISIE!$B$3)</f>
        <v>SUPPR</v>
      </c>
      <c r="B947" s="12" t="str">
        <f>IF(SAISIE!W69="","",IF(LEN(SAISIE!B69)=1,CONCATENATE("0",SAISIE!B69,"/",SAISIE!$B$4,"/",SAISIE!$B$5),CONCATENATE(SAISIE!B69,"/",SAISIE!$B$4,"/",SAISIE!$B$5)))</f>
        <v/>
      </c>
      <c r="C947" s="12" t="str">
        <f>IF(SAISIE!W69="","",SAISIE!V69)</f>
        <v/>
      </c>
      <c r="D947" s="12" t="str">
        <f>IF(SAISIE!W69="","",SAISIE!E69)</f>
        <v/>
      </c>
      <c r="E947" s="12" t="str">
        <f>IF(SAISIE!W69="","",SAISIE!F69)</f>
        <v/>
      </c>
      <c r="F947" s="12" t="str">
        <f>IF(SAISIE!$W69="","",IF(SAISIE!$U69="","",SAISIE!$U69))</f>
        <v/>
      </c>
      <c r="G947" s="12" t="str">
        <f>IF(SAISIE!W69="","",SAISIE!W69)</f>
        <v/>
      </c>
      <c r="H947" s="12"/>
      <c r="I947" s="12" t="str">
        <f>IF(SAISIE!$W69="","",SAISIE!$X69)</f>
        <v/>
      </c>
      <c r="J947" s="61" t="str">
        <f>IF(COUNTBLANK(SAISIE!$Q$6:$T$6)=4,"",IF(SAISIE!W69="","",IF(SAISIE!Q69&gt;0,SAISIE!$Q$6,IF(SAISIE!R69&gt;0,SAISIE!$R$6,IF(SAISIE!S69&gt;0,SAISIE!$S$6,IF(SAISIE!T69&gt;0,SAISIE!$T$6,""))))))</f>
        <v/>
      </c>
      <c r="O947" s="11" t="s">
        <v>51</v>
      </c>
    </row>
    <row r="948" spans="1:15" x14ac:dyDescent="0.2">
      <c r="A948" s="48" t="str">
        <f>IF(B948="","SUPPR",SAISIE!$B$3)</f>
        <v>PR</v>
      </c>
      <c r="B948" s="12" t="str">
        <f>IF(SAISIE!G69="","",IF(LEN(SAISIE!B69)=1,CONCATENATE("0",SAISIE!B69,"/",SAISIE!$B$4,"/",SAISIE!$B$5),CONCATENATE(SAISIE!B69,"/",SAISIE!$B$4,"/",SAISIE!$B$5)))</f>
        <v>05/01/2018</v>
      </c>
      <c r="C948" s="12">
        <f>IF(SAISIE!G69="","",SAISIE!$G$8)</f>
        <v>706100</v>
      </c>
      <c r="D948" s="12">
        <f>IF(SAISIE!G69="","",SAISIE!E69)</f>
        <v>153871</v>
      </c>
      <c r="E948" s="12" t="str">
        <f>IF(SAISIE!G69="","",SAISIE!F69)</f>
        <v>VTP PV 18146931 - CR-459-TN - BOUSQUET ANNE LISE - RENAULT R19</v>
      </c>
      <c r="F948" s="12" t="str">
        <f>IF(SAISIE!$G69="","",IF(SAISIE!$U69="","",SAISIE!$U69))</f>
        <v/>
      </c>
      <c r="G948" s="12">
        <f>IF(SAISIE!G69="","",SAISIE!G69)</f>
        <v>49.72</v>
      </c>
      <c r="H948" s="12"/>
      <c r="I948" s="12">
        <f>IF(SAISIE!$G69="","",SAISIE!$X69)</f>
        <v>0</v>
      </c>
      <c r="J948" s="61" t="str">
        <f>IF(COUNTBLANK(SAISIE!$Q$6:$T$6)=4,"",IF(SAISIE!G69="","",IF(SAISIE!Q69&gt;0,SAISIE!$Q$6,IF(SAISIE!R69&gt;0,SAISIE!$R$6,IF(SAISIE!S69&gt;0,SAISIE!$S$6,IF(SAISIE!T69&gt;0,SAISIE!$T$6,""))))))</f>
        <v/>
      </c>
      <c r="O948" s="11" t="s">
        <v>48</v>
      </c>
    </row>
    <row r="949" spans="1:15" x14ac:dyDescent="0.2">
      <c r="A949" s="48" t="str">
        <f>IF(B949="","SUPPR",SAISIE!$B$3)</f>
        <v>SUPPR</v>
      </c>
      <c r="B949" s="12" t="str">
        <f>IF(SAISIE!H69="","",IF(LEN(SAISIE!B69)=1,CONCATENATE("0",SAISIE!B69,"/",SAISIE!$B$4,"/",SAISIE!$B$5),CONCATENATE(SAISIE!B69,"/",SAISIE!$B$4,"/",SAISIE!$B$5)))</f>
        <v/>
      </c>
      <c r="C949" s="12" t="str">
        <f>IF(SAISIE!H69="","",SAISIE!$H$8)</f>
        <v/>
      </c>
      <c r="D949" s="12" t="str">
        <f>IF(SAISIE!H69="","",SAISIE!E69)</f>
        <v/>
      </c>
      <c r="E949" s="12" t="str">
        <f>IF(SAISIE!H69="","",SAISIE!F69)</f>
        <v/>
      </c>
      <c r="F949" s="12" t="str">
        <f>IF(SAISIE!$H69="","",IF(SAISIE!$U69="","",SAISIE!$U69))</f>
        <v/>
      </c>
      <c r="G949" s="12" t="str">
        <f>IF(SAISIE!H69="","",SAISIE!H69)</f>
        <v/>
      </c>
      <c r="H949" s="12"/>
      <c r="I949" s="12" t="str">
        <f>IF(SAISIE!$H69="","",SAISIE!$X69)</f>
        <v/>
      </c>
      <c r="J949" s="61" t="str">
        <f>IF(COUNTBLANK(SAISIE!$Q$6:$T$6)=4,"",IF(SAISIE!H69="","",IF(SAISIE!Q69&gt;0,SAISIE!$Q$6,IF(SAISIE!R69&gt;0,SAISIE!$R$6,IF(SAISIE!S69&gt;0,SAISIE!$S$6,IF(SAISIE!T69&gt;0,SAISIE!$T$6,""))))))</f>
        <v/>
      </c>
      <c r="O949" s="11" t="s">
        <v>49</v>
      </c>
    </row>
    <row r="950" spans="1:15" x14ac:dyDescent="0.2">
      <c r="A950" s="48" t="str">
        <f>IF(B950="","SUPPR",SAISIE!$B$3)</f>
        <v>SUPPR</v>
      </c>
      <c r="B950" s="12" t="str">
        <f>IF(SAISIE!I69="","",IF(LEN(SAISIE!B69)=1,CONCATENATE("0",SAISIE!B69,"/",SAISIE!$B$4,"/",SAISIE!$B$5),CONCATENATE(SAISIE!B69,"/",SAISIE!$B$4,"/",SAISIE!$B$5)))</f>
        <v/>
      </c>
      <c r="C950" s="12" t="str">
        <f>IF(SAISIE!I69="","",SAISIE!$I$8)</f>
        <v/>
      </c>
      <c r="D950" s="12" t="str">
        <f>IF(SAISIE!I69="","",SAISIE!E69)</f>
        <v/>
      </c>
      <c r="E950" s="12" t="str">
        <f>IF(SAISIE!I69="","",SAISIE!F69)</f>
        <v/>
      </c>
      <c r="F950" s="12" t="str">
        <f>IF(SAISIE!$I69="","",IF(SAISIE!$U69="","",SAISIE!$U69))</f>
        <v/>
      </c>
      <c r="G950" s="12" t="str">
        <f>IF(SAISIE!I69="","",SAISIE!I69)</f>
        <v/>
      </c>
      <c r="H950" s="12"/>
      <c r="I950" s="12" t="str">
        <f>IF(SAISIE!$I69="","",SAISIE!$X69)</f>
        <v/>
      </c>
      <c r="J950" s="61" t="str">
        <f>IF(COUNTBLANK(SAISIE!$Q$6:$T$6)=4,"",IF(SAISIE!I69="","",IF(SAISIE!Q69&gt;0,SAISIE!$Q$6,IF(SAISIE!R69&gt;0,SAISIE!$R$6,IF(SAISIE!S69&gt;0,SAISIE!$S$6,IF(SAISIE!T69&gt;0,SAISIE!$T$6,""))))))</f>
        <v/>
      </c>
      <c r="O950" s="11" t="s">
        <v>50</v>
      </c>
    </row>
    <row r="951" spans="1:15" x14ac:dyDescent="0.2">
      <c r="A951" s="48" t="str">
        <f>IF(B951="","SUPPR",SAISIE!$B$3)</f>
        <v>SUPPR</v>
      </c>
      <c r="B951" s="12" t="str">
        <f>IF(SAISIE!J69="","",IF(LEN(SAISIE!B69)=1,CONCATENATE("0",SAISIE!B69,"/",SAISIE!$B$4,"/",SAISIE!$B$5),CONCATENATE(SAISIE!B69,"/",SAISIE!$B$4,"/",SAISIE!$B$5)))</f>
        <v/>
      </c>
      <c r="C951" s="12" t="str">
        <f>IF(SAISIE!J69="","",SAISIE!$J$8)</f>
        <v/>
      </c>
      <c r="D951" s="12" t="str">
        <f>IF(SAISIE!J69="","",SAISIE!E69)</f>
        <v/>
      </c>
      <c r="E951" s="12" t="str">
        <f>IF(SAISIE!J69="","",SAISIE!F69)</f>
        <v/>
      </c>
      <c r="F951" s="12" t="str">
        <f>IF(SAISIE!$J69="","",IF(SAISIE!$U69="","",SAISIE!$U69))</f>
        <v/>
      </c>
      <c r="G951" s="12" t="str">
        <f>IF(SAISIE!J69="","",SAISIE!J69)</f>
        <v/>
      </c>
      <c r="H951" s="12"/>
      <c r="I951" s="12" t="str">
        <f>IF(SAISIE!$J69="","",SAISIE!$X69)</f>
        <v/>
      </c>
      <c r="J951" s="61" t="str">
        <f>IF(COUNTBLANK(SAISIE!$Q$6:$T$6)=4,"",IF(SAISIE!J69="","",IF(SAISIE!Q69&gt;0,SAISIE!$Q$6,IF(SAISIE!R69&gt;0,SAISIE!$R$6,IF(SAISIE!S69&gt;0,SAISIE!$S$6,IF(SAISIE!T69&gt;0,SAISIE!$T$6,""))))))</f>
        <v/>
      </c>
      <c r="O951" s="11" t="s">
        <v>53</v>
      </c>
    </row>
    <row r="952" spans="1:15" x14ac:dyDescent="0.2">
      <c r="A952" s="48" t="str">
        <f>IF(B952="","SUPPR",SAISIE!$B$3)</f>
        <v>SUPPR</v>
      </c>
      <c r="B952" s="12" t="str">
        <f>IF(SAISIE!K69="","",IF(LEN(SAISIE!B69)=1,CONCATENATE("0",SAISIE!B69,"/",SAISIE!$B$4,"/",SAISIE!$B$5),CONCATENATE(SAISIE!B69,"/",SAISIE!$B$4,"/",SAISIE!$B$5)))</f>
        <v/>
      </c>
      <c r="C952" s="12" t="str">
        <f>IF(SAISIE!K69="","",SAISIE!$K$8)</f>
        <v/>
      </c>
      <c r="D952" s="12" t="str">
        <f>IF(SAISIE!K69="","",SAISIE!E69)</f>
        <v/>
      </c>
      <c r="E952" s="12" t="str">
        <f>IF(SAISIE!K69="","",SAISIE!F69)</f>
        <v/>
      </c>
      <c r="F952" s="12" t="str">
        <f>IF(SAISIE!$K69="","",IF(SAISIE!$U69="","",SAISIE!$U69))</f>
        <v/>
      </c>
      <c r="G952" s="12" t="str">
        <f>IF(SAISIE!K69="","",SAISIE!K69)</f>
        <v/>
      </c>
      <c r="H952" s="12"/>
      <c r="I952" s="12" t="str">
        <f>IF(SAISIE!$K69="","",SAISIE!$X69)</f>
        <v/>
      </c>
      <c r="J952" s="61" t="str">
        <f>IF(COUNTBLANK(SAISIE!$Q$6:$T$6)=4,"",IF(SAISIE!K69="","",IF(SAISIE!Q69&gt;0,SAISIE!$Q$6,IF(SAISIE!R69&gt;0,SAISIE!$R$6,IF(SAISIE!S69&gt;0,SAISIE!$S$6,IF(SAISIE!T69&gt;0,SAISIE!$T$6,""))))))</f>
        <v/>
      </c>
      <c r="O952" s="11" t="s">
        <v>54</v>
      </c>
    </row>
    <row r="953" spans="1:15" x14ac:dyDescent="0.2">
      <c r="A953" s="48" t="str">
        <f>IF(B953="","SUPPR",SAISIE!$B$3)</f>
        <v>SUPPR</v>
      </c>
      <c r="B953" s="12" t="str">
        <f>IF(SAISIE!L69="","",IF(LEN(SAISIE!B69)=1,CONCATENATE("0",SAISIE!B69,"/",SAISIE!$B$4,"/",SAISIE!$B$5),CONCATENATE(SAISIE!B69,"/",SAISIE!$B$4,"/",SAISIE!$B$5)))</f>
        <v/>
      </c>
      <c r="C953" s="12" t="str">
        <f>IF(SAISIE!L69="","",SAISIE!$L$8)</f>
        <v/>
      </c>
      <c r="D953" s="12" t="str">
        <f>IF(SAISIE!L69="","",SAISIE!E69)</f>
        <v/>
      </c>
      <c r="E953" s="12" t="str">
        <f>IF(SAISIE!L69="","",SAISIE!F69)</f>
        <v/>
      </c>
      <c r="F953" s="12" t="str">
        <f>IF(SAISIE!$L69="","",IF(SAISIE!$U69="","",SAISIE!$U69))</f>
        <v/>
      </c>
      <c r="G953" s="12" t="str">
        <f>IF(SAISIE!L69="","",SAISIE!L69)</f>
        <v/>
      </c>
      <c r="H953" s="12"/>
      <c r="I953" s="12" t="str">
        <f>IF(SAISIE!$L69="","",SAISIE!$X69)</f>
        <v/>
      </c>
      <c r="J953" s="61" t="str">
        <f>IF(COUNTBLANK(SAISIE!$Q$6:$T$6)=4,"",IF(SAISIE!L69="","",IF(SAISIE!Q69&gt;0,SAISIE!$Q$6,IF(SAISIE!R69&gt;0,SAISIE!$R$6,IF(SAISIE!S69&gt;0,SAISIE!$S$6,IF(SAISIE!T69&gt;0,SAISIE!$T$6,""))))))</f>
        <v/>
      </c>
      <c r="O953" s="11" t="s">
        <v>55</v>
      </c>
    </row>
    <row r="954" spans="1:15" x14ac:dyDescent="0.2">
      <c r="A954" s="48" t="str">
        <f>IF(B954="","SUPPR",SAISIE!$B$3)</f>
        <v>SUPPR</v>
      </c>
      <c r="B954" s="12" t="str">
        <f>IF(SAISIE!M69="","",IF(LEN(SAISIE!B69)=1,CONCATENATE("0",SAISIE!B69,"/",SAISIE!$B$4,"/",SAISIE!$B$5),CONCATENATE(SAISIE!B69,"/",SAISIE!$B$4,"/",SAISIE!$B$5)))</f>
        <v/>
      </c>
      <c r="C954" s="12" t="str">
        <f>IF(SAISIE!M69="","",SAISIE!$M$8)</f>
        <v/>
      </c>
      <c r="D954" s="12" t="str">
        <f>IF(SAISIE!M69="","",SAISIE!E69)</f>
        <v/>
      </c>
      <c r="E954" s="12" t="str">
        <f>IF(SAISIE!M69="","",SAISIE!F69)</f>
        <v/>
      </c>
      <c r="F954" s="12" t="str">
        <f>IF(SAISIE!$M69="","",IF(SAISIE!$U69="","",SAISIE!$U69))</f>
        <v/>
      </c>
      <c r="G954" s="12" t="str">
        <f>IF(SAISIE!M69="","",SAISIE!M69)</f>
        <v/>
      </c>
      <c r="H954" s="12"/>
      <c r="I954" s="12" t="str">
        <f>IF(SAISIE!$M69="","",SAISIE!$X69)</f>
        <v/>
      </c>
      <c r="J954" s="61" t="str">
        <f>IF(COUNTBLANK(SAISIE!$Q$6:$T$6)=4,"",IF(SAISIE!M69="","",IF(SAISIE!Q69&gt;0,SAISIE!$Q$6,IF(SAISIE!R69&gt;0,SAISIE!$R$6,IF(SAISIE!S69&gt;0,SAISIE!$S$6,IF(SAISIE!T69&gt;0,SAISIE!$T$6,""))))))</f>
        <v/>
      </c>
      <c r="O954" s="11" t="s">
        <v>56</v>
      </c>
    </row>
    <row r="955" spans="1:15" x14ac:dyDescent="0.2">
      <c r="A955" s="48" t="str">
        <f>IF(B955="","SUPPR",SAISIE!$B$3)</f>
        <v>SUPPR</v>
      </c>
      <c r="B955" s="12" t="str">
        <f>IF(SAISIE!N69="","",IF(LEN(SAISIE!B69)=1,CONCATENATE("0",SAISIE!B69,"/",SAISIE!$B$4,"/",SAISIE!$B$5),CONCATENATE(SAISIE!B69,"/",SAISIE!$B$4,"/",SAISIE!$B$5)))</f>
        <v/>
      </c>
      <c r="C955" s="12" t="str">
        <f>IF(SAISIE!N69="","",SAISIE!$N$8)</f>
        <v/>
      </c>
      <c r="D955" s="12" t="str">
        <f>IF(SAISIE!N69="","",SAISIE!E69)</f>
        <v/>
      </c>
      <c r="E955" s="12" t="str">
        <f>IF(SAISIE!N69="","",SAISIE!F69)</f>
        <v/>
      </c>
      <c r="F955" s="12" t="str">
        <f>IF(SAISIE!$N69="","",IF(SAISIE!$U69="","",SAISIE!$U69))</f>
        <v/>
      </c>
      <c r="G955" s="12" t="str">
        <f>IF(SAISIE!N69="","",SAISIE!N69)</f>
        <v/>
      </c>
      <c r="H955" s="12"/>
      <c r="I955" s="12" t="str">
        <f>IF(SAISIE!$N69="","",SAISIE!$X69)</f>
        <v/>
      </c>
      <c r="J955" s="61" t="str">
        <f>IF(COUNTBLANK(SAISIE!$Q$6:$T$6)=4,"",IF(SAISIE!N69="","",IF(SAISIE!Q69&gt;0,SAISIE!$Q$6,IF(SAISIE!R69&gt;0,SAISIE!$R$6,IF(SAISIE!S69&gt;0,SAISIE!$S$6,IF(SAISIE!T69&gt;0,SAISIE!$T$6,""))))))</f>
        <v/>
      </c>
      <c r="O955" s="11" t="s">
        <v>57</v>
      </c>
    </row>
    <row r="956" spans="1:15" x14ac:dyDescent="0.2">
      <c r="A956" s="48" t="str">
        <f>IF(B956="","SUPPR",SAISIE!$B$3)</f>
        <v>SUPPR</v>
      </c>
      <c r="B956" s="12" t="str">
        <f>IF(SAISIE!O69="","",IF(LEN(SAISIE!B69)=1,CONCATENATE("0",SAISIE!B69,"/",SAISIE!$B$4,"/",SAISIE!$B$5),CONCATENATE(SAISIE!B69,"/",SAISIE!$B$4,"/",SAISIE!$B$5)))</f>
        <v/>
      </c>
      <c r="C956" s="12" t="str">
        <f>IF(SAISIE!O69="","",SAISIE!$O$8)</f>
        <v/>
      </c>
      <c r="D956" s="12" t="str">
        <f>IF(SAISIE!O69="","",SAISIE!E69)</f>
        <v/>
      </c>
      <c r="E956" s="12" t="str">
        <f>IF(SAISIE!O69="","",SAISIE!F69)</f>
        <v/>
      </c>
      <c r="F956" s="12" t="str">
        <f>IF(SAISIE!$O69="","",IF(SAISIE!$U69="","",SAISIE!$U69))</f>
        <v/>
      </c>
      <c r="G956" s="12" t="str">
        <f>IF(SAISIE!O69="","",SAISIE!O69)</f>
        <v/>
      </c>
      <c r="H956" s="12"/>
      <c r="I956" s="12" t="str">
        <f>IF(SAISIE!$O69="","",SAISIE!$X69)</f>
        <v/>
      </c>
      <c r="J956" s="61" t="str">
        <f>IF(COUNTBLANK(SAISIE!$Q$6:$T$6)=4,"",IF(SAISIE!O69="","",IF(SAISIE!Q69&gt;0,SAISIE!$Q$6,IF(SAISIE!R69&gt;0,SAISIE!$R$6,IF(SAISIE!S69&gt;0,SAISIE!$S$6,IF(SAISIE!T69&gt;0,SAISIE!$T$6,""))))))</f>
        <v/>
      </c>
      <c r="O956" s="11" t="s">
        <v>58</v>
      </c>
    </row>
    <row r="957" spans="1:15" x14ac:dyDescent="0.2">
      <c r="A957" s="48" t="str">
        <f>IF(B957="","SUPPR",SAISIE!$B$3)</f>
        <v>SUPPR</v>
      </c>
      <c r="B957" s="12" t="str">
        <f>IF(SAISIE!P69="","",IF(LEN(SAISIE!B69)=1,CONCATENATE("0",SAISIE!B69,"/",SAISIE!$B$4,"/",SAISIE!$B$5),CONCATENATE(SAISIE!B69,"/",SAISIE!$B$4,"/",SAISIE!$B$5)))</f>
        <v/>
      </c>
      <c r="C957" s="12" t="str">
        <f>IF(SAISIE!P69="","",SAISIE!$P$8)</f>
        <v/>
      </c>
      <c r="D957" s="12" t="str">
        <f>IF(SAISIE!P69="","",SAISIE!E69)</f>
        <v/>
      </c>
      <c r="E957" s="12" t="str">
        <f>IF(SAISIE!P69="","",SAISIE!F69)</f>
        <v/>
      </c>
      <c r="F957" s="12" t="str">
        <f>IF(SAISIE!$P69="","",IF(SAISIE!$U69="","",SAISIE!$U69))</f>
        <v/>
      </c>
      <c r="G957" s="12" t="str">
        <f>IF(SAISIE!P69="","",SAISIE!P69)</f>
        <v/>
      </c>
      <c r="H957" s="12"/>
      <c r="I957" s="12" t="str">
        <f>IF(SAISIE!$P69="","",SAISIE!$X69)</f>
        <v/>
      </c>
      <c r="J957" s="61" t="str">
        <f>IF(COUNTBLANK(SAISIE!$Q$6:$T$6)=4,"",IF(SAISIE!P69="","",IF(SAISIE!Q69&gt;0,SAISIE!$Q$6,IF(SAISIE!R69&gt;0,SAISIE!$R$6,IF(SAISIE!S69&gt;0,SAISIE!$S$6,IF(SAISIE!T69&gt;0,SAISIE!$T$6,""))))))</f>
        <v/>
      </c>
      <c r="O957" s="11" t="s">
        <v>52</v>
      </c>
    </row>
    <row r="958" spans="1:15" x14ac:dyDescent="0.2">
      <c r="A958" s="48" t="str">
        <f>IF(B958="","SUPPR",SAISIE!$B$3)</f>
        <v>PR</v>
      </c>
      <c r="B958" s="12" t="str">
        <f>IF(SAISIE!Q69="","",IF(LEN(SAISIE!B69)=1,CONCATENATE("0",SAISIE!B69,"/",SAISIE!$B$4,"/",SAISIE!$B$5),CONCATENATE(SAISIE!B69,"/",SAISIE!$B$4,"/",SAISIE!$B$5)))</f>
        <v>05/01/2018</v>
      </c>
      <c r="C958" s="12">
        <f>IF(SAISIE!Q69="","",SAISIE!$Q$8)</f>
        <v>4457112</v>
      </c>
      <c r="D958" s="12">
        <f>IF(SAISIE!Q69="","",SAISIE!E69)</f>
        <v>153871</v>
      </c>
      <c r="E958" s="12" t="str">
        <f>IF(SAISIE!Q69="","",SAISIE!F69)</f>
        <v>VTP PV 18146931 - CR-459-TN - BOUSQUET ANNE LISE - RENAULT R19</v>
      </c>
      <c r="F958" s="12" t="str">
        <f>IF(SAISIE!$Q69="","",IF(SAISIE!$U69="","",SAISIE!$U69))</f>
        <v/>
      </c>
      <c r="G958" s="12">
        <f>IF(SAISIE!Q69="","",SAISIE!Q69)</f>
        <v>10</v>
      </c>
      <c r="H958" s="12"/>
      <c r="I958" s="37"/>
      <c r="J958" s="61"/>
      <c r="O958" s="39"/>
    </row>
    <row r="959" spans="1:15" x14ac:dyDescent="0.2">
      <c r="A959" s="48" t="str">
        <f>IF(B959="","SUPPR",SAISIE!$B$3)</f>
        <v>SUPPR</v>
      </c>
      <c r="B959" s="12" t="str">
        <f>IF(SAISIE!R69="","",IF(LEN(SAISIE!B69)=1,CONCATENATE("0",SAISIE!B69,"/",SAISIE!$B$4,"/",SAISIE!$B$5),CONCATENATE(SAISIE!B69,"/",SAISIE!$B$4,"/",SAISIE!$B$5)))</f>
        <v/>
      </c>
      <c r="C959" s="12" t="str">
        <f>IF(SAISIE!R69="","",SAISIE!$R$8)</f>
        <v/>
      </c>
      <c r="D959" s="12" t="str">
        <f>IF(SAISIE!R69="","",SAISIE!E69)</f>
        <v/>
      </c>
      <c r="E959" s="12" t="str">
        <f>IF(SAISIE!R69="","",SAISIE!F69)</f>
        <v/>
      </c>
      <c r="F959" s="12" t="str">
        <f>IF(SAISIE!$R69="","",IF(SAISIE!$U69="","",SAISIE!$U69))</f>
        <v/>
      </c>
      <c r="G959" s="12" t="str">
        <f>IF(SAISIE!R69="","",SAISIE!R69)</f>
        <v/>
      </c>
      <c r="H959" s="12"/>
      <c r="I959" s="37"/>
      <c r="J959" s="61"/>
    </row>
    <row r="960" spans="1:15" x14ac:dyDescent="0.2">
      <c r="A960" s="48" t="str">
        <f>IF(B960="","SUPPR",SAISIE!$B$3)</f>
        <v>SUPPR</v>
      </c>
      <c r="B960" s="12" t="str">
        <f>IF(SAISIE!S69="","",IF(LEN(SAISIE!B69)=1,CONCATENATE("0",SAISIE!B69,"/",SAISIE!$B$4,"/",SAISIE!$B$5),CONCATENATE(SAISIE!B69,"/",SAISIE!$B$4,"/",SAISIE!$B$5)))</f>
        <v/>
      </c>
      <c r="C960" s="12" t="str">
        <f>IF(SAISIE!S69="","",SAISIE!$S$8)</f>
        <v/>
      </c>
      <c r="D960" s="12" t="str">
        <f>IF(SAISIE!S69="","",SAISIE!E69)</f>
        <v/>
      </c>
      <c r="E960" s="12" t="str">
        <f>IF(SAISIE!S69="","",SAISIE!F69)</f>
        <v/>
      </c>
      <c r="F960" s="12" t="str">
        <f>IF(SAISIE!$S69="","",IF(SAISIE!$U69="","",SAISIE!$U69))</f>
        <v/>
      </c>
      <c r="G960" s="12" t="str">
        <f>IF(SAISIE!S69="","",SAISIE!S69)</f>
        <v/>
      </c>
      <c r="H960" s="12"/>
      <c r="I960" s="37"/>
      <c r="J960" s="61"/>
    </row>
    <row r="961" spans="1:15" ht="13.5" thickBot="1" x14ac:dyDescent="0.25">
      <c r="A961" s="48" t="str">
        <f>IF(B961="","SUPPR",SAISIE!$B$3)</f>
        <v>SUPPR</v>
      </c>
      <c r="B961" s="12" t="str">
        <f>IF(SAISIE!T69="","",IF(LEN(SAISIE!B69)=1,CONCATENATE("0",SAISIE!B69,"/",SAISIE!$B$4,"/",SAISIE!$B$5),CONCATENATE(SAISIE!B69,"/",SAISIE!$B$4,"/",SAISIE!$B$5)))</f>
        <v/>
      </c>
      <c r="C961" s="60" t="str">
        <f>IF(SAISIE!T69="","",SAISIE!$T$8)</f>
        <v/>
      </c>
      <c r="D961" s="60" t="str">
        <f>IF(SAISIE!T69="","",SAISIE!E69)</f>
        <v/>
      </c>
      <c r="E961" s="60" t="str">
        <f>IF(SAISIE!T69="","",SAISIE!F69)</f>
        <v/>
      </c>
      <c r="F961" s="60" t="str">
        <f>IF(SAISIE!$T69="","",IF(SAISIE!$U69="","",SAISIE!$U69))</f>
        <v/>
      </c>
      <c r="G961" s="60" t="str">
        <f>IF(SAISIE!T69="","",SAISIE!T69)</f>
        <v/>
      </c>
      <c r="H961" s="58"/>
      <c r="I961" s="59"/>
      <c r="J961" s="62"/>
    </row>
    <row r="962" spans="1:15" x14ac:dyDescent="0.2">
      <c r="A962" s="48" t="str">
        <f>IF(B962="","SUPPR",SAISIE!$B$3)</f>
        <v>PR</v>
      </c>
      <c r="B962" s="53" t="str">
        <f>IF(SAISIE!B70="","",IF(LEN(SAISIE!B70)=1,CONCATENATE("0",SAISIE!B70,"/",SAISIE!$B$4,"/",SAISIE!$B$5),CONCATENATE(SAISIE!B70,"/",SAISIE!$B$4,"/",SAISIE!$B$5)))</f>
        <v>27/01/2018</v>
      </c>
      <c r="C962" s="53" t="str">
        <f>IF(SAISIE!B70="","",CONCATENATE($M$2,SAISIE!C70))</f>
        <v>411BOUT</v>
      </c>
      <c r="D962" s="53">
        <f>IF(SAISIE!B70="","",SAISIE!E70)</f>
        <v>154541</v>
      </c>
      <c r="E962" s="53" t="str">
        <f>IF(SAISIE!B70="","",SAISIE!F70)</f>
        <v>VTP PV 18147555 - 6870 YS 14 - BOUTEILLER JOSETTE - RENAULT LAGUNAESTA</v>
      </c>
      <c r="F962" s="66" t="str">
        <f>IF(A962="SUPPR","",IF(SAISIE!$U70="","",SAISIE!$U70))</f>
        <v/>
      </c>
      <c r="G962" s="53"/>
      <c r="H962" s="53">
        <f>IF(SAISIE!B70="","",SAISIE!D70)</f>
        <v>50</v>
      </c>
      <c r="I962" s="54"/>
      <c r="J962" s="55" t="str">
        <f>IF(AZ70="","","")</f>
        <v/>
      </c>
      <c r="O962" s="38">
        <f>O946+1</f>
        <v>70</v>
      </c>
    </row>
    <row r="963" spans="1:15" x14ac:dyDescent="0.2">
      <c r="A963" s="48" t="str">
        <f>IF(B963="","SUPPR",SAISIE!$B$3)</f>
        <v>SUPPR</v>
      </c>
      <c r="B963" s="12" t="str">
        <f>IF(SAISIE!W70="","",IF(LEN(SAISIE!B70)=1,CONCATENATE("0",SAISIE!B70,"/",SAISIE!$B$4,"/",SAISIE!$B$5),CONCATENATE(SAISIE!B70,"/",SAISIE!$B$4,"/",SAISIE!$B$5)))</f>
        <v/>
      </c>
      <c r="C963" s="12" t="str">
        <f>IF(SAISIE!W70="","",SAISIE!V70)</f>
        <v/>
      </c>
      <c r="D963" s="12" t="str">
        <f>IF(SAISIE!W70="","",SAISIE!E70)</f>
        <v/>
      </c>
      <c r="E963" s="12" t="str">
        <f>IF(SAISIE!W70="","",SAISIE!F70)</f>
        <v/>
      </c>
      <c r="F963" s="12" t="str">
        <f>IF(SAISIE!$W70="","",IF(SAISIE!$U70="","",SAISIE!$U70))</f>
        <v/>
      </c>
      <c r="G963" s="12" t="str">
        <f>IF(SAISIE!W70="","",SAISIE!W70)</f>
        <v/>
      </c>
      <c r="H963" s="12"/>
      <c r="I963" s="12" t="str">
        <f>IF(SAISIE!$W70="","",SAISIE!$X70)</f>
        <v/>
      </c>
      <c r="J963" s="61" t="str">
        <f>IF(COUNTBLANK(SAISIE!$Q$6:$T$6)=4,"",IF(SAISIE!W70="","",IF(SAISIE!Q70&gt;0,SAISIE!$Q$6,IF(SAISIE!R70&gt;0,SAISIE!$R$6,IF(SAISIE!S70&gt;0,SAISIE!$S$6,IF(SAISIE!T70&gt;0,SAISIE!$T$6,""))))))</f>
        <v/>
      </c>
      <c r="O963" s="11" t="s">
        <v>51</v>
      </c>
    </row>
    <row r="964" spans="1:15" x14ac:dyDescent="0.2">
      <c r="A964" s="48" t="str">
        <f>IF(B964="","SUPPR",SAISIE!$B$3)</f>
        <v>PR</v>
      </c>
      <c r="B964" s="12" t="str">
        <f>IF(SAISIE!G70="","",IF(LEN(SAISIE!B70)=1,CONCATENATE("0",SAISIE!B70,"/",SAISIE!$B$4,"/",SAISIE!$B$5),CONCATENATE(SAISIE!B70,"/",SAISIE!$B$4,"/",SAISIE!$B$5)))</f>
        <v>27/01/2018</v>
      </c>
      <c r="C964" s="12">
        <f>IF(SAISIE!G70="","",SAISIE!$G$8)</f>
        <v>706100</v>
      </c>
      <c r="D964" s="12">
        <f>IF(SAISIE!G70="","",SAISIE!E70)</f>
        <v>154541</v>
      </c>
      <c r="E964" s="12" t="str">
        <f>IF(SAISIE!G70="","",SAISIE!F70)</f>
        <v>VTP PV 18147555 - 6870 YS 14 - BOUTEILLER JOSETTE - RENAULT LAGUNAESTA</v>
      </c>
      <c r="F964" s="12" t="str">
        <f>IF(SAISIE!$G70="","",IF(SAISIE!$U70="","",SAISIE!$U70))</f>
        <v/>
      </c>
      <c r="G964" s="12">
        <f>IF(SAISIE!G70="","",SAISIE!G70)</f>
        <v>41.38</v>
      </c>
      <c r="H964" s="12"/>
      <c r="I964" s="12">
        <f>IF(SAISIE!$G70="","",SAISIE!$X70)</f>
        <v>0</v>
      </c>
      <c r="J964" s="61" t="str">
        <f>IF(COUNTBLANK(SAISIE!$Q$6:$T$6)=4,"",IF(SAISIE!G70="","",IF(SAISIE!Q70&gt;0,SAISIE!$Q$6,IF(SAISIE!R70&gt;0,SAISIE!$R$6,IF(SAISIE!S70&gt;0,SAISIE!$S$6,IF(SAISIE!T70&gt;0,SAISIE!$T$6,""))))))</f>
        <v/>
      </c>
      <c r="O964" s="11" t="s">
        <v>48</v>
      </c>
    </row>
    <row r="965" spans="1:15" x14ac:dyDescent="0.2">
      <c r="A965" s="48" t="str">
        <f>IF(B965="","SUPPR",SAISIE!$B$3)</f>
        <v>SUPPR</v>
      </c>
      <c r="B965" s="12" t="str">
        <f>IF(SAISIE!H70="","",IF(LEN(SAISIE!B70)=1,CONCATENATE("0",SAISIE!B70,"/",SAISIE!$B$4,"/",SAISIE!$B$5),CONCATENATE(SAISIE!B70,"/",SAISIE!$B$4,"/",SAISIE!$B$5)))</f>
        <v/>
      </c>
      <c r="C965" s="12" t="str">
        <f>IF(SAISIE!H70="","",SAISIE!$H$8)</f>
        <v/>
      </c>
      <c r="D965" s="12" t="str">
        <f>IF(SAISIE!H70="","",SAISIE!E70)</f>
        <v/>
      </c>
      <c r="E965" s="12" t="str">
        <f>IF(SAISIE!H70="","",SAISIE!F70)</f>
        <v/>
      </c>
      <c r="F965" s="12" t="str">
        <f>IF(SAISIE!$H70="","",IF(SAISIE!$U70="","",SAISIE!$U70))</f>
        <v/>
      </c>
      <c r="G965" s="12" t="str">
        <f>IF(SAISIE!H70="","",SAISIE!H70)</f>
        <v/>
      </c>
      <c r="H965" s="12"/>
      <c r="I965" s="12" t="str">
        <f>IF(SAISIE!$H70="","",SAISIE!$X70)</f>
        <v/>
      </c>
      <c r="J965" s="61" t="str">
        <f>IF(COUNTBLANK(SAISIE!$Q$6:$T$6)=4,"",IF(SAISIE!H70="","",IF(SAISIE!Q70&gt;0,SAISIE!$Q$6,IF(SAISIE!R70&gt;0,SAISIE!$R$6,IF(SAISIE!S70&gt;0,SAISIE!$S$6,IF(SAISIE!T70&gt;0,SAISIE!$T$6,""))))))</f>
        <v/>
      </c>
      <c r="O965" s="11" t="s">
        <v>49</v>
      </c>
    </row>
    <row r="966" spans="1:15" x14ac:dyDescent="0.2">
      <c r="A966" s="48" t="str">
        <f>IF(B966="","SUPPR",SAISIE!$B$3)</f>
        <v>SUPPR</v>
      </c>
      <c r="B966" s="12" t="str">
        <f>IF(SAISIE!I70="","",IF(LEN(SAISIE!B70)=1,CONCATENATE("0",SAISIE!B70,"/",SAISIE!$B$4,"/",SAISIE!$B$5),CONCATENATE(SAISIE!B70,"/",SAISIE!$B$4,"/",SAISIE!$B$5)))</f>
        <v/>
      </c>
      <c r="C966" s="12" t="str">
        <f>IF(SAISIE!I70="","",SAISIE!$I$8)</f>
        <v/>
      </c>
      <c r="D966" s="12" t="str">
        <f>IF(SAISIE!I70="","",SAISIE!E70)</f>
        <v/>
      </c>
      <c r="E966" s="12" t="str">
        <f>IF(SAISIE!I70="","",SAISIE!F70)</f>
        <v/>
      </c>
      <c r="F966" s="12" t="str">
        <f>IF(SAISIE!$I70="","",IF(SAISIE!$U70="","",SAISIE!$U70))</f>
        <v/>
      </c>
      <c r="G966" s="12" t="str">
        <f>IF(SAISIE!I70="","",SAISIE!I70)</f>
        <v/>
      </c>
      <c r="H966" s="12"/>
      <c r="I966" s="12" t="str">
        <f>IF(SAISIE!$I70="","",SAISIE!$X70)</f>
        <v/>
      </c>
      <c r="J966" s="61" t="str">
        <f>IF(COUNTBLANK(SAISIE!$Q$6:$T$6)=4,"",IF(SAISIE!I70="","",IF(SAISIE!Q70&gt;0,SAISIE!$Q$6,IF(SAISIE!R70&gt;0,SAISIE!$R$6,IF(SAISIE!S70&gt;0,SAISIE!$S$6,IF(SAISIE!T70&gt;0,SAISIE!$T$6,""))))))</f>
        <v/>
      </c>
      <c r="O966" s="11" t="s">
        <v>50</v>
      </c>
    </row>
    <row r="967" spans="1:15" x14ac:dyDescent="0.2">
      <c r="A967" s="48" t="str">
        <f>IF(B967="","SUPPR",SAISIE!$B$3)</f>
        <v>SUPPR</v>
      </c>
      <c r="B967" s="12" t="str">
        <f>IF(SAISIE!J70="","",IF(LEN(SAISIE!B70)=1,CONCATENATE("0",SAISIE!B70,"/",SAISIE!$B$4,"/",SAISIE!$B$5),CONCATENATE(SAISIE!B70,"/",SAISIE!$B$4,"/",SAISIE!$B$5)))</f>
        <v/>
      </c>
      <c r="C967" s="12" t="str">
        <f>IF(SAISIE!J70="","",SAISIE!$J$8)</f>
        <v/>
      </c>
      <c r="D967" s="12" t="str">
        <f>IF(SAISIE!J70="","",SAISIE!E70)</f>
        <v/>
      </c>
      <c r="E967" s="12" t="str">
        <f>IF(SAISIE!J70="","",SAISIE!F70)</f>
        <v/>
      </c>
      <c r="F967" s="12" t="str">
        <f>IF(SAISIE!$J70="","",IF(SAISIE!$U70="","",SAISIE!$U70))</f>
        <v/>
      </c>
      <c r="G967" s="12" t="str">
        <f>IF(SAISIE!J70="","",SAISIE!J70)</f>
        <v/>
      </c>
      <c r="H967" s="12"/>
      <c r="I967" s="12" t="str">
        <f>IF(SAISIE!$J70="","",SAISIE!$X70)</f>
        <v/>
      </c>
      <c r="J967" s="61" t="str">
        <f>IF(COUNTBLANK(SAISIE!$Q$6:$T$6)=4,"",IF(SAISIE!J70="","",IF(SAISIE!Q70&gt;0,SAISIE!$Q$6,IF(SAISIE!R70&gt;0,SAISIE!$R$6,IF(SAISIE!S70&gt;0,SAISIE!$S$6,IF(SAISIE!T70&gt;0,SAISIE!$T$6,""))))))</f>
        <v/>
      </c>
      <c r="O967" s="11" t="s">
        <v>53</v>
      </c>
    </row>
    <row r="968" spans="1:15" x14ac:dyDescent="0.2">
      <c r="A968" s="48" t="str">
        <f>IF(B968="","SUPPR",SAISIE!$B$3)</f>
        <v>SUPPR</v>
      </c>
      <c r="B968" s="12" t="str">
        <f>IF(SAISIE!K70="","",IF(LEN(SAISIE!B70)=1,CONCATENATE("0",SAISIE!B70,"/",SAISIE!$B$4,"/",SAISIE!$B$5),CONCATENATE(SAISIE!B70,"/",SAISIE!$B$4,"/",SAISIE!$B$5)))</f>
        <v/>
      </c>
      <c r="C968" s="12" t="str">
        <f>IF(SAISIE!K70="","",SAISIE!$K$8)</f>
        <v/>
      </c>
      <c r="D968" s="12" t="str">
        <f>IF(SAISIE!K70="","",SAISIE!E70)</f>
        <v/>
      </c>
      <c r="E968" s="12" t="str">
        <f>IF(SAISIE!K70="","",SAISIE!F70)</f>
        <v/>
      </c>
      <c r="F968" s="12" t="str">
        <f>IF(SAISIE!$K70="","",IF(SAISIE!$U70="","",SAISIE!$U70))</f>
        <v/>
      </c>
      <c r="G968" s="12" t="str">
        <f>IF(SAISIE!K70="","",SAISIE!K70)</f>
        <v/>
      </c>
      <c r="H968" s="12"/>
      <c r="I968" s="12" t="str">
        <f>IF(SAISIE!$K70="","",SAISIE!$X70)</f>
        <v/>
      </c>
      <c r="J968" s="61" t="str">
        <f>IF(COUNTBLANK(SAISIE!$Q$6:$T$6)=4,"",IF(SAISIE!K70="","",IF(SAISIE!Q70&gt;0,SAISIE!$Q$6,IF(SAISIE!R70&gt;0,SAISIE!$R$6,IF(SAISIE!S70&gt;0,SAISIE!$S$6,IF(SAISIE!T70&gt;0,SAISIE!$T$6,""))))))</f>
        <v/>
      </c>
      <c r="O968" s="11" t="s">
        <v>54</v>
      </c>
    </row>
    <row r="969" spans="1:15" x14ac:dyDescent="0.2">
      <c r="A969" s="48" t="str">
        <f>IF(B969="","SUPPR",SAISIE!$B$3)</f>
        <v>SUPPR</v>
      </c>
      <c r="B969" s="12" t="str">
        <f>IF(SAISIE!L70="","",IF(LEN(SAISIE!B70)=1,CONCATENATE("0",SAISIE!B70,"/",SAISIE!$B$4,"/",SAISIE!$B$5),CONCATENATE(SAISIE!B70,"/",SAISIE!$B$4,"/",SAISIE!$B$5)))</f>
        <v/>
      </c>
      <c r="C969" s="12" t="str">
        <f>IF(SAISIE!L70="","",SAISIE!$L$8)</f>
        <v/>
      </c>
      <c r="D969" s="12" t="str">
        <f>IF(SAISIE!L70="","",SAISIE!E70)</f>
        <v/>
      </c>
      <c r="E969" s="12" t="str">
        <f>IF(SAISIE!L70="","",SAISIE!F70)</f>
        <v/>
      </c>
      <c r="F969" s="12" t="str">
        <f>IF(SAISIE!$L70="","",IF(SAISIE!$U70="","",SAISIE!$U70))</f>
        <v/>
      </c>
      <c r="G969" s="12" t="str">
        <f>IF(SAISIE!L70="","",SAISIE!L70)</f>
        <v/>
      </c>
      <c r="H969" s="12"/>
      <c r="I969" s="12" t="str">
        <f>IF(SAISIE!$L70="","",SAISIE!$X70)</f>
        <v/>
      </c>
      <c r="J969" s="61" t="str">
        <f>IF(COUNTBLANK(SAISIE!$Q$6:$T$6)=4,"",IF(SAISIE!L70="","",IF(SAISIE!Q70&gt;0,SAISIE!$Q$6,IF(SAISIE!R70&gt;0,SAISIE!$R$6,IF(SAISIE!S70&gt;0,SAISIE!$S$6,IF(SAISIE!T70&gt;0,SAISIE!$T$6,""))))))</f>
        <v/>
      </c>
      <c r="O969" s="11" t="s">
        <v>55</v>
      </c>
    </row>
    <row r="970" spans="1:15" x14ac:dyDescent="0.2">
      <c r="A970" s="48" t="str">
        <f>IF(B970="","SUPPR",SAISIE!$B$3)</f>
        <v>SUPPR</v>
      </c>
      <c r="B970" s="12" t="str">
        <f>IF(SAISIE!M70="","",IF(LEN(SAISIE!B70)=1,CONCATENATE("0",SAISIE!B70,"/",SAISIE!$B$4,"/",SAISIE!$B$5),CONCATENATE(SAISIE!B70,"/",SAISIE!$B$4,"/",SAISIE!$B$5)))</f>
        <v/>
      </c>
      <c r="C970" s="12" t="str">
        <f>IF(SAISIE!M70="","",SAISIE!$M$8)</f>
        <v/>
      </c>
      <c r="D970" s="12" t="str">
        <f>IF(SAISIE!M70="","",SAISIE!E70)</f>
        <v/>
      </c>
      <c r="E970" s="12" t="str">
        <f>IF(SAISIE!M70="","",SAISIE!F70)</f>
        <v/>
      </c>
      <c r="F970" s="12" t="str">
        <f>IF(SAISIE!$M70="","",IF(SAISIE!$U70="","",SAISIE!$U70))</f>
        <v/>
      </c>
      <c r="G970" s="12" t="str">
        <f>IF(SAISIE!M70="","",SAISIE!M70)</f>
        <v/>
      </c>
      <c r="H970" s="12"/>
      <c r="I970" s="12" t="str">
        <f>IF(SAISIE!$M70="","",SAISIE!$X70)</f>
        <v/>
      </c>
      <c r="J970" s="61" t="str">
        <f>IF(COUNTBLANK(SAISIE!$Q$6:$T$6)=4,"",IF(SAISIE!M70="","",IF(SAISIE!Q70&gt;0,SAISIE!$Q$6,IF(SAISIE!R70&gt;0,SAISIE!$R$6,IF(SAISIE!S70&gt;0,SAISIE!$S$6,IF(SAISIE!T70&gt;0,SAISIE!$T$6,""))))))</f>
        <v/>
      </c>
      <c r="O970" s="11" t="s">
        <v>56</v>
      </c>
    </row>
    <row r="971" spans="1:15" x14ac:dyDescent="0.2">
      <c r="A971" s="48" t="str">
        <f>IF(B971="","SUPPR",SAISIE!$B$3)</f>
        <v>SUPPR</v>
      </c>
      <c r="B971" s="12" t="str">
        <f>IF(SAISIE!N70="","",IF(LEN(SAISIE!B70)=1,CONCATENATE("0",SAISIE!B70,"/",SAISIE!$B$4,"/",SAISIE!$B$5),CONCATENATE(SAISIE!B70,"/",SAISIE!$B$4,"/",SAISIE!$B$5)))</f>
        <v/>
      </c>
      <c r="C971" s="12" t="str">
        <f>IF(SAISIE!N70="","",SAISIE!$N$8)</f>
        <v/>
      </c>
      <c r="D971" s="12" t="str">
        <f>IF(SAISIE!N70="","",SAISIE!E70)</f>
        <v/>
      </c>
      <c r="E971" s="12" t="str">
        <f>IF(SAISIE!N70="","",SAISIE!F70)</f>
        <v/>
      </c>
      <c r="F971" s="12" t="str">
        <f>IF(SAISIE!$N70="","",IF(SAISIE!$U70="","",SAISIE!$U70))</f>
        <v/>
      </c>
      <c r="G971" s="12" t="str">
        <f>IF(SAISIE!N70="","",SAISIE!N70)</f>
        <v/>
      </c>
      <c r="H971" s="12"/>
      <c r="I971" s="12" t="str">
        <f>IF(SAISIE!$N70="","",SAISIE!$X70)</f>
        <v/>
      </c>
      <c r="J971" s="61" t="str">
        <f>IF(COUNTBLANK(SAISIE!$Q$6:$T$6)=4,"",IF(SAISIE!N70="","",IF(SAISIE!Q70&gt;0,SAISIE!$Q$6,IF(SAISIE!R70&gt;0,SAISIE!$R$6,IF(SAISIE!S70&gt;0,SAISIE!$S$6,IF(SAISIE!T70&gt;0,SAISIE!$T$6,""))))))</f>
        <v/>
      </c>
      <c r="O971" s="11" t="s">
        <v>57</v>
      </c>
    </row>
    <row r="972" spans="1:15" x14ac:dyDescent="0.2">
      <c r="A972" s="48" t="str">
        <f>IF(B972="","SUPPR",SAISIE!$B$3)</f>
        <v>SUPPR</v>
      </c>
      <c r="B972" s="12" t="str">
        <f>IF(SAISIE!O70="","",IF(LEN(SAISIE!B70)=1,CONCATENATE("0",SAISIE!B70,"/",SAISIE!$B$4,"/",SAISIE!$B$5),CONCATENATE(SAISIE!B70,"/",SAISIE!$B$4,"/",SAISIE!$B$5)))</f>
        <v/>
      </c>
      <c r="C972" s="12" t="str">
        <f>IF(SAISIE!O70="","",SAISIE!$O$8)</f>
        <v/>
      </c>
      <c r="D972" s="12" t="str">
        <f>IF(SAISIE!O70="","",SAISIE!E70)</f>
        <v/>
      </c>
      <c r="E972" s="12" t="str">
        <f>IF(SAISIE!O70="","",SAISIE!F70)</f>
        <v/>
      </c>
      <c r="F972" s="12" t="str">
        <f>IF(SAISIE!$O70="","",IF(SAISIE!$U70="","",SAISIE!$U70))</f>
        <v/>
      </c>
      <c r="G972" s="12" t="str">
        <f>IF(SAISIE!O70="","",SAISIE!O70)</f>
        <v/>
      </c>
      <c r="H972" s="12"/>
      <c r="I972" s="12" t="str">
        <f>IF(SAISIE!$O70="","",SAISIE!$X70)</f>
        <v/>
      </c>
      <c r="J972" s="61" t="str">
        <f>IF(COUNTBLANK(SAISIE!$Q$6:$T$6)=4,"",IF(SAISIE!O70="","",IF(SAISIE!Q70&gt;0,SAISIE!$Q$6,IF(SAISIE!R70&gt;0,SAISIE!$R$6,IF(SAISIE!S70&gt;0,SAISIE!$S$6,IF(SAISIE!T70&gt;0,SAISIE!$T$6,""))))))</f>
        <v/>
      </c>
      <c r="O972" s="11" t="s">
        <v>58</v>
      </c>
    </row>
    <row r="973" spans="1:15" x14ac:dyDescent="0.2">
      <c r="A973" s="48" t="str">
        <f>IF(B973="","SUPPR",SAISIE!$B$3)</f>
        <v>SUPPR</v>
      </c>
      <c r="B973" s="12" t="str">
        <f>IF(SAISIE!P70="","",IF(LEN(SAISIE!B70)=1,CONCATENATE("0",SAISIE!B70,"/",SAISIE!$B$4,"/",SAISIE!$B$5),CONCATENATE(SAISIE!B70,"/",SAISIE!$B$4,"/",SAISIE!$B$5)))</f>
        <v/>
      </c>
      <c r="C973" s="12" t="str">
        <f>IF(SAISIE!P70="","",SAISIE!$P$8)</f>
        <v/>
      </c>
      <c r="D973" s="12" t="str">
        <f>IF(SAISIE!P70="","",SAISIE!E70)</f>
        <v/>
      </c>
      <c r="E973" s="12" t="str">
        <f>IF(SAISIE!P70="","",SAISIE!F70)</f>
        <v/>
      </c>
      <c r="F973" s="12" t="str">
        <f>IF(SAISIE!$P70="","",IF(SAISIE!$U70="","",SAISIE!$U70))</f>
        <v/>
      </c>
      <c r="G973" s="12" t="str">
        <f>IF(SAISIE!P70="","",SAISIE!P70)</f>
        <v/>
      </c>
      <c r="H973" s="12"/>
      <c r="I973" s="12" t="str">
        <f>IF(SAISIE!$P70="","",SAISIE!$X70)</f>
        <v/>
      </c>
      <c r="J973" s="61" t="str">
        <f>IF(COUNTBLANK(SAISIE!$Q$6:$T$6)=4,"",IF(SAISIE!P70="","",IF(SAISIE!Q70&gt;0,SAISIE!$Q$6,IF(SAISIE!R70&gt;0,SAISIE!$R$6,IF(SAISIE!S70&gt;0,SAISIE!$S$6,IF(SAISIE!T70&gt;0,SAISIE!$T$6,""))))))</f>
        <v/>
      </c>
      <c r="O973" s="11" t="s">
        <v>52</v>
      </c>
    </row>
    <row r="974" spans="1:15" x14ac:dyDescent="0.2">
      <c r="A974" s="48" t="str">
        <f>IF(B974="","SUPPR",SAISIE!$B$3)</f>
        <v>PR</v>
      </c>
      <c r="B974" s="12" t="str">
        <f>IF(SAISIE!Q70="","",IF(LEN(SAISIE!B70)=1,CONCATENATE("0",SAISIE!B70,"/",SAISIE!$B$4,"/",SAISIE!$B$5),CONCATENATE(SAISIE!B70,"/",SAISIE!$B$4,"/",SAISIE!$B$5)))</f>
        <v>27/01/2018</v>
      </c>
      <c r="C974" s="12">
        <f>IF(SAISIE!Q70="","",SAISIE!$Q$8)</f>
        <v>4457112</v>
      </c>
      <c r="D974" s="12">
        <f>IF(SAISIE!Q70="","",SAISIE!E70)</f>
        <v>154541</v>
      </c>
      <c r="E974" s="12" t="str">
        <f>IF(SAISIE!Q70="","",SAISIE!F70)</f>
        <v>VTP PV 18147555 - 6870 YS 14 - BOUTEILLER JOSETTE - RENAULT LAGUNAESTA</v>
      </c>
      <c r="F974" s="12" t="str">
        <f>IF(SAISIE!$Q70="","",IF(SAISIE!$U70="","",SAISIE!$U70))</f>
        <v/>
      </c>
      <c r="G974" s="12">
        <f>IF(SAISIE!Q70="","",SAISIE!Q70)</f>
        <v>8.34</v>
      </c>
      <c r="H974" s="12"/>
      <c r="I974" s="37"/>
      <c r="J974" s="61"/>
      <c r="O974" s="39"/>
    </row>
    <row r="975" spans="1:15" x14ac:dyDescent="0.2">
      <c r="A975" s="48" t="str">
        <f>IF(B975="","SUPPR",SAISIE!$B$3)</f>
        <v>SUPPR</v>
      </c>
      <c r="B975" s="12" t="str">
        <f>IF(SAISIE!R70="","",IF(LEN(SAISIE!B70)=1,CONCATENATE("0",SAISIE!B70,"/",SAISIE!$B$4,"/",SAISIE!$B$5),CONCATENATE(SAISIE!B70,"/",SAISIE!$B$4,"/",SAISIE!$B$5)))</f>
        <v/>
      </c>
      <c r="C975" s="12" t="str">
        <f>IF(SAISIE!R70="","",SAISIE!$R$8)</f>
        <v/>
      </c>
      <c r="D975" s="12" t="str">
        <f>IF(SAISIE!R70="","",SAISIE!E70)</f>
        <v/>
      </c>
      <c r="E975" s="12" t="str">
        <f>IF(SAISIE!R70="","",SAISIE!F70)</f>
        <v/>
      </c>
      <c r="F975" s="12" t="str">
        <f>IF(SAISIE!$R70="","",IF(SAISIE!$U70="","",SAISIE!$U70))</f>
        <v/>
      </c>
      <c r="G975" s="12" t="str">
        <f>IF(SAISIE!R70="","",SAISIE!R70)</f>
        <v/>
      </c>
      <c r="H975" s="12"/>
      <c r="I975" s="37"/>
      <c r="J975" s="61"/>
    </row>
    <row r="976" spans="1:15" x14ac:dyDescent="0.2">
      <c r="A976" s="48" t="str">
        <f>IF(B976="","SUPPR",SAISIE!$B$3)</f>
        <v>SUPPR</v>
      </c>
      <c r="B976" s="12" t="str">
        <f>IF(SAISIE!S70="","",IF(LEN(SAISIE!B70)=1,CONCATENATE("0",SAISIE!B70,"/",SAISIE!$B$4,"/",SAISIE!$B$5),CONCATENATE(SAISIE!B70,"/",SAISIE!$B$4,"/",SAISIE!$B$5)))</f>
        <v/>
      </c>
      <c r="C976" s="12" t="str">
        <f>IF(SAISIE!S70="","",SAISIE!$S$8)</f>
        <v/>
      </c>
      <c r="D976" s="12" t="str">
        <f>IF(SAISIE!S70="","",SAISIE!E70)</f>
        <v/>
      </c>
      <c r="E976" s="12" t="str">
        <f>IF(SAISIE!S70="","",SAISIE!F70)</f>
        <v/>
      </c>
      <c r="F976" s="12" t="str">
        <f>IF(SAISIE!$S70="","",IF(SAISIE!$U70="","",SAISIE!$U70))</f>
        <v/>
      </c>
      <c r="G976" s="12" t="str">
        <f>IF(SAISIE!S70="","",SAISIE!S70)</f>
        <v/>
      </c>
      <c r="H976" s="12"/>
      <c r="I976" s="37"/>
      <c r="J976" s="61"/>
    </row>
    <row r="977" spans="1:15" ht="13.5" thickBot="1" x14ac:dyDescent="0.25">
      <c r="A977" s="48" t="str">
        <f>IF(B977="","SUPPR",SAISIE!$B$3)</f>
        <v>SUPPR</v>
      </c>
      <c r="B977" s="12" t="str">
        <f>IF(SAISIE!T70="","",IF(LEN(SAISIE!B70)=1,CONCATENATE("0",SAISIE!B70,"/",SAISIE!$B$4,"/",SAISIE!$B$5),CONCATENATE(SAISIE!B70,"/",SAISIE!$B$4,"/",SAISIE!$B$5)))</f>
        <v/>
      </c>
      <c r="C977" s="60" t="str">
        <f>IF(SAISIE!T70="","",SAISIE!$T$8)</f>
        <v/>
      </c>
      <c r="D977" s="60" t="str">
        <f>IF(SAISIE!T70="","",SAISIE!E70)</f>
        <v/>
      </c>
      <c r="E977" s="60" t="str">
        <f>IF(SAISIE!T70="","",SAISIE!F70)</f>
        <v/>
      </c>
      <c r="F977" s="60" t="str">
        <f>IF(SAISIE!$T70="","",IF(SAISIE!$U70="","",SAISIE!$U70))</f>
        <v/>
      </c>
      <c r="G977" s="60" t="str">
        <f>IF(SAISIE!T70="","",SAISIE!T70)</f>
        <v/>
      </c>
      <c r="H977" s="58"/>
      <c r="I977" s="59"/>
      <c r="J977" s="62"/>
    </row>
    <row r="978" spans="1:15" x14ac:dyDescent="0.2">
      <c r="A978" s="48" t="str">
        <f>IF(B978="","SUPPR",SAISIE!$B$3)</f>
        <v>PR</v>
      </c>
      <c r="B978" s="53" t="str">
        <f>IF(SAISIE!B71="","",IF(LEN(SAISIE!B71)=1,CONCATENATE("0",SAISIE!B71,"/",SAISIE!$B$4,"/",SAISIE!$B$5),CONCATENATE(SAISIE!B71,"/",SAISIE!$B$4,"/",SAISIE!$B$5)))</f>
        <v>07/01/2018</v>
      </c>
      <c r="C978" s="53" t="str">
        <f>IF(SAISIE!B71="","",CONCATENATE($M$2,SAISIE!C71))</f>
        <v xml:space="preserve">411BOY </v>
      </c>
      <c r="D978" s="53">
        <f>IF(SAISIE!B71="","",SAISIE!E71)</f>
        <v>153979</v>
      </c>
      <c r="E978" s="53" t="str">
        <f>IF(SAISIE!B71="","",SAISIE!F71)</f>
        <v>VTP PV 18147031 - BM-422-GR - BOY MOKE KEFI - OPEL ASTRA</v>
      </c>
      <c r="F978" s="66" t="str">
        <f>IF(A978="SUPPR","",IF(SAISIE!$U71="","",SAISIE!$U71))</f>
        <v/>
      </c>
      <c r="G978" s="53"/>
      <c r="H978" s="53">
        <f>IF(SAISIE!B71="","",SAISIE!D71)</f>
        <v>65</v>
      </c>
      <c r="I978" s="54"/>
      <c r="J978" s="55" t="str">
        <f>IF(AZ71="","","")</f>
        <v/>
      </c>
      <c r="O978" s="38">
        <f>O962+1</f>
        <v>71</v>
      </c>
    </row>
    <row r="979" spans="1:15" x14ac:dyDescent="0.2">
      <c r="A979" s="48" t="str">
        <f>IF(B979="","SUPPR",SAISIE!$B$3)</f>
        <v>SUPPR</v>
      </c>
      <c r="B979" s="12" t="str">
        <f>IF(SAISIE!W71="","",IF(LEN(SAISIE!B71)=1,CONCATENATE("0",SAISIE!B71,"/",SAISIE!$B$4,"/",SAISIE!$B$5),CONCATENATE(SAISIE!B71,"/",SAISIE!$B$4,"/",SAISIE!$B$5)))</f>
        <v/>
      </c>
      <c r="C979" s="12" t="str">
        <f>IF(SAISIE!W71="","",SAISIE!V71)</f>
        <v/>
      </c>
      <c r="D979" s="12" t="str">
        <f>IF(SAISIE!W71="","",SAISIE!E71)</f>
        <v/>
      </c>
      <c r="E979" s="12" t="str">
        <f>IF(SAISIE!W71="","",SAISIE!F71)</f>
        <v/>
      </c>
      <c r="F979" s="12" t="str">
        <f>IF(SAISIE!$W71="","",IF(SAISIE!$U71="","",SAISIE!$U71))</f>
        <v/>
      </c>
      <c r="G979" s="12" t="str">
        <f>IF(SAISIE!W71="","",SAISIE!W71)</f>
        <v/>
      </c>
      <c r="H979" s="12"/>
      <c r="I979" s="12" t="str">
        <f>IF(SAISIE!$W71="","",SAISIE!$X71)</f>
        <v/>
      </c>
      <c r="J979" s="61" t="str">
        <f>IF(COUNTBLANK(SAISIE!$Q$6:$T$6)=4,"",IF(SAISIE!W71="","",IF(SAISIE!Q71&gt;0,SAISIE!$Q$6,IF(SAISIE!R71&gt;0,SAISIE!$R$6,IF(SAISIE!S71&gt;0,SAISIE!$S$6,IF(SAISIE!T71&gt;0,SAISIE!$T$6,""))))))</f>
        <v/>
      </c>
      <c r="O979" s="11" t="s">
        <v>51</v>
      </c>
    </row>
    <row r="980" spans="1:15" x14ac:dyDescent="0.2">
      <c r="A980" s="48" t="str">
        <f>IF(B980="","SUPPR",SAISIE!$B$3)</f>
        <v>PR</v>
      </c>
      <c r="B980" s="12" t="str">
        <f>IF(SAISIE!G71="","",IF(LEN(SAISIE!B71)=1,CONCATENATE("0",SAISIE!B71,"/",SAISIE!$B$4,"/",SAISIE!$B$5),CONCATENATE(SAISIE!B71,"/",SAISIE!$B$4,"/",SAISIE!$B$5)))</f>
        <v>07/01/2018</v>
      </c>
      <c r="C980" s="12">
        <f>IF(SAISIE!G71="","",SAISIE!$G$8)</f>
        <v>706100</v>
      </c>
      <c r="D980" s="12">
        <f>IF(SAISIE!G71="","",SAISIE!E71)</f>
        <v>153979</v>
      </c>
      <c r="E980" s="12" t="str">
        <f>IF(SAISIE!G71="","",SAISIE!F71)</f>
        <v>VTP PV 18147031 - BM-422-GR - BOY MOKE KEFI - OPEL ASTRA</v>
      </c>
      <c r="F980" s="12" t="str">
        <f>IF(SAISIE!$G71="","",IF(SAISIE!$U71="","",SAISIE!$U71))</f>
        <v/>
      </c>
      <c r="G980" s="12">
        <f>IF(SAISIE!G71="","",SAISIE!G71)</f>
        <v>53.88</v>
      </c>
      <c r="H980" s="12"/>
      <c r="I980" s="12">
        <f>IF(SAISIE!$G71="","",SAISIE!$X71)</f>
        <v>0</v>
      </c>
      <c r="J980" s="61" t="str">
        <f>IF(COUNTBLANK(SAISIE!$Q$6:$T$6)=4,"",IF(SAISIE!G71="","",IF(SAISIE!Q71&gt;0,SAISIE!$Q$6,IF(SAISIE!R71&gt;0,SAISIE!$R$6,IF(SAISIE!S71&gt;0,SAISIE!$S$6,IF(SAISIE!T71&gt;0,SAISIE!$T$6,""))))))</f>
        <v/>
      </c>
      <c r="O980" s="11" t="s">
        <v>48</v>
      </c>
    </row>
    <row r="981" spans="1:15" x14ac:dyDescent="0.2">
      <c r="A981" s="48" t="str">
        <f>IF(B981="","SUPPR",SAISIE!$B$3)</f>
        <v>SUPPR</v>
      </c>
      <c r="B981" s="12" t="str">
        <f>IF(SAISIE!H71="","",IF(LEN(SAISIE!B71)=1,CONCATENATE("0",SAISIE!B71,"/",SAISIE!$B$4,"/",SAISIE!$B$5),CONCATENATE(SAISIE!B71,"/",SAISIE!$B$4,"/",SAISIE!$B$5)))</f>
        <v/>
      </c>
      <c r="C981" s="12" t="str">
        <f>IF(SAISIE!H71="","",SAISIE!$H$8)</f>
        <v/>
      </c>
      <c r="D981" s="12" t="str">
        <f>IF(SAISIE!H71="","",SAISIE!E71)</f>
        <v/>
      </c>
      <c r="E981" s="12" t="str">
        <f>IF(SAISIE!H71="","",SAISIE!F71)</f>
        <v/>
      </c>
      <c r="F981" s="12" t="str">
        <f>IF(SAISIE!$H71="","",IF(SAISIE!$U71="","",SAISIE!$U71))</f>
        <v/>
      </c>
      <c r="G981" s="12" t="str">
        <f>IF(SAISIE!H71="","",SAISIE!H71)</f>
        <v/>
      </c>
      <c r="H981" s="12"/>
      <c r="I981" s="12" t="str">
        <f>IF(SAISIE!$H71="","",SAISIE!$X71)</f>
        <v/>
      </c>
      <c r="J981" s="61" t="str">
        <f>IF(COUNTBLANK(SAISIE!$Q$6:$T$6)=4,"",IF(SAISIE!H71="","",IF(SAISIE!Q71&gt;0,SAISIE!$Q$6,IF(SAISIE!R71&gt;0,SAISIE!$R$6,IF(SAISIE!S71&gt;0,SAISIE!$S$6,IF(SAISIE!T71&gt;0,SAISIE!$T$6,""))))))</f>
        <v/>
      </c>
      <c r="O981" s="11" t="s">
        <v>49</v>
      </c>
    </row>
    <row r="982" spans="1:15" x14ac:dyDescent="0.2">
      <c r="A982" s="48" t="str">
        <f>IF(B982="","SUPPR",SAISIE!$B$3)</f>
        <v>SUPPR</v>
      </c>
      <c r="B982" s="12" t="str">
        <f>IF(SAISIE!I71="","",IF(LEN(SAISIE!B71)=1,CONCATENATE("0",SAISIE!B71,"/",SAISIE!$B$4,"/",SAISIE!$B$5),CONCATENATE(SAISIE!B71,"/",SAISIE!$B$4,"/",SAISIE!$B$5)))</f>
        <v/>
      </c>
      <c r="C982" s="12" t="str">
        <f>IF(SAISIE!I71="","",SAISIE!$I$8)</f>
        <v/>
      </c>
      <c r="D982" s="12" t="str">
        <f>IF(SAISIE!I71="","",SAISIE!E71)</f>
        <v/>
      </c>
      <c r="E982" s="12" t="str">
        <f>IF(SAISIE!I71="","",SAISIE!F71)</f>
        <v/>
      </c>
      <c r="F982" s="12" t="str">
        <f>IF(SAISIE!$I71="","",IF(SAISIE!$U71="","",SAISIE!$U71))</f>
        <v/>
      </c>
      <c r="G982" s="12" t="str">
        <f>IF(SAISIE!I71="","",SAISIE!I71)</f>
        <v/>
      </c>
      <c r="H982" s="12"/>
      <c r="I982" s="12" t="str">
        <f>IF(SAISIE!$I71="","",SAISIE!$X71)</f>
        <v/>
      </c>
      <c r="J982" s="61" t="str">
        <f>IF(COUNTBLANK(SAISIE!$Q$6:$T$6)=4,"",IF(SAISIE!I71="","",IF(SAISIE!Q71&gt;0,SAISIE!$Q$6,IF(SAISIE!R71&gt;0,SAISIE!$R$6,IF(SAISIE!S71&gt;0,SAISIE!$S$6,IF(SAISIE!T71&gt;0,SAISIE!$T$6,""))))))</f>
        <v/>
      </c>
      <c r="O982" s="11" t="s">
        <v>50</v>
      </c>
    </row>
    <row r="983" spans="1:15" x14ac:dyDescent="0.2">
      <c r="A983" s="48" t="str">
        <f>IF(B983="","SUPPR",SAISIE!$B$3)</f>
        <v>SUPPR</v>
      </c>
      <c r="B983" s="12" t="str">
        <f>IF(SAISIE!J71="","",IF(LEN(SAISIE!B71)=1,CONCATENATE("0",SAISIE!B71,"/",SAISIE!$B$4,"/",SAISIE!$B$5),CONCATENATE(SAISIE!B71,"/",SAISIE!$B$4,"/",SAISIE!$B$5)))</f>
        <v/>
      </c>
      <c r="C983" s="12" t="str">
        <f>IF(SAISIE!J71="","",SAISIE!$J$8)</f>
        <v/>
      </c>
      <c r="D983" s="12" t="str">
        <f>IF(SAISIE!J71="","",SAISIE!E71)</f>
        <v/>
      </c>
      <c r="E983" s="12" t="str">
        <f>IF(SAISIE!J71="","",SAISIE!F71)</f>
        <v/>
      </c>
      <c r="F983" s="12" t="str">
        <f>IF(SAISIE!$J71="","",IF(SAISIE!$U71="","",SAISIE!$U71))</f>
        <v/>
      </c>
      <c r="G983" s="12" t="str">
        <f>IF(SAISIE!J71="","",SAISIE!J71)</f>
        <v/>
      </c>
      <c r="H983" s="12"/>
      <c r="I983" s="12" t="str">
        <f>IF(SAISIE!$J71="","",SAISIE!$X71)</f>
        <v/>
      </c>
      <c r="J983" s="61" t="str">
        <f>IF(COUNTBLANK(SAISIE!$Q$6:$T$6)=4,"",IF(SAISIE!J71="","",IF(SAISIE!Q71&gt;0,SAISIE!$Q$6,IF(SAISIE!R71&gt;0,SAISIE!$R$6,IF(SAISIE!S71&gt;0,SAISIE!$S$6,IF(SAISIE!T71&gt;0,SAISIE!$T$6,""))))))</f>
        <v/>
      </c>
      <c r="O983" s="11" t="s">
        <v>53</v>
      </c>
    </row>
    <row r="984" spans="1:15" x14ac:dyDescent="0.2">
      <c r="A984" s="48" t="str">
        <f>IF(B984="","SUPPR",SAISIE!$B$3)</f>
        <v>SUPPR</v>
      </c>
      <c r="B984" s="12" t="str">
        <f>IF(SAISIE!K71="","",IF(LEN(SAISIE!B71)=1,CONCATENATE("0",SAISIE!B71,"/",SAISIE!$B$4,"/",SAISIE!$B$5),CONCATENATE(SAISIE!B71,"/",SAISIE!$B$4,"/",SAISIE!$B$5)))</f>
        <v/>
      </c>
      <c r="C984" s="12" t="str">
        <f>IF(SAISIE!K71="","",SAISIE!$K$8)</f>
        <v/>
      </c>
      <c r="D984" s="12" t="str">
        <f>IF(SAISIE!K71="","",SAISIE!E71)</f>
        <v/>
      </c>
      <c r="E984" s="12" t="str">
        <f>IF(SAISIE!K71="","",SAISIE!F71)</f>
        <v/>
      </c>
      <c r="F984" s="12" t="str">
        <f>IF(SAISIE!$K71="","",IF(SAISIE!$U71="","",SAISIE!$U71))</f>
        <v/>
      </c>
      <c r="G984" s="12" t="str">
        <f>IF(SAISIE!K71="","",SAISIE!K71)</f>
        <v/>
      </c>
      <c r="H984" s="12"/>
      <c r="I984" s="12" t="str">
        <f>IF(SAISIE!$K71="","",SAISIE!$X71)</f>
        <v/>
      </c>
      <c r="J984" s="61" t="str">
        <f>IF(COUNTBLANK(SAISIE!$Q$6:$T$6)=4,"",IF(SAISIE!K71="","",IF(SAISIE!Q71&gt;0,SAISIE!$Q$6,IF(SAISIE!R71&gt;0,SAISIE!$R$6,IF(SAISIE!S71&gt;0,SAISIE!$S$6,IF(SAISIE!T71&gt;0,SAISIE!$T$6,""))))))</f>
        <v/>
      </c>
      <c r="O984" s="11" t="s">
        <v>54</v>
      </c>
    </row>
    <row r="985" spans="1:15" x14ac:dyDescent="0.2">
      <c r="A985" s="48" t="str">
        <f>IF(B985="","SUPPR",SAISIE!$B$3)</f>
        <v>SUPPR</v>
      </c>
      <c r="B985" s="12" t="str">
        <f>IF(SAISIE!L71="","",IF(LEN(SAISIE!B71)=1,CONCATENATE("0",SAISIE!B71,"/",SAISIE!$B$4,"/",SAISIE!$B$5),CONCATENATE(SAISIE!B71,"/",SAISIE!$B$4,"/",SAISIE!$B$5)))</f>
        <v/>
      </c>
      <c r="C985" s="12" t="str">
        <f>IF(SAISIE!L71="","",SAISIE!$L$8)</f>
        <v/>
      </c>
      <c r="D985" s="12" t="str">
        <f>IF(SAISIE!L71="","",SAISIE!E71)</f>
        <v/>
      </c>
      <c r="E985" s="12" t="str">
        <f>IF(SAISIE!L71="","",SAISIE!F71)</f>
        <v/>
      </c>
      <c r="F985" s="12" t="str">
        <f>IF(SAISIE!$L71="","",IF(SAISIE!$U71="","",SAISIE!$U71))</f>
        <v/>
      </c>
      <c r="G985" s="12" t="str">
        <f>IF(SAISIE!L71="","",SAISIE!L71)</f>
        <v/>
      </c>
      <c r="H985" s="12"/>
      <c r="I985" s="12" t="str">
        <f>IF(SAISIE!$L71="","",SAISIE!$X71)</f>
        <v/>
      </c>
      <c r="J985" s="61" t="str">
        <f>IF(COUNTBLANK(SAISIE!$Q$6:$T$6)=4,"",IF(SAISIE!L71="","",IF(SAISIE!Q71&gt;0,SAISIE!$Q$6,IF(SAISIE!R71&gt;0,SAISIE!$R$6,IF(SAISIE!S71&gt;0,SAISIE!$S$6,IF(SAISIE!T71&gt;0,SAISIE!$T$6,""))))))</f>
        <v/>
      </c>
      <c r="O985" s="11" t="s">
        <v>55</v>
      </c>
    </row>
    <row r="986" spans="1:15" x14ac:dyDescent="0.2">
      <c r="A986" s="48" t="str">
        <f>IF(B986="","SUPPR",SAISIE!$B$3)</f>
        <v>SUPPR</v>
      </c>
      <c r="B986" s="12" t="str">
        <f>IF(SAISIE!M71="","",IF(LEN(SAISIE!B71)=1,CONCATENATE("0",SAISIE!B71,"/",SAISIE!$B$4,"/",SAISIE!$B$5),CONCATENATE(SAISIE!B71,"/",SAISIE!$B$4,"/",SAISIE!$B$5)))</f>
        <v/>
      </c>
      <c r="C986" s="12" t="str">
        <f>IF(SAISIE!M71="","",SAISIE!$M$8)</f>
        <v/>
      </c>
      <c r="D986" s="12" t="str">
        <f>IF(SAISIE!M71="","",SAISIE!E71)</f>
        <v/>
      </c>
      <c r="E986" s="12" t="str">
        <f>IF(SAISIE!M71="","",SAISIE!F71)</f>
        <v/>
      </c>
      <c r="F986" s="12" t="str">
        <f>IF(SAISIE!$M71="","",IF(SAISIE!$U71="","",SAISIE!$U71))</f>
        <v/>
      </c>
      <c r="G986" s="12" t="str">
        <f>IF(SAISIE!M71="","",SAISIE!M71)</f>
        <v/>
      </c>
      <c r="H986" s="12"/>
      <c r="I986" s="12" t="str">
        <f>IF(SAISIE!$M71="","",SAISIE!$X71)</f>
        <v/>
      </c>
      <c r="J986" s="61" t="str">
        <f>IF(COUNTBLANK(SAISIE!$Q$6:$T$6)=4,"",IF(SAISIE!M71="","",IF(SAISIE!Q71&gt;0,SAISIE!$Q$6,IF(SAISIE!R71&gt;0,SAISIE!$R$6,IF(SAISIE!S71&gt;0,SAISIE!$S$6,IF(SAISIE!T71&gt;0,SAISIE!$T$6,""))))))</f>
        <v/>
      </c>
      <c r="O986" s="11" t="s">
        <v>56</v>
      </c>
    </row>
    <row r="987" spans="1:15" x14ac:dyDescent="0.2">
      <c r="A987" s="48" t="str">
        <f>IF(B987="","SUPPR",SAISIE!$B$3)</f>
        <v>SUPPR</v>
      </c>
      <c r="B987" s="12" t="str">
        <f>IF(SAISIE!N71="","",IF(LEN(SAISIE!B71)=1,CONCATENATE("0",SAISIE!B71,"/",SAISIE!$B$4,"/",SAISIE!$B$5),CONCATENATE(SAISIE!B71,"/",SAISIE!$B$4,"/",SAISIE!$B$5)))</f>
        <v/>
      </c>
      <c r="C987" s="12" t="str">
        <f>IF(SAISIE!N71="","",SAISIE!$N$8)</f>
        <v/>
      </c>
      <c r="D987" s="12" t="str">
        <f>IF(SAISIE!N71="","",SAISIE!E71)</f>
        <v/>
      </c>
      <c r="E987" s="12" t="str">
        <f>IF(SAISIE!N71="","",SAISIE!F71)</f>
        <v/>
      </c>
      <c r="F987" s="12" t="str">
        <f>IF(SAISIE!$N71="","",IF(SAISIE!$U71="","",SAISIE!$U71))</f>
        <v/>
      </c>
      <c r="G987" s="12" t="str">
        <f>IF(SAISIE!N71="","",SAISIE!N71)</f>
        <v/>
      </c>
      <c r="H987" s="12"/>
      <c r="I987" s="12" t="str">
        <f>IF(SAISIE!$N71="","",SAISIE!$X71)</f>
        <v/>
      </c>
      <c r="J987" s="61" t="str">
        <f>IF(COUNTBLANK(SAISIE!$Q$6:$T$6)=4,"",IF(SAISIE!N71="","",IF(SAISIE!Q71&gt;0,SAISIE!$Q$6,IF(SAISIE!R71&gt;0,SAISIE!$R$6,IF(SAISIE!S71&gt;0,SAISIE!$S$6,IF(SAISIE!T71&gt;0,SAISIE!$T$6,""))))))</f>
        <v/>
      </c>
      <c r="O987" s="11" t="s">
        <v>57</v>
      </c>
    </row>
    <row r="988" spans="1:15" x14ac:dyDescent="0.2">
      <c r="A988" s="48" t="str">
        <f>IF(B988="","SUPPR",SAISIE!$B$3)</f>
        <v>SUPPR</v>
      </c>
      <c r="B988" s="12" t="str">
        <f>IF(SAISIE!O71="","",IF(LEN(SAISIE!B71)=1,CONCATENATE("0",SAISIE!B71,"/",SAISIE!$B$4,"/",SAISIE!$B$5),CONCATENATE(SAISIE!B71,"/",SAISIE!$B$4,"/",SAISIE!$B$5)))</f>
        <v/>
      </c>
      <c r="C988" s="12" t="str">
        <f>IF(SAISIE!O71="","",SAISIE!$O$8)</f>
        <v/>
      </c>
      <c r="D988" s="12" t="str">
        <f>IF(SAISIE!O71="","",SAISIE!E71)</f>
        <v/>
      </c>
      <c r="E988" s="12" t="str">
        <f>IF(SAISIE!O71="","",SAISIE!F71)</f>
        <v/>
      </c>
      <c r="F988" s="12" t="str">
        <f>IF(SAISIE!$O71="","",IF(SAISIE!$U71="","",SAISIE!$U71))</f>
        <v/>
      </c>
      <c r="G988" s="12" t="str">
        <f>IF(SAISIE!O71="","",SAISIE!O71)</f>
        <v/>
      </c>
      <c r="H988" s="12"/>
      <c r="I988" s="12" t="str">
        <f>IF(SAISIE!$O71="","",SAISIE!$X71)</f>
        <v/>
      </c>
      <c r="J988" s="61" t="str">
        <f>IF(COUNTBLANK(SAISIE!$Q$6:$T$6)=4,"",IF(SAISIE!O71="","",IF(SAISIE!Q71&gt;0,SAISIE!$Q$6,IF(SAISIE!R71&gt;0,SAISIE!$R$6,IF(SAISIE!S71&gt;0,SAISIE!$S$6,IF(SAISIE!T71&gt;0,SAISIE!$T$6,""))))))</f>
        <v/>
      </c>
      <c r="O988" s="11" t="s">
        <v>58</v>
      </c>
    </row>
    <row r="989" spans="1:15" x14ac:dyDescent="0.2">
      <c r="A989" s="48" t="str">
        <f>IF(B989="","SUPPR",SAISIE!$B$3)</f>
        <v>SUPPR</v>
      </c>
      <c r="B989" s="12" t="str">
        <f>IF(SAISIE!P71="","",IF(LEN(SAISIE!B71)=1,CONCATENATE("0",SAISIE!B71,"/",SAISIE!$B$4,"/",SAISIE!$B$5),CONCATENATE(SAISIE!B71,"/",SAISIE!$B$4,"/",SAISIE!$B$5)))</f>
        <v/>
      </c>
      <c r="C989" s="12" t="str">
        <f>IF(SAISIE!P71="","",SAISIE!$P$8)</f>
        <v/>
      </c>
      <c r="D989" s="12" t="str">
        <f>IF(SAISIE!P71="","",SAISIE!E71)</f>
        <v/>
      </c>
      <c r="E989" s="12" t="str">
        <f>IF(SAISIE!P71="","",SAISIE!F71)</f>
        <v/>
      </c>
      <c r="F989" s="12" t="str">
        <f>IF(SAISIE!$P71="","",IF(SAISIE!$U71="","",SAISIE!$U71))</f>
        <v/>
      </c>
      <c r="G989" s="12" t="str">
        <f>IF(SAISIE!P71="","",SAISIE!P71)</f>
        <v/>
      </c>
      <c r="H989" s="12"/>
      <c r="I989" s="12" t="str">
        <f>IF(SAISIE!$P71="","",SAISIE!$X71)</f>
        <v/>
      </c>
      <c r="J989" s="61" t="str">
        <f>IF(COUNTBLANK(SAISIE!$Q$6:$T$6)=4,"",IF(SAISIE!P71="","",IF(SAISIE!Q71&gt;0,SAISIE!$Q$6,IF(SAISIE!R71&gt;0,SAISIE!$R$6,IF(SAISIE!S71&gt;0,SAISIE!$S$6,IF(SAISIE!T71&gt;0,SAISIE!$T$6,""))))))</f>
        <v/>
      </c>
      <c r="O989" s="11" t="s">
        <v>52</v>
      </c>
    </row>
    <row r="990" spans="1:15" x14ac:dyDescent="0.2">
      <c r="A990" s="48" t="str">
        <f>IF(B990="","SUPPR",SAISIE!$B$3)</f>
        <v>PR</v>
      </c>
      <c r="B990" s="12" t="str">
        <f>IF(SAISIE!Q71="","",IF(LEN(SAISIE!B71)=1,CONCATENATE("0",SAISIE!B71,"/",SAISIE!$B$4,"/",SAISIE!$B$5),CONCATENATE(SAISIE!B71,"/",SAISIE!$B$4,"/",SAISIE!$B$5)))</f>
        <v>07/01/2018</v>
      </c>
      <c r="C990" s="12">
        <f>IF(SAISIE!Q71="","",SAISIE!$Q$8)</f>
        <v>4457112</v>
      </c>
      <c r="D990" s="12">
        <f>IF(SAISIE!Q71="","",SAISIE!E71)</f>
        <v>153979</v>
      </c>
      <c r="E990" s="12" t="str">
        <f>IF(SAISIE!Q71="","",SAISIE!F71)</f>
        <v>VTP PV 18147031 - BM-422-GR - BOY MOKE KEFI - OPEL ASTRA</v>
      </c>
      <c r="F990" s="12" t="str">
        <f>IF(SAISIE!$Q71="","",IF(SAISIE!$U71="","",SAISIE!$U71))</f>
        <v/>
      </c>
      <c r="G990" s="12">
        <f>IF(SAISIE!Q71="","",SAISIE!Q71)</f>
        <v>10.84</v>
      </c>
      <c r="H990" s="12"/>
      <c r="I990" s="37"/>
      <c r="J990" s="61"/>
      <c r="O990" s="39"/>
    </row>
    <row r="991" spans="1:15" x14ac:dyDescent="0.2">
      <c r="A991" s="48" t="str">
        <f>IF(B991="","SUPPR",SAISIE!$B$3)</f>
        <v>SUPPR</v>
      </c>
      <c r="B991" s="12" t="str">
        <f>IF(SAISIE!R71="","",IF(LEN(SAISIE!B71)=1,CONCATENATE("0",SAISIE!B71,"/",SAISIE!$B$4,"/",SAISIE!$B$5),CONCATENATE(SAISIE!B71,"/",SAISIE!$B$4,"/",SAISIE!$B$5)))</f>
        <v/>
      </c>
      <c r="C991" s="12" t="str">
        <f>IF(SAISIE!R71="","",SAISIE!$R$8)</f>
        <v/>
      </c>
      <c r="D991" s="12" t="str">
        <f>IF(SAISIE!R71="","",SAISIE!E71)</f>
        <v/>
      </c>
      <c r="E991" s="12" t="str">
        <f>IF(SAISIE!R71="","",SAISIE!F71)</f>
        <v/>
      </c>
      <c r="F991" s="12" t="str">
        <f>IF(SAISIE!$R71="","",IF(SAISIE!$U71="","",SAISIE!$U71))</f>
        <v/>
      </c>
      <c r="G991" s="12" t="str">
        <f>IF(SAISIE!R71="","",SAISIE!R71)</f>
        <v/>
      </c>
      <c r="H991" s="12"/>
      <c r="I991" s="37"/>
      <c r="J991" s="61"/>
    </row>
    <row r="992" spans="1:15" x14ac:dyDescent="0.2">
      <c r="A992" s="48" t="str">
        <f>IF(B992="","SUPPR",SAISIE!$B$3)</f>
        <v>SUPPR</v>
      </c>
      <c r="B992" s="12" t="str">
        <f>IF(SAISIE!S71="","",IF(LEN(SAISIE!B71)=1,CONCATENATE("0",SAISIE!B71,"/",SAISIE!$B$4,"/",SAISIE!$B$5),CONCATENATE(SAISIE!B71,"/",SAISIE!$B$4,"/",SAISIE!$B$5)))</f>
        <v/>
      </c>
      <c r="C992" s="12" t="str">
        <f>IF(SAISIE!S71="","",SAISIE!$S$8)</f>
        <v/>
      </c>
      <c r="D992" s="12" t="str">
        <f>IF(SAISIE!S71="","",SAISIE!E71)</f>
        <v/>
      </c>
      <c r="E992" s="12" t="str">
        <f>IF(SAISIE!S71="","",SAISIE!F71)</f>
        <v/>
      </c>
      <c r="F992" s="12" t="str">
        <f>IF(SAISIE!$S71="","",IF(SAISIE!$U71="","",SAISIE!$U71))</f>
        <v/>
      </c>
      <c r="G992" s="12" t="str">
        <f>IF(SAISIE!S71="","",SAISIE!S71)</f>
        <v/>
      </c>
      <c r="H992" s="12"/>
      <c r="I992" s="37"/>
      <c r="J992" s="61"/>
    </row>
    <row r="993" spans="1:15" ht="13.5" thickBot="1" x14ac:dyDescent="0.25">
      <c r="A993" s="48" t="str">
        <f>IF(B993="","SUPPR",SAISIE!$B$3)</f>
        <v>SUPPR</v>
      </c>
      <c r="B993" s="12" t="str">
        <f>IF(SAISIE!T71="","",IF(LEN(SAISIE!B71)=1,CONCATENATE("0",SAISIE!B71,"/",SAISIE!$B$4,"/",SAISIE!$B$5),CONCATENATE(SAISIE!B71,"/",SAISIE!$B$4,"/",SAISIE!$B$5)))</f>
        <v/>
      </c>
      <c r="C993" s="60" t="str">
        <f>IF(SAISIE!T71="","",SAISIE!$T$8)</f>
        <v/>
      </c>
      <c r="D993" s="60" t="str">
        <f>IF(SAISIE!T71="","",SAISIE!E71)</f>
        <v/>
      </c>
      <c r="E993" s="60" t="str">
        <f>IF(SAISIE!T71="","",SAISIE!F71)</f>
        <v/>
      </c>
      <c r="F993" s="60" t="str">
        <f>IF(SAISIE!$T71="","",IF(SAISIE!$U71="","",SAISIE!$U71))</f>
        <v/>
      </c>
      <c r="G993" s="60" t="str">
        <f>IF(SAISIE!T71="","",SAISIE!T71)</f>
        <v/>
      </c>
      <c r="H993" s="58"/>
      <c r="I993" s="59"/>
      <c r="J993" s="62"/>
    </row>
    <row r="994" spans="1:15" x14ac:dyDescent="0.2">
      <c r="A994" s="48" t="str">
        <f>IF(B994="","SUPPR",SAISIE!$B$3)</f>
        <v>PR</v>
      </c>
      <c r="B994" s="53" t="str">
        <f>IF(SAISIE!B72="","",IF(LEN(SAISIE!B72)=1,CONCATENATE("0",SAISIE!B72,"/",SAISIE!$B$4,"/",SAISIE!$B$5),CONCATENATE(SAISIE!B72,"/",SAISIE!$B$4,"/",SAISIE!$B$5)))</f>
        <v>08/01/2018</v>
      </c>
      <c r="C994" s="53" t="str">
        <f>IF(SAISIE!B72="","",CONCATENATE($M$2,SAISIE!C72))</f>
        <v xml:space="preserve">411BOY </v>
      </c>
      <c r="D994" s="53">
        <f>IF(SAISIE!B72="","",SAISIE!E72)</f>
        <v>154012</v>
      </c>
      <c r="E994" s="53" t="str">
        <f>IF(SAISIE!B72="","",SAISIE!F72)</f>
        <v>CV PV 18147061 - BM-422-GR - BOY MOKE KEFI - OPEL ASTRA</v>
      </c>
      <c r="F994" s="66" t="str">
        <f>IF(A994="SUPPR","",IF(SAISIE!$U72="","",SAISIE!$U72))</f>
        <v/>
      </c>
      <c r="G994" s="53"/>
      <c r="H994" s="53">
        <f>IF(SAISIE!B72="","",SAISIE!D72)</f>
        <v>10</v>
      </c>
      <c r="I994" s="54"/>
      <c r="J994" s="55" t="str">
        <f>IF(AZ72="","","")</f>
        <v/>
      </c>
      <c r="O994" s="38">
        <f>O978+1</f>
        <v>72</v>
      </c>
    </row>
    <row r="995" spans="1:15" x14ac:dyDescent="0.2">
      <c r="A995" s="48" t="str">
        <f>IF(B995="","SUPPR",SAISIE!$B$3)</f>
        <v>SUPPR</v>
      </c>
      <c r="B995" s="12" t="str">
        <f>IF(SAISIE!W72="","",IF(LEN(SAISIE!B72)=1,CONCATENATE("0",SAISIE!B72,"/",SAISIE!$B$4,"/",SAISIE!$B$5),CONCATENATE(SAISIE!B72,"/",SAISIE!$B$4,"/",SAISIE!$B$5)))</f>
        <v/>
      </c>
      <c r="C995" s="12" t="str">
        <f>IF(SAISIE!W72="","",SAISIE!V72)</f>
        <v/>
      </c>
      <c r="D995" s="12" t="str">
        <f>IF(SAISIE!W72="","",SAISIE!E72)</f>
        <v/>
      </c>
      <c r="E995" s="12" t="str">
        <f>IF(SAISIE!W72="","",SAISIE!F72)</f>
        <v/>
      </c>
      <c r="F995" s="12" t="str">
        <f>IF(SAISIE!$W72="","",IF(SAISIE!$U72="","",SAISIE!$U72))</f>
        <v/>
      </c>
      <c r="G995" s="12" t="str">
        <f>IF(SAISIE!W72="","",SAISIE!W72)</f>
        <v/>
      </c>
      <c r="H995" s="12"/>
      <c r="I995" s="12" t="str">
        <f>IF(SAISIE!$W72="","",SAISIE!$X72)</f>
        <v/>
      </c>
      <c r="J995" s="61" t="str">
        <f>IF(COUNTBLANK(SAISIE!$Q$6:$T$6)=4,"",IF(SAISIE!W72="","",IF(SAISIE!Q72&gt;0,SAISIE!$Q$6,IF(SAISIE!R72&gt;0,SAISIE!$R$6,IF(SAISIE!S72&gt;0,SAISIE!$S$6,IF(SAISIE!T72&gt;0,SAISIE!$T$6,""))))))</f>
        <v/>
      </c>
      <c r="O995" s="11" t="s">
        <v>51</v>
      </c>
    </row>
    <row r="996" spans="1:15" x14ac:dyDescent="0.2">
      <c r="A996" s="48" t="str">
        <f>IF(B996="","SUPPR",SAISIE!$B$3)</f>
        <v>PR</v>
      </c>
      <c r="B996" s="12" t="str">
        <f>IF(SAISIE!G72="","",IF(LEN(SAISIE!B72)=1,CONCATENATE("0",SAISIE!B72,"/",SAISIE!$B$4,"/",SAISIE!$B$5),CONCATENATE(SAISIE!B72,"/",SAISIE!$B$4,"/",SAISIE!$B$5)))</f>
        <v>08/01/2018</v>
      </c>
      <c r="C996" s="12">
        <f>IF(SAISIE!G72="","",SAISIE!$G$8)</f>
        <v>706100</v>
      </c>
      <c r="D996" s="12">
        <f>IF(SAISIE!G72="","",SAISIE!E72)</f>
        <v>154012</v>
      </c>
      <c r="E996" s="12" t="str">
        <f>IF(SAISIE!G72="","",SAISIE!F72)</f>
        <v>CV PV 18147061 - BM-422-GR - BOY MOKE KEFI - OPEL ASTRA</v>
      </c>
      <c r="F996" s="12" t="str">
        <f>IF(SAISIE!$G72="","",IF(SAISIE!$U72="","",SAISIE!$U72))</f>
        <v/>
      </c>
      <c r="G996" s="12">
        <f>IF(SAISIE!G72="","",SAISIE!G72)</f>
        <v>8.33</v>
      </c>
      <c r="H996" s="12"/>
      <c r="I996" s="12">
        <f>IF(SAISIE!$G72="","",SAISIE!$X72)</f>
        <v>0</v>
      </c>
      <c r="J996" s="61" t="str">
        <f>IF(COUNTBLANK(SAISIE!$Q$6:$T$6)=4,"",IF(SAISIE!G72="","",IF(SAISIE!Q72&gt;0,SAISIE!$Q$6,IF(SAISIE!R72&gt;0,SAISIE!$R$6,IF(SAISIE!S72&gt;0,SAISIE!$S$6,IF(SAISIE!T72&gt;0,SAISIE!$T$6,""))))))</f>
        <v/>
      </c>
      <c r="O996" s="11" t="s">
        <v>48</v>
      </c>
    </row>
    <row r="997" spans="1:15" x14ac:dyDescent="0.2">
      <c r="A997" s="48" t="str">
        <f>IF(B997="","SUPPR",SAISIE!$B$3)</f>
        <v>SUPPR</v>
      </c>
      <c r="B997" s="12" t="str">
        <f>IF(SAISIE!H72="","",IF(LEN(SAISIE!B72)=1,CONCATENATE("0",SAISIE!B72,"/",SAISIE!$B$4,"/",SAISIE!$B$5),CONCATENATE(SAISIE!B72,"/",SAISIE!$B$4,"/",SAISIE!$B$5)))</f>
        <v/>
      </c>
      <c r="C997" s="12" t="str">
        <f>IF(SAISIE!H72="","",SAISIE!$H$8)</f>
        <v/>
      </c>
      <c r="D997" s="12" t="str">
        <f>IF(SAISIE!H72="","",SAISIE!E72)</f>
        <v/>
      </c>
      <c r="E997" s="12" t="str">
        <f>IF(SAISIE!H72="","",SAISIE!F72)</f>
        <v/>
      </c>
      <c r="F997" s="12" t="str">
        <f>IF(SAISIE!$H72="","",IF(SAISIE!$U72="","",SAISIE!$U72))</f>
        <v/>
      </c>
      <c r="G997" s="12" t="str">
        <f>IF(SAISIE!H72="","",SAISIE!H72)</f>
        <v/>
      </c>
      <c r="H997" s="12"/>
      <c r="I997" s="12" t="str">
        <f>IF(SAISIE!$H72="","",SAISIE!$X72)</f>
        <v/>
      </c>
      <c r="J997" s="61" t="str">
        <f>IF(COUNTBLANK(SAISIE!$Q$6:$T$6)=4,"",IF(SAISIE!H72="","",IF(SAISIE!Q72&gt;0,SAISIE!$Q$6,IF(SAISIE!R72&gt;0,SAISIE!$R$6,IF(SAISIE!S72&gt;0,SAISIE!$S$6,IF(SAISIE!T72&gt;0,SAISIE!$T$6,""))))))</f>
        <v/>
      </c>
      <c r="O997" s="11" t="s">
        <v>49</v>
      </c>
    </row>
    <row r="998" spans="1:15" x14ac:dyDescent="0.2">
      <c r="A998" s="48" t="str">
        <f>IF(B998="","SUPPR",SAISIE!$B$3)</f>
        <v>SUPPR</v>
      </c>
      <c r="B998" s="12" t="str">
        <f>IF(SAISIE!I72="","",IF(LEN(SAISIE!B72)=1,CONCATENATE("0",SAISIE!B72,"/",SAISIE!$B$4,"/",SAISIE!$B$5),CONCATENATE(SAISIE!B72,"/",SAISIE!$B$4,"/",SAISIE!$B$5)))</f>
        <v/>
      </c>
      <c r="C998" s="12" t="str">
        <f>IF(SAISIE!I72="","",SAISIE!$I$8)</f>
        <v/>
      </c>
      <c r="D998" s="12" t="str">
        <f>IF(SAISIE!I72="","",SAISIE!E72)</f>
        <v/>
      </c>
      <c r="E998" s="12" t="str">
        <f>IF(SAISIE!I72="","",SAISIE!F72)</f>
        <v/>
      </c>
      <c r="F998" s="12" t="str">
        <f>IF(SAISIE!$I72="","",IF(SAISIE!$U72="","",SAISIE!$U72))</f>
        <v/>
      </c>
      <c r="G998" s="12" t="str">
        <f>IF(SAISIE!I72="","",SAISIE!I72)</f>
        <v/>
      </c>
      <c r="H998" s="12"/>
      <c r="I998" s="12" t="str">
        <f>IF(SAISIE!$I72="","",SAISIE!$X72)</f>
        <v/>
      </c>
      <c r="J998" s="61" t="str">
        <f>IF(COUNTBLANK(SAISIE!$Q$6:$T$6)=4,"",IF(SAISIE!I72="","",IF(SAISIE!Q72&gt;0,SAISIE!$Q$6,IF(SAISIE!R72&gt;0,SAISIE!$R$6,IF(SAISIE!S72&gt;0,SAISIE!$S$6,IF(SAISIE!T72&gt;0,SAISIE!$T$6,""))))))</f>
        <v/>
      </c>
      <c r="O998" s="11" t="s">
        <v>50</v>
      </c>
    </row>
    <row r="999" spans="1:15" x14ac:dyDescent="0.2">
      <c r="A999" s="48" t="str">
        <f>IF(B999="","SUPPR",SAISIE!$B$3)</f>
        <v>SUPPR</v>
      </c>
      <c r="B999" s="12" t="str">
        <f>IF(SAISIE!J72="","",IF(LEN(SAISIE!B72)=1,CONCATENATE("0",SAISIE!B72,"/",SAISIE!$B$4,"/",SAISIE!$B$5),CONCATENATE(SAISIE!B72,"/",SAISIE!$B$4,"/",SAISIE!$B$5)))</f>
        <v/>
      </c>
      <c r="C999" s="12" t="str">
        <f>IF(SAISIE!J72="","",SAISIE!$J$8)</f>
        <v/>
      </c>
      <c r="D999" s="12" t="str">
        <f>IF(SAISIE!J72="","",SAISIE!E72)</f>
        <v/>
      </c>
      <c r="E999" s="12" t="str">
        <f>IF(SAISIE!J72="","",SAISIE!F72)</f>
        <v/>
      </c>
      <c r="F999" s="12" t="str">
        <f>IF(SAISIE!$J72="","",IF(SAISIE!$U72="","",SAISIE!$U72))</f>
        <v/>
      </c>
      <c r="G999" s="12" t="str">
        <f>IF(SAISIE!J72="","",SAISIE!J72)</f>
        <v/>
      </c>
      <c r="H999" s="12"/>
      <c r="I999" s="12" t="str">
        <f>IF(SAISIE!$J72="","",SAISIE!$X72)</f>
        <v/>
      </c>
      <c r="J999" s="61" t="str">
        <f>IF(COUNTBLANK(SAISIE!$Q$6:$T$6)=4,"",IF(SAISIE!J72="","",IF(SAISIE!Q72&gt;0,SAISIE!$Q$6,IF(SAISIE!R72&gt;0,SAISIE!$R$6,IF(SAISIE!S72&gt;0,SAISIE!$S$6,IF(SAISIE!T72&gt;0,SAISIE!$T$6,""))))))</f>
        <v/>
      </c>
      <c r="O999" s="11" t="s">
        <v>53</v>
      </c>
    </row>
    <row r="1000" spans="1:15" x14ac:dyDescent="0.2">
      <c r="A1000" s="48" t="str">
        <f>IF(B1000="","SUPPR",SAISIE!$B$3)</f>
        <v>SUPPR</v>
      </c>
      <c r="B1000" s="12" t="str">
        <f>IF(SAISIE!K72="","",IF(LEN(SAISIE!B72)=1,CONCATENATE("0",SAISIE!B72,"/",SAISIE!$B$4,"/",SAISIE!$B$5),CONCATENATE(SAISIE!B72,"/",SAISIE!$B$4,"/",SAISIE!$B$5)))</f>
        <v/>
      </c>
      <c r="C1000" s="12" t="str">
        <f>IF(SAISIE!K72="","",SAISIE!$K$8)</f>
        <v/>
      </c>
      <c r="D1000" s="12" t="str">
        <f>IF(SAISIE!K72="","",SAISIE!E72)</f>
        <v/>
      </c>
      <c r="E1000" s="12" t="str">
        <f>IF(SAISIE!K72="","",SAISIE!F72)</f>
        <v/>
      </c>
      <c r="F1000" s="12" t="str">
        <f>IF(SAISIE!$K72="","",IF(SAISIE!$U72="","",SAISIE!$U72))</f>
        <v/>
      </c>
      <c r="G1000" s="12" t="str">
        <f>IF(SAISIE!K72="","",SAISIE!K72)</f>
        <v/>
      </c>
      <c r="H1000" s="12"/>
      <c r="I1000" s="12" t="str">
        <f>IF(SAISIE!$K72="","",SAISIE!$X72)</f>
        <v/>
      </c>
      <c r="J1000" s="61" t="str">
        <f>IF(COUNTBLANK(SAISIE!$Q$6:$T$6)=4,"",IF(SAISIE!K72="","",IF(SAISIE!Q72&gt;0,SAISIE!$Q$6,IF(SAISIE!R72&gt;0,SAISIE!$R$6,IF(SAISIE!S72&gt;0,SAISIE!$S$6,IF(SAISIE!T72&gt;0,SAISIE!$T$6,""))))))</f>
        <v/>
      </c>
      <c r="O1000" s="11" t="s">
        <v>54</v>
      </c>
    </row>
    <row r="1001" spans="1:15" x14ac:dyDescent="0.2">
      <c r="A1001" s="48" t="str">
        <f>IF(B1001="","SUPPR",SAISIE!$B$3)</f>
        <v>SUPPR</v>
      </c>
      <c r="B1001" s="12" t="str">
        <f>IF(SAISIE!L72="","",IF(LEN(SAISIE!B72)=1,CONCATENATE("0",SAISIE!B72,"/",SAISIE!$B$4,"/",SAISIE!$B$5),CONCATENATE(SAISIE!B72,"/",SAISIE!$B$4,"/",SAISIE!$B$5)))</f>
        <v/>
      </c>
      <c r="C1001" s="12" t="str">
        <f>IF(SAISIE!L72="","",SAISIE!$L$8)</f>
        <v/>
      </c>
      <c r="D1001" s="12" t="str">
        <f>IF(SAISIE!L72="","",SAISIE!E72)</f>
        <v/>
      </c>
      <c r="E1001" s="12" t="str">
        <f>IF(SAISIE!L72="","",SAISIE!F72)</f>
        <v/>
      </c>
      <c r="F1001" s="12" t="str">
        <f>IF(SAISIE!$L72="","",IF(SAISIE!$U72="","",SAISIE!$U72))</f>
        <v/>
      </c>
      <c r="G1001" s="12" t="str">
        <f>IF(SAISIE!L72="","",SAISIE!L72)</f>
        <v/>
      </c>
      <c r="H1001" s="12"/>
      <c r="I1001" s="12" t="str">
        <f>IF(SAISIE!$L72="","",SAISIE!$X72)</f>
        <v/>
      </c>
      <c r="J1001" s="61" t="str">
        <f>IF(COUNTBLANK(SAISIE!$Q$6:$T$6)=4,"",IF(SAISIE!L72="","",IF(SAISIE!Q72&gt;0,SAISIE!$Q$6,IF(SAISIE!R72&gt;0,SAISIE!$R$6,IF(SAISIE!S72&gt;0,SAISIE!$S$6,IF(SAISIE!T72&gt;0,SAISIE!$T$6,""))))))</f>
        <v/>
      </c>
      <c r="O1001" s="11" t="s">
        <v>55</v>
      </c>
    </row>
    <row r="1002" spans="1:15" x14ac:dyDescent="0.2">
      <c r="A1002" s="48" t="str">
        <f>IF(B1002="","SUPPR",SAISIE!$B$3)</f>
        <v>SUPPR</v>
      </c>
      <c r="B1002" s="12" t="str">
        <f>IF(SAISIE!M72="","",IF(LEN(SAISIE!B72)=1,CONCATENATE("0",SAISIE!B72,"/",SAISIE!$B$4,"/",SAISIE!$B$5),CONCATENATE(SAISIE!B72,"/",SAISIE!$B$4,"/",SAISIE!$B$5)))</f>
        <v/>
      </c>
      <c r="C1002" s="12" t="str">
        <f>IF(SAISIE!M72="","",SAISIE!$M$8)</f>
        <v/>
      </c>
      <c r="D1002" s="12" t="str">
        <f>IF(SAISIE!M72="","",SAISIE!E72)</f>
        <v/>
      </c>
      <c r="E1002" s="12" t="str">
        <f>IF(SAISIE!M72="","",SAISIE!F72)</f>
        <v/>
      </c>
      <c r="F1002" s="12" t="str">
        <f>IF(SAISIE!$M72="","",IF(SAISIE!$U72="","",SAISIE!$U72))</f>
        <v/>
      </c>
      <c r="G1002" s="12" t="str">
        <f>IF(SAISIE!M72="","",SAISIE!M72)</f>
        <v/>
      </c>
      <c r="H1002" s="12"/>
      <c r="I1002" s="12" t="str">
        <f>IF(SAISIE!$M72="","",SAISIE!$X72)</f>
        <v/>
      </c>
      <c r="J1002" s="61" t="str">
        <f>IF(COUNTBLANK(SAISIE!$Q$6:$T$6)=4,"",IF(SAISIE!M72="","",IF(SAISIE!Q72&gt;0,SAISIE!$Q$6,IF(SAISIE!R72&gt;0,SAISIE!$R$6,IF(SAISIE!S72&gt;0,SAISIE!$S$6,IF(SAISIE!T72&gt;0,SAISIE!$T$6,""))))))</f>
        <v/>
      </c>
      <c r="O1002" s="11" t="s">
        <v>56</v>
      </c>
    </row>
    <row r="1003" spans="1:15" x14ac:dyDescent="0.2">
      <c r="A1003" s="48" t="str">
        <f>IF(B1003="","SUPPR",SAISIE!$B$3)</f>
        <v>SUPPR</v>
      </c>
      <c r="B1003" s="12" t="str">
        <f>IF(SAISIE!N72="","",IF(LEN(SAISIE!B72)=1,CONCATENATE("0",SAISIE!B72,"/",SAISIE!$B$4,"/",SAISIE!$B$5),CONCATENATE(SAISIE!B72,"/",SAISIE!$B$4,"/",SAISIE!$B$5)))</f>
        <v/>
      </c>
      <c r="C1003" s="12" t="str">
        <f>IF(SAISIE!N72="","",SAISIE!$N$8)</f>
        <v/>
      </c>
      <c r="D1003" s="12" t="str">
        <f>IF(SAISIE!N72="","",SAISIE!E72)</f>
        <v/>
      </c>
      <c r="E1003" s="12" t="str">
        <f>IF(SAISIE!N72="","",SAISIE!F72)</f>
        <v/>
      </c>
      <c r="F1003" s="12" t="str">
        <f>IF(SAISIE!$N72="","",IF(SAISIE!$U72="","",SAISIE!$U72))</f>
        <v/>
      </c>
      <c r="G1003" s="12" t="str">
        <f>IF(SAISIE!N72="","",SAISIE!N72)</f>
        <v/>
      </c>
      <c r="H1003" s="12"/>
      <c r="I1003" s="12" t="str">
        <f>IF(SAISIE!$N72="","",SAISIE!$X72)</f>
        <v/>
      </c>
      <c r="J1003" s="61" t="str">
        <f>IF(COUNTBLANK(SAISIE!$Q$6:$T$6)=4,"",IF(SAISIE!N72="","",IF(SAISIE!Q72&gt;0,SAISIE!$Q$6,IF(SAISIE!R72&gt;0,SAISIE!$R$6,IF(SAISIE!S72&gt;0,SAISIE!$S$6,IF(SAISIE!T72&gt;0,SAISIE!$T$6,""))))))</f>
        <v/>
      </c>
      <c r="O1003" s="11" t="s">
        <v>57</v>
      </c>
    </row>
    <row r="1004" spans="1:15" x14ac:dyDescent="0.2">
      <c r="A1004" s="48" t="str">
        <f>IF(B1004="","SUPPR",SAISIE!$B$3)</f>
        <v>SUPPR</v>
      </c>
      <c r="B1004" s="12" t="str">
        <f>IF(SAISIE!O72="","",IF(LEN(SAISIE!B72)=1,CONCATENATE("0",SAISIE!B72,"/",SAISIE!$B$4,"/",SAISIE!$B$5),CONCATENATE(SAISIE!B72,"/",SAISIE!$B$4,"/",SAISIE!$B$5)))</f>
        <v/>
      </c>
      <c r="C1004" s="12" t="str">
        <f>IF(SAISIE!O72="","",SAISIE!$O$8)</f>
        <v/>
      </c>
      <c r="D1004" s="12" t="str">
        <f>IF(SAISIE!O72="","",SAISIE!E72)</f>
        <v/>
      </c>
      <c r="E1004" s="12" t="str">
        <f>IF(SAISIE!O72="","",SAISIE!F72)</f>
        <v/>
      </c>
      <c r="F1004" s="12" t="str">
        <f>IF(SAISIE!$O72="","",IF(SAISIE!$U72="","",SAISIE!$U72))</f>
        <v/>
      </c>
      <c r="G1004" s="12" t="str">
        <f>IF(SAISIE!O72="","",SAISIE!O72)</f>
        <v/>
      </c>
      <c r="H1004" s="12"/>
      <c r="I1004" s="12" t="str">
        <f>IF(SAISIE!$O72="","",SAISIE!$X72)</f>
        <v/>
      </c>
      <c r="J1004" s="61" t="str">
        <f>IF(COUNTBLANK(SAISIE!$Q$6:$T$6)=4,"",IF(SAISIE!O72="","",IF(SAISIE!Q72&gt;0,SAISIE!$Q$6,IF(SAISIE!R72&gt;0,SAISIE!$R$6,IF(SAISIE!S72&gt;0,SAISIE!$S$6,IF(SAISIE!T72&gt;0,SAISIE!$T$6,""))))))</f>
        <v/>
      </c>
      <c r="O1004" s="11" t="s">
        <v>58</v>
      </c>
    </row>
    <row r="1005" spans="1:15" x14ac:dyDescent="0.2">
      <c r="A1005" s="48" t="str">
        <f>IF(B1005="","SUPPR",SAISIE!$B$3)</f>
        <v>SUPPR</v>
      </c>
      <c r="B1005" s="12" t="str">
        <f>IF(SAISIE!P72="","",IF(LEN(SAISIE!B72)=1,CONCATENATE("0",SAISIE!B72,"/",SAISIE!$B$4,"/",SAISIE!$B$5),CONCATENATE(SAISIE!B72,"/",SAISIE!$B$4,"/",SAISIE!$B$5)))</f>
        <v/>
      </c>
      <c r="C1005" s="12" t="str">
        <f>IF(SAISIE!P72="","",SAISIE!$P$8)</f>
        <v/>
      </c>
      <c r="D1005" s="12" t="str">
        <f>IF(SAISIE!P72="","",SAISIE!E72)</f>
        <v/>
      </c>
      <c r="E1005" s="12" t="str">
        <f>IF(SAISIE!P72="","",SAISIE!F72)</f>
        <v/>
      </c>
      <c r="F1005" s="12" t="str">
        <f>IF(SAISIE!$P72="","",IF(SAISIE!$U72="","",SAISIE!$U72))</f>
        <v/>
      </c>
      <c r="G1005" s="12" t="str">
        <f>IF(SAISIE!P72="","",SAISIE!P72)</f>
        <v/>
      </c>
      <c r="H1005" s="12"/>
      <c r="I1005" s="12" t="str">
        <f>IF(SAISIE!$P72="","",SAISIE!$X72)</f>
        <v/>
      </c>
      <c r="J1005" s="61" t="str">
        <f>IF(COUNTBLANK(SAISIE!$Q$6:$T$6)=4,"",IF(SAISIE!P72="","",IF(SAISIE!Q72&gt;0,SAISIE!$Q$6,IF(SAISIE!R72&gt;0,SAISIE!$R$6,IF(SAISIE!S72&gt;0,SAISIE!$S$6,IF(SAISIE!T72&gt;0,SAISIE!$T$6,""))))))</f>
        <v/>
      </c>
      <c r="O1005" s="11" t="s">
        <v>52</v>
      </c>
    </row>
    <row r="1006" spans="1:15" x14ac:dyDescent="0.2">
      <c r="A1006" s="48" t="str">
        <f>IF(B1006="","SUPPR",SAISIE!$B$3)</f>
        <v>PR</v>
      </c>
      <c r="B1006" s="12" t="str">
        <f>IF(SAISIE!Q72="","",IF(LEN(SAISIE!B72)=1,CONCATENATE("0",SAISIE!B72,"/",SAISIE!$B$4,"/",SAISIE!$B$5),CONCATENATE(SAISIE!B72,"/",SAISIE!$B$4,"/",SAISIE!$B$5)))</f>
        <v>08/01/2018</v>
      </c>
      <c r="C1006" s="12">
        <f>IF(SAISIE!Q72="","",SAISIE!$Q$8)</f>
        <v>4457112</v>
      </c>
      <c r="D1006" s="12">
        <f>IF(SAISIE!Q72="","",SAISIE!E72)</f>
        <v>154012</v>
      </c>
      <c r="E1006" s="12" t="str">
        <f>IF(SAISIE!Q72="","",SAISIE!F72)</f>
        <v>CV PV 18147061 - BM-422-GR - BOY MOKE KEFI - OPEL ASTRA</v>
      </c>
      <c r="F1006" s="12" t="str">
        <f>IF(SAISIE!$Q72="","",IF(SAISIE!$U72="","",SAISIE!$U72))</f>
        <v/>
      </c>
      <c r="G1006" s="12">
        <f>IF(SAISIE!Q72="","",SAISIE!Q72)</f>
        <v>1.67</v>
      </c>
      <c r="H1006" s="12"/>
      <c r="I1006" s="37"/>
      <c r="J1006" s="61"/>
      <c r="O1006" s="39"/>
    </row>
    <row r="1007" spans="1:15" x14ac:dyDescent="0.2">
      <c r="A1007" s="48" t="str">
        <f>IF(B1007="","SUPPR",SAISIE!$B$3)</f>
        <v>SUPPR</v>
      </c>
      <c r="B1007" s="12" t="str">
        <f>IF(SAISIE!R72="","",IF(LEN(SAISIE!B72)=1,CONCATENATE("0",SAISIE!B72,"/",SAISIE!$B$4,"/",SAISIE!$B$5),CONCATENATE(SAISIE!B72,"/",SAISIE!$B$4,"/",SAISIE!$B$5)))</f>
        <v/>
      </c>
      <c r="C1007" s="12" t="str">
        <f>IF(SAISIE!R72="","",SAISIE!$R$8)</f>
        <v/>
      </c>
      <c r="D1007" s="12" t="str">
        <f>IF(SAISIE!R72="","",SAISIE!E72)</f>
        <v/>
      </c>
      <c r="E1007" s="12" t="str">
        <f>IF(SAISIE!R72="","",SAISIE!F72)</f>
        <v/>
      </c>
      <c r="F1007" s="12" t="str">
        <f>IF(SAISIE!$R72="","",IF(SAISIE!$U72="","",SAISIE!$U72))</f>
        <v/>
      </c>
      <c r="G1007" s="12" t="str">
        <f>IF(SAISIE!R72="","",SAISIE!R72)</f>
        <v/>
      </c>
      <c r="H1007" s="12"/>
      <c r="I1007" s="37"/>
      <c r="J1007" s="61"/>
    </row>
    <row r="1008" spans="1:15" x14ac:dyDescent="0.2">
      <c r="A1008" s="48" t="str">
        <f>IF(B1008="","SUPPR",SAISIE!$B$3)</f>
        <v>SUPPR</v>
      </c>
      <c r="B1008" s="12" t="str">
        <f>IF(SAISIE!S72="","",IF(LEN(SAISIE!B72)=1,CONCATENATE("0",SAISIE!B72,"/",SAISIE!$B$4,"/",SAISIE!$B$5),CONCATENATE(SAISIE!B72,"/",SAISIE!$B$4,"/",SAISIE!$B$5)))</f>
        <v/>
      </c>
      <c r="C1008" s="12" t="str">
        <f>IF(SAISIE!S72="","",SAISIE!$S$8)</f>
        <v/>
      </c>
      <c r="D1008" s="12" t="str">
        <f>IF(SAISIE!S72="","",SAISIE!E72)</f>
        <v/>
      </c>
      <c r="E1008" s="12" t="str">
        <f>IF(SAISIE!S72="","",SAISIE!F72)</f>
        <v/>
      </c>
      <c r="F1008" s="12" t="str">
        <f>IF(SAISIE!$S72="","",IF(SAISIE!$U72="","",SAISIE!$U72))</f>
        <v/>
      </c>
      <c r="G1008" s="12" t="str">
        <f>IF(SAISIE!S72="","",SAISIE!S72)</f>
        <v/>
      </c>
      <c r="H1008" s="12"/>
      <c r="I1008" s="37"/>
      <c r="J1008" s="61"/>
    </row>
    <row r="1009" spans="1:15" ht="13.5" thickBot="1" x14ac:dyDescent="0.25">
      <c r="A1009" s="48" t="str">
        <f>IF(B1009="","SUPPR",SAISIE!$B$3)</f>
        <v>SUPPR</v>
      </c>
      <c r="B1009" s="12" t="str">
        <f>IF(SAISIE!T72="","",IF(LEN(SAISIE!B72)=1,CONCATENATE("0",SAISIE!B72,"/",SAISIE!$B$4,"/",SAISIE!$B$5),CONCATENATE(SAISIE!B72,"/",SAISIE!$B$4,"/",SAISIE!$B$5)))</f>
        <v/>
      </c>
      <c r="C1009" s="60" t="str">
        <f>IF(SAISIE!T72="","",SAISIE!$T$8)</f>
        <v/>
      </c>
      <c r="D1009" s="60" t="str">
        <f>IF(SAISIE!T72="","",SAISIE!E72)</f>
        <v/>
      </c>
      <c r="E1009" s="60" t="str">
        <f>IF(SAISIE!T72="","",SAISIE!F72)</f>
        <v/>
      </c>
      <c r="F1009" s="60" t="str">
        <f>IF(SAISIE!$T72="","",IF(SAISIE!$U72="","",SAISIE!$U72))</f>
        <v/>
      </c>
      <c r="G1009" s="60" t="str">
        <f>IF(SAISIE!T72="","",SAISIE!T72)</f>
        <v/>
      </c>
      <c r="H1009" s="58"/>
      <c r="I1009" s="59"/>
      <c r="J1009" s="62"/>
    </row>
    <row r="1010" spans="1:15" x14ac:dyDescent="0.2">
      <c r="A1010" s="48" t="str">
        <f>IF(B1010="","SUPPR",SAISIE!$B$3)</f>
        <v>PR</v>
      </c>
      <c r="B1010" s="53" t="str">
        <f>IF(SAISIE!B73="","",IF(LEN(SAISIE!B73)=1,CONCATENATE("0",SAISIE!B73,"/",SAISIE!$B$4,"/",SAISIE!$B$5),CONCATENATE(SAISIE!B73,"/",SAISIE!$B$4,"/",SAISIE!$B$5)))</f>
        <v>23/01/2018</v>
      </c>
      <c r="C1010" s="53" t="str">
        <f>IF(SAISIE!B73="","",CONCATENATE($M$2,SAISIE!C73))</f>
        <v>411BRET</v>
      </c>
      <c r="D1010" s="53">
        <f>IF(SAISIE!B73="","",SAISIE!E73)</f>
        <v>154452</v>
      </c>
      <c r="E1010" s="53" t="str">
        <f>IF(SAISIE!B73="","",SAISIE!F73)</f>
        <v>VTP PV 18147473 - AM-230-WJ - BRETONNET MICHEL - PEUGEOT 5008</v>
      </c>
      <c r="F1010" s="66" t="str">
        <f>IF(A1010="SUPPR","",IF(SAISIE!$U73="","",SAISIE!$U73))</f>
        <v/>
      </c>
      <c r="G1010" s="53"/>
      <c r="H1010" s="53">
        <f>IF(SAISIE!B73="","",SAISIE!D73)</f>
        <v>60</v>
      </c>
      <c r="I1010" s="54"/>
      <c r="J1010" s="55" t="str">
        <f>IF(AZ73="","","")</f>
        <v/>
      </c>
      <c r="O1010" s="38">
        <f>O994+1</f>
        <v>73</v>
      </c>
    </row>
    <row r="1011" spans="1:15" x14ac:dyDescent="0.2">
      <c r="A1011" s="48" t="str">
        <f>IF(B1011="","SUPPR",SAISIE!$B$3)</f>
        <v>SUPPR</v>
      </c>
      <c r="B1011" s="12" t="str">
        <f>IF(SAISIE!W73="","",IF(LEN(SAISIE!B73)=1,CONCATENATE("0",SAISIE!B73,"/",SAISIE!$B$4,"/",SAISIE!$B$5),CONCATENATE(SAISIE!B73,"/",SAISIE!$B$4,"/",SAISIE!$B$5)))</f>
        <v/>
      </c>
      <c r="C1011" s="12" t="str">
        <f>IF(SAISIE!W73="","",SAISIE!V73)</f>
        <v/>
      </c>
      <c r="D1011" s="12" t="str">
        <f>IF(SAISIE!W73="","",SAISIE!E73)</f>
        <v/>
      </c>
      <c r="E1011" s="12" t="str">
        <f>IF(SAISIE!W73="","",SAISIE!F73)</f>
        <v/>
      </c>
      <c r="F1011" s="12" t="str">
        <f>IF(SAISIE!$W73="","",IF(SAISIE!$U73="","",SAISIE!$U73))</f>
        <v/>
      </c>
      <c r="G1011" s="12" t="str">
        <f>IF(SAISIE!W73="","",SAISIE!W73)</f>
        <v/>
      </c>
      <c r="H1011" s="12"/>
      <c r="I1011" s="12" t="str">
        <f>IF(SAISIE!$W73="","",SAISIE!$X73)</f>
        <v/>
      </c>
      <c r="J1011" s="61" t="str">
        <f>IF(COUNTBLANK(SAISIE!$Q$6:$T$6)=4,"",IF(SAISIE!W73="","",IF(SAISIE!Q73&gt;0,SAISIE!$Q$6,IF(SAISIE!R73&gt;0,SAISIE!$R$6,IF(SAISIE!S73&gt;0,SAISIE!$S$6,IF(SAISIE!T73&gt;0,SAISIE!$T$6,""))))))</f>
        <v/>
      </c>
      <c r="O1011" s="11" t="s">
        <v>51</v>
      </c>
    </row>
    <row r="1012" spans="1:15" x14ac:dyDescent="0.2">
      <c r="A1012" s="48" t="str">
        <f>IF(B1012="","SUPPR",SAISIE!$B$3)</f>
        <v>PR</v>
      </c>
      <c r="B1012" s="12" t="str">
        <f>IF(SAISIE!G73="","",IF(LEN(SAISIE!B73)=1,CONCATENATE("0",SAISIE!B73,"/",SAISIE!$B$4,"/",SAISIE!$B$5),CONCATENATE(SAISIE!B73,"/",SAISIE!$B$4,"/",SAISIE!$B$5)))</f>
        <v>23/01/2018</v>
      </c>
      <c r="C1012" s="12">
        <f>IF(SAISIE!G73="","",SAISIE!$G$8)</f>
        <v>706100</v>
      </c>
      <c r="D1012" s="12">
        <f>IF(SAISIE!G73="","",SAISIE!E73)</f>
        <v>154452</v>
      </c>
      <c r="E1012" s="12" t="str">
        <f>IF(SAISIE!G73="","",SAISIE!F73)</f>
        <v>VTP PV 18147473 - AM-230-WJ - BRETONNET MICHEL - PEUGEOT 5008</v>
      </c>
      <c r="F1012" s="12" t="str">
        <f>IF(SAISIE!$G73="","",IF(SAISIE!$U73="","",SAISIE!$U73))</f>
        <v/>
      </c>
      <c r="G1012" s="12">
        <f>IF(SAISIE!G73="","",SAISIE!G73)</f>
        <v>49.72</v>
      </c>
      <c r="H1012" s="12"/>
      <c r="I1012" s="12">
        <f>IF(SAISIE!$G73="","",SAISIE!$X73)</f>
        <v>0</v>
      </c>
      <c r="J1012" s="61" t="str">
        <f>IF(COUNTBLANK(SAISIE!$Q$6:$T$6)=4,"",IF(SAISIE!G73="","",IF(SAISIE!Q73&gt;0,SAISIE!$Q$6,IF(SAISIE!R73&gt;0,SAISIE!$R$6,IF(SAISIE!S73&gt;0,SAISIE!$S$6,IF(SAISIE!T73&gt;0,SAISIE!$T$6,""))))))</f>
        <v/>
      </c>
      <c r="O1012" s="11" t="s">
        <v>48</v>
      </c>
    </row>
    <row r="1013" spans="1:15" x14ac:dyDescent="0.2">
      <c r="A1013" s="48" t="str">
        <f>IF(B1013="","SUPPR",SAISIE!$B$3)</f>
        <v>SUPPR</v>
      </c>
      <c r="B1013" s="12" t="str">
        <f>IF(SAISIE!H73="","",IF(LEN(SAISIE!B73)=1,CONCATENATE("0",SAISIE!B73,"/",SAISIE!$B$4,"/",SAISIE!$B$5),CONCATENATE(SAISIE!B73,"/",SAISIE!$B$4,"/",SAISIE!$B$5)))</f>
        <v/>
      </c>
      <c r="C1013" s="12" t="str">
        <f>IF(SAISIE!H73="","",SAISIE!$H$8)</f>
        <v/>
      </c>
      <c r="D1013" s="12" t="str">
        <f>IF(SAISIE!H73="","",SAISIE!E73)</f>
        <v/>
      </c>
      <c r="E1013" s="12" t="str">
        <f>IF(SAISIE!H73="","",SAISIE!F73)</f>
        <v/>
      </c>
      <c r="F1013" s="12" t="str">
        <f>IF(SAISIE!$H73="","",IF(SAISIE!$U73="","",SAISIE!$U73))</f>
        <v/>
      </c>
      <c r="G1013" s="12" t="str">
        <f>IF(SAISIE!H73="","",SAISIE!H73)</f>
        <v/>
      </c>
      <c r="H1013" s="12"/>
      <c r="I1013" s="12" t="str">
        <f>IF(SAISIE!$H73="","",SAISIE!$X73)</f>
        <v/>
      </c>
      <c r="J1013" s="61" t="str">
        <f>IF(COUNTBLANK(SAISIE!$Q$6:$T$6)=4,"",IF(SAISIE!H73="","",IF(SAISIE!Q73&gt;0,SAISIE!$Q$6,IF(SAISIE!R73&gt;0,SAISIE!$R$6,IF(SAISIE!S73&gt;0,SAISIE!$S$6,IF(SAISIE!T73&gt;0,SAISIE!$T$6,""))))))</f>
        <v/>
      </c>
      <c r="O1013" s="11" t="s">
        <v>49</v>
      </c>
    </row>
    <row r="1014" spans="1:15" x14ac:dyDescent="0.2">
      <c r="A1014" s="48" t="str">
        <f>IF(B1014="","SUPPR",SAISIE!$B$3)</f>
        <v>SUPPR</v>
      </c>
      <c r="B1014" s="12" t="str">
        <f>IF(SAISIE!I73="","",IF(LEN(SAISIE!B73)=1,CONCATENATE("0",SAISIE!B73,"/",SAISIE!$B$4,"/",SAISIE!$B$5),CONCATENATE(SAISIE!B73,"/",SAISIE!$B$4,"/",SAISIE!$B$5)))</f>
        <v/>
      </c>
      <c r="C1014" s="12" t="str">
        <f>IF(SAISIE!I73="","",SAISIE!$I$8)</f>
        <v/>
      </c>
      <c r="D1014" s="12" t="str">
        <f>IF(SAISIE!I73="","",SAISIE!E73)</f>
        <v/>
      </c>
      <c r="E1014" s="12" t="str">
        <f>IF(SAISIE!I73="","",SAISIE!F73)</f>
        <v/>
      </c>
      <c r="F1014" s="12" t="str">
        <f>IF(SAISIE!$I73="","",IF(SAISIE!$U73="","",SAISIE!$U73))</f>
        <v/>
      </c>
      <c r="G1014" s="12" t="str">
        <f>IF(SAISIE!I73="","",SAISIE!I73)</f>
        <v/>
      </c>
      <c r="H1014" s="12"/>
      <c r="I1014" s="12" t="str">
        <f>IF(SAISIE!$I73="","",SAISIE!$X73)</f>
        <v/>
      </c>
      <c r="J1014" s="61" t="str">
        <f>IF(COUNTBLANK(SAISIE!$Q$6:$T$6)=4,"",IF(SAISIE!I73="","",IF(SAISIE!Q73&gt;0,SAISIE!$Q$6,IF(SAISIE!R73&gt;0,SAISIE!$R$6,IF(SAISIE!S73&gt;0,SAISIE!$S$6,IF(SAISIE!T73&gt;0,SAISIE!$T$6,""))))))</f>
        <v/>
      </c>
      <c r="O1014" s="11" t="s">
        <v>50</v>
      </c>
    </row>
    <row r="1015" spans="1:15" x14ac:dyDescent="0.2">
      <c r="A1015" s="48" t="str">
        <f>IF(B1015="","SUPPR",SAISIE!$B$3)</f>
        <v>SUPPR</v>
      </c>
      <c r="B1015" s="12" t="str">
        <f>IF(SAISIE!J73="","",IF(LEN(SAISIE!B73)=1,CONCATENATE("0",SAISIE!B73,"/",SAISIE!$B$4,"/",SAISIE!$B$5),CONCATENATE(SAISIE!B73,"/",SAISIE!$B$4,"/",SAISIE!$B$5)))</f>
        <v/>
      </c>
      <c r="C1015" s="12" t="str">
        <f>IF(SAISIE!J73="","",SAISIE!$J$8)</f>
        <v/>
      </c>
      <c r="D1015" s="12" t="str">
        <f>IF(SAISIE!J73="","",SAISIE!E73)</f>
        <v/>
      </c>
      <c r="E1015" s="12" t="str">
        <f>IF(SAISIE!J73="","",SAISIE!F73)</f>
        <v/>
      </c>
      <c r="F1015" s="12" t="str">
        <f>IF(SAISIE!$J73="","",IF(SAISIE!$U73="","",SAISIE!$U73))</f>
        <v/>
      </c>
      <c r="G1015" s="12" t="str">
        <f>IF(SAISIE!J73="","",SAISIE!J73)</f>
        <v/>
      </c>
      <c r="H1015" s="12"/>
      <c r="I1015" s="12" t="str">
        <f>IF(SAISIE!$J73="","",SAISIE!$X73)</f>
        <v/>
      </c>
      <c r="J1015" s="61" t="str">
        <f>IF(COUNTBLANK(SAISIE!$Q$6:$T$6)=4,"",IF(SAISIE!J73="","",IF(SAISIE!Q73&gt;0,SAISIE!$Q$6,IF(SAISIE!R73&gt;0,SAISIE!$R$6,IF(SAISIE!S73&gt;0,SAISIE!$S$6,IF(SAISIE!T73&gt;0,SAISIE!$T$6,""))))))</f>
        <v/>
      </c>
      <c r="O1015" s="11" t="s">
        <v>53</v>
      </c>
    </row>
    <row r="1016" spans="1:15" x14ac:dyDescent="0.2">
      <c r="A1016" s="48" t="str">
        <f>IF(B1016="","SUPPR",SAISIE!$B$3)</f>
        <v>SUPPR</v>
      </c>
      <c r="B1016" s="12" t="str">
        <f>IF(SAISIE!K73="","",IF(LEN(SAISIE!B73)=1,CONCATENATE("0",SAISIE!B73,"/",SAISIE!$B$4,"/",SAISIE!$B$5),CONCATENATE(SAISIE!B73,"/",SAISIE!$B$4,"/",SAISIE!$B$5)))</f>
        <v/>
      </c>
      <c r="C1016" s="12" t="str">
        <f>IF(SAISIE!K73="","",SAISIE!$K$8)</f>
        <v/>
      </c>
      <c r="D1016" s="12" t="str">
        <f>IF(SAISIE!K73="","",SAISIE!E73)</f>
        <v/>
      </c>
      <c r="E1016" s="12" t="str">
        <f>IF(SAISIE!K73="","",SAISIE!F73)</f>
        <v/>
      </c>
      <c r="F1016" s="12" t="str">
        <f>IF(SAISIE!$K73="","",IF(SAISIE!$U73="","",SAISIE!$U73))</f>
        <v/>
      </c>
      <c r="G1016" s="12" t="str">
        <f>IF(SAISIE!K73="","",SAISIE!K73)</f>
        <v/>
      </c>
      <c r="H1016" s="12"/>
      <c r="I1016" s="12" t="str">
        <f>IF(SAISIE!$K73="","",SAISIE!$X73)</f>
        <v/>
      </c>
      <c r="J1016" s="61" t="str">
        <f>IF(COUNTBLANK(SAISIE!$Q$6:$T$6)=4,"",IF(SAISIE!K73="","",IF(SAISIE!Q73&gt;0,SAISIE!$Q$6,IF(SAISIE!R73&gt;0,SAISIE!$R$6,IF(SAISIE!S73&gt;0,SAISIE!$S$6,IF(SAISIE!T73&gt;0,SAISIE!$T$6,""))))))</f>
        <v/>
      </c>
      <c r="O1016" s="11" t="s">
        <v>54</v>
      </c>
    </row>
    <row r="1017" spans="1:15" x14ac:dyDescent="0.2">
      <c r="A1017" s="48" t="str">
        <f>IF(B1017="","SUPPR",SAISIE!$B$3)</f>
        <v>SUPPR</v>
      </c>
      <c r="B1017" s="12" t="str">
        <f>IF(SAISIE!L73="","",IF(LEN(SAISIE!B73)=1,CONCATENATE("0",SAISIE!B73,"/",SAISIE!$B$4,"/",SAISIE!$B$5),CONCATENATE(SAISIE!B73,"/",SAISIE!$B$4,"/",SAISIE!$B$5)))</f>
        <v/>
      </c>
      <c r="C1017" s="12" t="str">
        <f>IF(SAISIE!L73="","",SAISIE!$L$8)</f>
        <v/>
      </c>
      <c r="D1017" s="12" t="str">
        <f>IF(SAISIE!L73="","",SAISIE!E73)</f>
        <v/>
      </c>
      <c r="E1017" s="12" t="str">
        <f>IF(SAISIE!L73="","",SAISIE!F73)</f>
        <v/>
      </c>
      <c r="F1017" s="12" t="str">
        <f>IF(SAISIE!$L73="","",IF(SAISIE!$U73="","",SAISIE!$U73))</f>
        <v/>
      </c>
      <c r="G1017" s="12" t="str">
        <f>IF(SAISIE!L73="","",SAISIE!L73)</f>
        <v/>
      </c>
      <c r="H1017" s="12"/>
      <c r="I1017" s="12" t="str">
        <f>IF(SAISIE!$L73="","",SAISIE!$X73)</f>
        <v/>
      </c>
      <c r="J1017" s="61" t="str">
        <f>IF(COUNTBLANK(SAISIE!$Q$6:$T$6)=4,"",IF(SAISIE!L73="","",IF(SAISIE!Q73&gt;0,SAISIE!$Q$6,IF(SAISIE!R73&gt;0,SAISIE!$R$6,IF(SAISIE!S73&gt;0,SAISIE!$S$6,IF(SAISIE!T73&gt;0,SAISIE!$T$6,""))))))</f>
        <v/>
      </c>
      <c r="O1017" s="11" t="s">
        <v>55</v>
      </c>
    </row>
    <row r="1018" spans="1:15" x14ac:dyDescent="0.2">
      <c r="A1018" s="48" t="str">
        <f>IF(B1018="","SUPPR",SAISIE!$B$3)</f>
        <v>SUPPR</v>
      </c>
      <c r="B1018" s="12" t="str">
        <f>IF(SAISIE!M73="","",IF(LEN(SAISIE!B73)=1,CONCATENATE("0",SAISIE!B73,"/",SAISIE!$B$4,"/",SAISIE!$B$5),CONCATENATE(SAISIE!B73,"/",SAISIE!$B$4,"/",SAISIE!$B$5)))</f>
        <v/>
      </c>
      <c r="C1018" s="12" t="str">
        <f>IF(SAISIE!M73="","",SAISIE!$M$8)</f>
        <v/>
      </c>
      <c r="D1018" s="12" t="str">
        <f>IF(SAISIE!M73="","",SAISIE!E73)</f>
        <v/>
      </c>
      <c r="E1018" s="12" t="str">
        <f>IF(SAISIE!M73="","",SAISIE!F73)</f>
        <v/>
      </c>
      <c r="F1018" s="12" t="str">
        <f>IF(SAISIE!$M73="","",IF(SAISIE!$U73="","",SAISIE!$U73))</f>
        <v/>
      </c>
      <c r="G1018" s="12" t="str">
        <f>IF(SAISIE!M73="","",SAISIE!M73)</f>
        <v/>
      </c>
      <c r="H1018" s="12"/>
      <c r="I1018" s="12" t="str">
        <f>IF(SAISIE!$M73="","",SAISIE!$X73)</f>
        <v/>
      </c>
      <c r="J1018" s="61" t="str">
        <f>IF(COUNTBLANK(SAISIE!$Q$6:$T$6)=4,"",IF(SAISIE!M73="","",IF(SAISIE!Q73&gt;0,SAISIE!$Q$6,IF(SAISIE!R73&gt;0,SAISIE!$R$6,IF(SAISIE!S73&gt;0,SAISIE!$S$6,IF(SAISIE!T73&gt;0,SAISIE!$T$6,""))))))</f>
        <v/>
      </c>
      <c r="O1018" s="11" t="s">
        <v>56</v>
      </c>
    </row>
    <row r="1019" spans="1:15" x14ac:dyDescent="0.2">
      <c r="A1019" s="48" t="str">
        <f>IF(B1019="","SUPPR",SAISIE!$B$3)</f>
        <v>SUPPR</v>
      </c>
      <c r="B1019" s="12" t="str">
        <f>IF(SAISIE!N73="","",IF(LEN(SAISIE!B73)=1,CONCATENATE("0",SAISIE!B73,"/",SAISIE!$B$4,"/",SAISIE!$B$5),CONCATENATE(SAISIE!B73,"/",SAISIE!$B$4,"/",SAISIE!$B$5)))</f>
        <v/>
      </c>
      <c r="C1019" s="12" t="str">
        <f>IF(SAISIE!N73="","",SAISIE!$N$8)</f>
        <v/>
      </c>
      <c r="D1019" s="12" t="str">
        <f>IF(SAISIE!N73="","",SAISIE!E73)</f>
        <v/>
      </c>
      <c r="E1019" s="12" t="str">
        <f>IF(SAISIE!N73="","",SAISIE!F73)</f>
        <v/>
      </c>
      <c r="F1019" s="12" t="str">
        <f>IF(SAISIE!$N73="","",IF(SAISIE!$U73="","",SAISIE!$U73))</f>
        <v/>
      </c>
      <c r="G1019" s="12" t="str">
        <f>IF(SAISIE!N73="","",SAISIE!N73)</f>
        <v/>
      </c>
      <c r="H1019" s="12"/>
      <c r="I1019" s="12" t="str">
        <f>IF(SAISIE!$N73="","",SAISIE!$X73)</f>
        <v/>
      </c>
      <c r="J1019" s="61" t="str">
        <f>IF(COUNTBLANK(SAISIE!$Q$6:$T$6)=4,"",IF(SAISIE!N73="","",IF(SAISIE!Q73&gt;0,SAISIE!$Q$6,IF(SAISIE!R73&gt;0,SAISIE!$R$6,IF(SAISIE!S73&gt;0,SAISIE!$S$6,IF(SAISIE!T73&gt;0,SAISIE!$T$6,""))))))</f>
        <v/>
      </c>
      <c r="O1019" s="11" t="s">
        <v>57</v>
      </c>
    </row>
    <row r="1020" spans="1:15" x14ac:dyDescent="0.2">
      <c r="A1020" s="48" t="str">
        <f>IF(B1020="","SUPPR",SAISIE!$B$3)</f>
        <v>SUPPR</v>
      </c>
      <c r="B1020" s="12" t="str">
        <f>IF(SAISIE!O73="","",IF(LEN(SAISIE!B73)=1,CONCATENATE("0",SAISIE!B73,"/",SAISIE!$B$4,"/",SAISIE!$B$5),CONCATENATE(SAISIE!B73,"/",SAISIE!$B$4,"/",SAISIE!$B$5)))</f>
        <v/>
      </c>
      <c r="C1020" s="12" t="str">
        <f>IF(SAISIE!O73="","",SAISIE!$O$8)</f>
        <v/>
      </c>
      <c r="D1020" s="12" t="str">
        <f>IF(SAISIE!O73="","",SAISIE!E73)</f>
        <v/>
      </c>
      <c r="E1020" s="12" t="str">
        <f>IF(SAISIE!O73="","",SAISIE!F73)</f>
        <v/>
      </c>
      <c r="F1020" s="12" t="str">
        <f>IF(SAISIE!$O73="","",IF(SAISIE!$U73="","",SAISIE!$U73))</f>
        <v/>
      </c>
      <c r="G1020" s="12" t="str">
        <f>IF(SAISIE!O73="","",SAISIE!O73)</f>
        <v/>
      </c>
      <c r="H1020" s="12"/>
      <c r="I1020" s="12" t="str">
        <f>IF(SAISIE!$O73="","",SAISIE!$X73)</f>
        <v/>
      </c>
      <c r="J1020" s="61" t="str">
        <f>IF(COUNTBLANK(SAISIE!$Q$6:$T$6)=4,"",IF(SAISIE!O73="","",IF(SAISIE!Q73&gt;0,SAISIE!$Q$6,IF(SAISIE!R73&gt;0,SAISIE!$R$6,IF(SAISIE!S73&gt;0,SAISIE!$S$6,IF(SAISIE!T73&gt;0,SAISIE!$T$6,""))))))</f>
        <v/>
      </c>
      <c r="O1020" s="11" t="s">
        <v>58</v>
      </c>
    </row>
    <row r="1021" spans="1:15" x14ac:dyDescent="0.2">
      <c r="A1021" s="48" t="str">
        <f>IF(B1021="","SUPPR",SAISIE!$B$3)</f>
        <v>SUPPR</v>
      </c>
      <c r="B1021" s="12" t="str">
        <f>IF(SAISIE!P73="","",IF(LEN(SAISIE!B73)=1,CONCATENATE("0",SAISIE!B73,"/",SAISIE!$B$4,"/",SAISIE!$B$5),CONCATENATE(SAISIE!B73,"/",SAISIE!$B$4,"/",SAISIE!$B$5)))</f>
        <v/>
      </c>
      <c r="C1021" s="12" t="str">
        <f>IF(SAISIE!P73="","",SAISIE!$P$8)</f>
        <v/>
      </c>
      <c r="D1021" s="12" t="str">
        <f>IF(SAISIE!P73="","",SAISIE!E73)</f>
        <v/>
      </c>
      <c r="E1021" s="12" t="str">
        <f>IF(SAISIE!P73="","",SAISIE!F73)</f>
        <v/>
      </c>
      <c r="F1021" s="12" t="str">
        <f>IF(SAISIE!$P73="","",IF(SAISIE!$U73="","",SAISIE!$U73))</f>
        <v/>
      </c>
      <c r="G1021" s="12" t="str">
        <f>IF(SAISIE!P73="","",SAISIE!P73)</f>
        <v/>
      </c>
      <c r="H1021" s="12"/>
      <c r="I1021" s="12" t="str">
        <f>IF(SAISIE!$P73="","",SAISIE!$X73)</f>
        <v/>
      </c>
      <c r="J1021" s="61" t="str">
        <f>IF(COUNTBLANK(SAISIE!$Q$6:$T$6)=4,"",IF(SAISIE!P73="","",IF(SAISIE!Q73&gt;0,SAISIE!$Q$6,IF(SAISIE!R73&gt;0,SAISIE!$R$6,IF(SAISIE!S73&gt;0,SAISIE!$S$6,IF(SAISIE!T73&gt;0,SAISIE!$T$6,""))))))</f>
        <v/>
      </c>
      <c r="O1021" s="11" t="s">
        <v>52</v>
      </c>
    </row>
    <row r="1022" spans="1:15" x14ac:dyDescent="0.2">
      <c r="A1022" s="48" t="str">
        <f>IF(B1022="","SUPPR",SAISIE!$B$3)</f>
        <v>PR</v>
      </c>
      <c r="B1022" s="12" t="str">
        <f>IF(SAISIE!Q73="","",IF(LEN(SAISIE!B73)=1,CONCATENATE("0",SAISIE!B73,"/",SAISIE!$B$4,"/",SAISIE!$B$5),CONCATENATE(SAISIE!B73,"/",SAISIE!$B$4,"/",SAISIE!$B$5)))</f>
        <v>23/01/2018</v>
      </c>
      <c r="C1022" s="12">
        <f>IF(SAISIE!Q73="","",SAISIE!$Q$8)</f>
        <v>4457112</v>
      </c>
      <c r="D1022" s="12">
        <f>IF(SAISIE!Q73="","",SAISIE!E73)</f>
        <v>154452</v>
      </c>
      <c r="E1022" s="12" t="str">
        <f>IF(SAISIE!Q73="","",SAISIE!F73)</f>
        <v>VTP PV 18147473 - AM-230-WJ - BRETONNET MICHEL - PEUGEOT 5008</v>
      </c>
      <c r="F1022" s="12" t="str">
        <f>IF(SAISIE!$Q73="","",IF(SAISIE!$U73="","",SAISIE!$U73))</f>
        <v/>
      </c>
      <c r="G1022" s="12">
        <f>IF(SAISIE!Q73="","",SAISIE!Q73)</f>
        <v>10</v>
      </c>
      <c r="H1022" s="12"/>
      <c r="I1022" s="37"/>
      <c r="J1022" s="61"/>
      <c r="O1022" s="39"/>
    </row>
    <row r="1023" spans="1:15" x14ac:dyDescent="0.2">
      <c r="A1023" s="48" t="str">
        <f>IF(B1023="","SUPPR",SAISIE!$B$3)</f>
        <v>SUPPR</v>
      </c>
      <c r="B1023" s="12" t="str">
        <f>IF(SAISIE!R73="","",IF(LEN(SAISIE!B73)=1,CONCATENATE("0",SAISIE!B73,"/",SAISIE!$B$4,"/",SAISIE!$B$5),CONCATENATE(SAISIE!B73,"/",SAISIE!$B$4,"/",SAISIE!$B$5)))</f>
        <v/>
      </c>
      <c r="C1023" s="12" t="str">
        <f>IF(SAISIE!R73="","",SAISIE!$R$8)</f>
        <v/>
      </c>
      <c r="D1023" s="12" t="str">
        <f>IF(SAISIE!R73="","",SAISIE!E73)</f>
        <v/>
      </c>
      <c r="E1023" s="12" t="str">
        <f>IF(SAISIE!R73="","",SAISIE!F73)</f>
        <v/>
      </c>
      <c r="F1023" s="12" t="str">
        <f>IF(SAISIE!$R73="","",IF(SAISIE!$U73="","",SAISIE!$U73))</f>
        <v/>
      </c>
      <c r="G1023" s="12" t="str">
        <f>IF(SAISIE!R73="","",SAISIE!R73)</f>
        <v/>
      </c>
      <c r="H1023" s="12"/>
      <c r="I1023" s="37"/>
      <c r="J1023" s="61"/>
    </row>
    <row r="1024" spans="1:15" x14ac:dyDescent="0.2">
      <c r="A1024" s="48" t="str">
        <f>IF(B1024="","SUPPR",SAISIE!$B$3)</f>
        <v>SUPPR</v>
      </c>
      <c r="B1024" s="12" t="str">
        <f>IF(SAISIE!S73="","",IF(LEN(SAISIE!B73)=1,CONCATENATE("0",SAISIE!B73,"/",SAISIE!$B$4,"/",SAISIE!$B$5),CONCATENATE(SAISIE!B73,"/",SAISIE!$B$4,"/",SAISIE!$B$5)))</f>
        <v/>
      </c>
      <c r="C1024" s="12" t="str">
        <f>IF(SAISIE!S73="","",SAISIE!$S$8)</f>
        <v/>
      </c>
      <c r="D1024" s="12" t="str">
        <f>IF(SAISIE!S73="","",SAISIE!E73)</f>
        <v/>
      </c>
      <c r="E1024" s="12" t="str">
        <f>IF(SAISIE!S73="","",SAISIE!F73)</f>
        <v/>
      </c>
      <c r="F1024" s="12" t="str">
        <f>IF(SAISIE!$S73="","",IF(SAISIE!$U73="","",SAISIE!$U73))</f>
        <v/>
      </c>
      <c r="G1024" s="12" t="str">
        <f>IF(SAISIE!S73="","",SAISIE!S73)</f>
        <v/>
      </c>
      <c r="H1024" s="12"/>
      <c r="I1024" s="37"/>
      <c r="J1024" s="61"/>
    </row>
    <row r="1025" spans="1:15" ht="13.5" thickBot="1" x14ac:dyDescent="0.25">
      <c r="A1025" s="48" t="str">
        <f>IF(B1025="","SUPPR",SAISIE!$B$3)</f>
        <v>SUPPR</v>
      </c>
      <c r="B1025" s="12" t="str">
        <f>IF(SAISIE!T73="","",IF(LEN(SAISIE!B73)=1,CONCATENATE("0",SAISIE!B73,"/",SAISIE!$B$4,"/",SAISIE!$B$5),CONCATENATE(SAISIE!B73,"/",SAISIE!$B$4,"/",SAISIE!$B$5)))</f>
        <v/>
      </c>
      <c r="C1025" s="60" t="str">
        <f>IF(SAISIE!T73="","",SAISIE!$T$8)</f>
        <v/>
      </c>
      <c r="D1025" s="60" t="str">
        <f>IF(SAISIE!T73="","",SAISIE!E73)</f>
        <v/>
      </c>
      <c r="E1025" s="60" t="str">
        <f>IF(SAISIE!T73="","",SAISIE!F73)</f>
        <v/>
      </c>
      <c r="F1025" s="60" t="str">
        <f>IF(SAISIE!$T73="","",IF(SAISIE!$U73="","",SAISIE!$U73))</f>
        <v/>
      </c>
      <c r="G1025" s="60" t="str">
        <f>IF(SAISIE!T73="","",SAISIE!T73)</f>
        <v/>
      </c>
      <c r="H1025" s="58"/>
      <c r="I1025" s="59"/>
      <c r="J1025" s="62"/>
    </row>
    <row r="1026" spans="1:15" x14ac:dyDescent="0.2">
      <c r="A1026" s="48" t="str">
        <f>IF(B1026="","SUPPR",SAISIE!$B$3)</f>
        <v>PR</v>
      </c>
      <c r="B1026" s="53" t="str">
        <f>IF(SAISIE!B74="","",IF(LEN(SAISIE!B74)=1,CONCATENATE("0",SAISIE!B74,"/",SAISIE!$B$4,"/",SAISIE!$B$5),CONCATENATE(SAISIE!B74,"/",SAISIE!$B$4,"/",SAISIE!$B$5)))</f>
        <v>15/01/2018</v>
      </c>
      <c r="C1026" s="53" t="str">
        <f>IF(SAISIE!B74="","",CONCATENATE($M$2,SAISIE!C74))</f>
        <v>411BRIO</v>
      </c>
      <c r="D1026" s="53">
        <f>IF(SAISIE!B74="","",SAISIE!E74)</f>
        <v>154195</v>
      </c>
      <c r="E1026" s="53" t="str">
        <f>IF(SAISIE!B74="","",SAISIE!F74)</f>
        <v>VTC PV 18147231 - BH-604-XB - BRIOIS CTA - CITROEN SAXO X 15D</v>
      </c>
      <c r="F1026" s="66" t="str">
        <f>IF(A1026="SUPPR","",IF(SAISIE!$U74="","",SAISIE!$U74))</f>
        <v/>
      </c>
      <c r="G1026" s="53"/>
      <c r="H1026" s="53">
        <f>IF(SAISIE!B74="","",SAISIE!D74)</f>
        <v>0</v>
      </c>
      <c r="I1026" s="54"/>
      <c r="J1026" s="55" t="str">
        <f>IF(AZ74="","","")</f>
        <v/>
      </c>
      <c r="O1026" s="38">
        <f>O1010+1</f>
        <v>74</v>
      </c>
    </row>
    <row r="1027" spans="1:15" x14ac:dyDescent="0.2">
      <c r="A1027" s="48" t="str">
        <f>IF(B1027="","SUPPR",SAISIE!$B$3)</f>
        <v>SUPPR</v>
      </c>
      <c r="B1027" s="12" t="str">
        <f>IF(SAISIE!W74="","",IF(LEN(SAISIE!B74)=1,CONCATENATE("0",SAISIE!B74,"/",SAISIE!$B$4,"/",SAISIE!$B$5),CONCATENATE(SAISIE!B74,"/",SAISIE!$B$4,"/",SAISIE!$B$5)))</f>
        <v/>
      </c>
      <c r="C1027" s="12" t="str">
        <f>IF(SAISIE!W74="","",SAISIE!V74)</f>
        <v/>
      </c>
      <c r="D1027" s="12" t="str">
        <f>IF(SAISIE!W74="","",SAISIE!E74)</f>
        <v/>
      </c>
      <c r="E1027" s="12" t="str">
        <f>IF(SAISIE!W74="","",SAISIE!F74)</f>
        <v/>
      </c>
      <c r="F1027" s="12" t="str">
        <f>IF(SAISIE!$W74="","",IF(SAISIE!$U74="","",SAISIE!$U74))</f>
        <v/>
      </c>
      <c r="G1027" s="12" t="str">
        <f>IF(SAISIE!W74="","",SAISIE!W74)</f>
        <v/>
      </c>
      <c r="H1027" s="12"/>
      <c r="I1027" s="12" t="str">
        <f>IF(SAISIE!$W74="","",SAISIE!$X74)</f>
        <v/>
      </c>
      <c r="J1027" s="61" t="str">
        <f>IF(COUNTBLANK(SAISIE!$Q$6:$T$6)=4,"",IF(SAISIE!W74="","",IF(SAISIE!Q74&gt;0,SAISIE!$Q$6,IF(SAISIE!R74&gt;0,SAISIE!$R$6,IF(SAISIE!S74&gt;0,SAISIE!$S$6,IF(SAISIE!T74&gt;0,SAISIE!$T$6,""))))))</f>
        <v/>
      </c>
      <c r="O1027" s="11" t="s">
        <v>51</v>
      </c>
    </row>
    <row r="1028" spans="1:15" x14ac:dyDescent="0.2">
      <c r="A1028" s="48" t="str">
        <f>IF(B1028="","SUPPR",SAISIE!$B$3)</f>
        <v>PR</v>
      </c>
      <c r="B1028" s="12" t="str">
        <f>IF(SAISIE!G74="","",IF(LEN(SAISIE!B74)=1,CONCATENATE("0",SAISIE!B74,"/",SAISIE!$B$4,"/",SAISIE!$B$5),CONCATENATE(SAISIE!B74,"/",SAISIE!$B$4,"/",SAISIE!$B$5)))</f>
        <v>15/01/2018</v>
      </c>
      <c r="C1028" s="12">
        <f>IF(SAISIE!G74="","",SAISIE!$G$8)</f>
        <v>706100</v>
      </c>
      <c r="D1028" s="12">
        <f>IF(SAISIE!G74="","",SAISIE!E74)</f>
        <v>154195</v>
      </c>
      <c r="E1028" s="12" t="str">
        <f>IF(SAISIE!G74="","",SAISIE!F74)</f>
        <v>VTC PV 18147231 - BH-604-XB - BRIOIS CTA - CITROEN SAXO X 15D</v>
      </c>
      <c r="F1028" s="12" t="str">
        <f>IF(SAISIE!$G74="","",IF(SAISIE!$U74="","",SAISIE!$U74))</f>
        <v/>
      </c>
      <c r="G1028" s="12">
        <f>IF(SAISIE!G74="","",SAISIE!G74)</f>
        <v>0</v>
      </c>
      <c r="H1028" s="12"/>
      <c r="I1028" s="12">
        <f>IF(SAISIE!$G74="","",SAISIE!$X74)</f>
        <v>0</v>
      </c>
      <c r="J1028" s="61" t="str">
        <f>IF(COUNTBLANK(SAISIE!$Q$6:$T$6)=4,"",IF(SAISIE!G74="","",IF(SAISIE!Q74&gt;0,SAISIE!$Q$6,IF(SAISIE!R74&gt;0,SAISIE!$R$6,IF(SAISIE!S74&gt;0,SAISIE!$S$6,IF(SAISIE!T74&gt;0,SAISIE!$T$6,""))))))</f>
        <v/>
      </c>
      <c r="O1028" s="11" t="s">
        <v>48</v>
      </c>
    </row>
    <row r="1029" spans="1:15" x14ac:dyDescent="0.2">
      <c r="A1029" s="48" t="str">
        <f>IF(B1029="","SUPPR",SAISIE!$B$3)</f>
        <v>SUPPR</v>
      </c>
      <c r="B1029" s="12" t="str">
        <f>IF(SAISIE!H74="","",IF(LEN(SAISIE!B74)=1,CONCATENATE("0",SAISIE!B74,"/",SAISIE!$B$4,"/",SAISIE!$B$5),CONCATENATE(SAISIE!B74,"/",SAISIE!$B$4,"/",SAISIE!$B$5)))</f>
        <v/>
      </c>
      <c r="C1029" s="12" t="str">
        <f>IF(SAISIE!H74="","",SAISIE!$H$8)</f>
        <v/>
      </c>
      <c r="D1029" s="12" t="str">
        <f>IF(SAISIE!H74="","",SAISIE!E74)</f>
        <v/>
      </c>
      <c r="E1029" s="12" t="str">
        <f>IF(SAISIE!H74="","",SAISIE!F74)</f>
        <v/>
      </c>
      <c r="F1029" s="12" t="str">
        <f>IF(SAISIE!$H74="","",IF(SAISIE!$U74="","",SAISIE!$U74))</f>
        <v/>
      </c>
      <c r="G1029" s="12" t="str">
        <f>IF(SAISIE!H74="","",SAISIE!H74)</f>
        <v/>
      </c>
      <c r="H1029" s="12"/>
      <c r="I1029" s="12" t="str">
        <f>IF(SAISIE!$H74="","",SAISIE!$X74)</f>
        <v/>
      </c>
      <c r="J1029" s="61" t="str">
        <f>IF(COUNTBLANK(SAISIE!$Q$6:$T$6)=4,"",IF(SAISIE!H74="","",IF(SAISIE!Q74&gt;0,SAISIE!$Q$6,IF(SAISIE!R74&gt;0,SAISIE!$R$6,IF(SAISIE!S74&gt;0,SAISIE!$S$6,IF(SAISIE!T74&gt;0,SAISIE!$T$6,""))))))</f>
        <v/>
      </c>
      <c r="O1029" s="11" t="s">
        <v>49</v>
      </c>
    </row>
    <row r="1030" spans="1:15" x14ac:dyDescent="0.2">
      <c r="A1030" s="48" t="str">
        <f>IF(B1030="","SUPPR",SAISIE!$B$3)</f>
        <v>SUPPR</v>
      </c>
      <c r="B1030" s="12" t="str">
        <f>IF(SAISIE!I74="","",IF(LEN(SAISIE!B74)=1,CONCATENATE("0",SAISIE!B74,"/",SAISIE!$B$4,"/",SAISIE!$B$5),CONCATENATE(SAISIE!B74,"/",SAISIE!$B$4,"/",SAISIE!$B$5)))</f>
        <v/>
      </c>
      <c r="C1030" s="12" t="str">
        <f>IF(SAISIE!I74="","",SAISIE!$I$8)</f>
        <v/>
      </c>
      <c r="D1030" s="12" t="str">
        <f>IF(SAISIE!I74="","",SAISIE!E74)</f>
        <v/>
      </c>
      <c r="E1030" s="12" t="str">
        <f>IF(SAISIE!I74="","",SAISIE!F74)</f>
        <v/>
      </c>
      <c r="F1030" s="12" t="str">
        <f>IF(SAISIE!$I74="","",IF(SAISIE!$U74="","",SAISIE!$U74))</f>
        <v/>
      </c>
      <c r="G1030" s="12" t="str">
        <f>IF(SAISIE!I74="","",SAISIE!I74)</f>
        <v/>
      </c>
      <c r="H1030" s="12"/>
      <c r="I1030" s="12" t="str">
        <f>IF(SAISIE!$I74="","",SAISIE!$X74)</f>
        <v/>
      </c>
      <c r="J1030" s="61" t="str">
        <f>IF(COUNTBLANK(SAISIE!$Q$6:$T$6)=4,"",IF(SAISIE!I74="","",IF(SAISIE!Q74&gt;0,SAISIE!$Q$6,IF(SAISIE!R74&gt;0,SAISIE!$R$6,IF(SAISIE!S74&gt;0,SAISIE!$S$6,IF(SAISIE!T74&gt;0,SAISIE!$T$6,""))))))</f>
        <v/>
      </c>
      <c r="O1030" s="11" t="s">
        <v>50</v>
      </c>
    </row>
    <row r="1031" spans="1:15" x14ac:dyDescent="0.2">
      <c r="A1031" s="48" t="str">
        <f>IF(B1031="","SUPPR",SAISIE!$B$3)</f>
        <v>SUPPR</v>
      </c>
      <c r="B1031" s="12" t="str">
        <f>IF(SAISIE!J74="","",IF(LEN(SAISIE!B74)=1,CONCATENATE("0",SAISIE!B74,"/",SAISIE!$B$4,"/",SAISIE!$B$5),CONCATENATE(SAISIE!B74,"/",SAISIE!$B$4,"/",SAISIE!$B$5)))</f>
        <v/>
      </c>
      <c r="C1031" s="12" t="str">
        <f>IF(SAISIE!J74="","",SAISIE!$J$8)</f>
        <v/>
      </c>
      <c r="D1031" s="12" t="str">
        <f>IF(SAISIE!J74="","",SAISIE!E74)</f>
        <v/>
      </c>
      <c r="E1031" s="12" t="str">
        <f>IF(SAISIE!J74="","",SAISIE!F74)</f>
        <v/>
      </c>
      <c r="F1031" s="12" t="str">
        <f>IF(SAISIE!$J74="","",IF(SAISIE!$U74="","",SAISIE!$U74))</f>
        <v/>
      </c>
      <c r="G1031" s="12" t="str">
        <f>IF(SAISIE!J74="","",SAISIE!J74)</f>
        <v/>
      </c>
      <c r="H1031" s="12"/>
      <c r="I1031" s="12" t="str">
        <f>IF(SAISIE!$J74="","",SAISIE!$X74)</f>
        <v/>
      </c>
      <c r="J1031" s="61" t="str">
        <f>IF(COUNTBLANK(SAISIE!$Q$6:$T$6)=4,"",IF(SAISIE!J74="","",IF(SAISIE!Q74&gt;0,SAISIE!$Q$6,IF(SAISIE!R74&gt;0,SAISIE!$R$6,IF(SAISIE!S74&gt;0,SAISIE!$S$6,IF(SAISIE!T74&gt;0,SAISIE!$T$6,""))))))</f>
        <v/>
      </c>
      <c r="O1031" s="11" t="s">
        <v>53</v>
      </c>
    </row>
    <row r="1032" spans="1:15" x14ac:dyDescent="0.2">
      <c r="A1032" s="48" t="str">
        <f>IF(B1032="","SUPPR",SAISIE!$B$3)</f>
        <v>SUPPR</v>
      </c>
      <c r="B1032" s="12" t="str">
        <f>IF(SAISIE!K74="","",IF(LEN(SAISIE!B74)=1,CONCATENATE("0",SAISIE!B74,"/",SAISIE!$B$4,"/",SAISIE!$B$5),CONCATENATE(SAISIE!B74,"/",SAISIE!$B$4,"/",SAISIE!$B$5)))</f>
        <v/>
      </c>
      <c r="C1032" s="12" t="str">
        <f>IF(SAISIE!K74="","",SAISIE!$K$8)</f>
        <v/>
      </c>
      <c r="D1032" s="12" t="str">
        <f>IF(SAISIE!K74="","",SAISIE!E74)</f>
        <v/>
      </c>
      <c r="E1032" s="12" t="str">
        <f>IF(SAISIE!K74="","",SAISIE!F74)</f>
        <v/>
      </c>
      <c r="F1032" s="12" t="str">
        <f>IF(SAISIE!$K74="","",IF(SAISIE!$U74="","",SAISIE!$U74))</f>
        <v/>
      </c>
      <c r="G1032" s="12" t="str">
        <f>IF(SAISIE!K74="","",SAISIE!K74)</f>
        <v/>
      </c>
      <c r="H1032" s="12"/>
      <c r="I1032" s="12" t="str">
        <f>IF(SAISIE!$K74="","",SAISIE!$X74)</f>
        <v/>
      </c>
      <c r="J1032" s="61" t="str">
        <f>IF(COUNTBLANK(SAISIE!$Q$6:$T$6)=4,"",IF(SAISIE!K74="","",IF(SAISIE!Q74&gt;0,SAISIE!$Q$6,IF(SAISIE!R74&gt;0,SAISIE!$R$6,IF(SAISIE!S74&gt;0,SAISIE!$S$6,IF(SAISIE!T74&gt;0,SAISIE!$T$6,""))))))</f>
        <v/>
      </c>
      <c r="O1032" s="11" t="s">
        <v>54</v>
      </c>
    </row>
    <row r="1033" spans="1:15" x14ac:dyDescent="0.2">
      <c r="A1033" s="48" t="str">
        <f>IF(B1033="","SUPPR",SAISIE!$B$3)</f>
        <v>SUPPR</v>
      </c>
      <c r="B1033" s="12" t="str">
        <f>IF(SAISIE!L74="","",IF(LEN(SAISIE!B74)=1,CONCATENATE("0",SAISIE!B74,"/",SAISIE!$B$4,"/",SAISIE!$B$5),CONCATENATE(SAISIE!B74,"/",SAISIE!$B$4,"/",SAISIE!$B$5)))</f>
        <v/>
      </c>
      <c r="C1033" s="12" t="str">
        <f>IF(SAISIE!L74="","",SAISIE!$L$8)</f>
        <v/>
      </c>
      <c r="D1033" s="12" t="str">
        <f>IF(SAISIE!L74="","",SAISIE!E74)</f>
        <v/>
      </c>
      <c r="E1033" s="12" t="str">
        <f>IF(SAISIE!L74="","",SAISIE!F74)</f>
        <v/>
      </c>
      <c r="F1033" s="12" t="str">
        <f>IF(SAISIE!$L74="","",IF(SAISIE!$U74="","",SAISIE!$U74))</f>
        <v/>
      </c>
      <c r="G1033" s="12" t="str">
        <f>IF(SAISIE!L74="","",SAISIE!L74)</f>
        <v/>
      </c>
      <c r="H1033" s="12"/>
      <c r="I1033" s="12" t="str">
        <f>IF(SAISIE!$L74="","",SAISIE!$X74)</f>
        <v/>
      </c>
      <c r="J1033" s="61" t="str">
        <f>IF(COUNTBLANK(SAISIE!$Q$6:$T$6)=4,"",IF(SAISIE!L74="","",IF(SAISIE!Q74&gt;0,SAISIE!$Q$6,IF(SAISIE!R74&gt;0,SAISIE!$R$6,IF(SAISIE!S74&gt;0,SAISIE!$S$6,IF(SAISIE!T74&gt;0,SAISIE!$T$6,""))))))</f>
        <v/>
      </c>
      <c r="O1033" s="11" t="s">
        <v>55</v>
      </c>
    </row>
    <row r="1034" spans="1:15" x14ac:dyDescent="0.2">
      <c r="A1034" s="48" t="str">
        <f>IF(B1034="","SUPPR",SAISIE!$B$3)</f>
        <v>SUPPR</v>
      </c>
      <c r="B1034" s="12" t="str">
        <f>IF(SAISIE!M74="","",IF(LEN(SAISIE!B74)=1,CONCATENATE("0",SAISIE!B74,"/",SAISIE!$B$4,"/",SAISIE!$B$5),CONCATENATE(SAISIE!B74,"/",SAISIE!$B$4,"/",SAISIE!$B$5)))</f>
        <v/>
      </c>
      <c r="C1034" s="12" t="str">
        <f>IF(SAISIE!M74="","",SAISIE!$M$8)</f>
        <v/>
      </c>
      <c r="D1034" s="12" t="str">
        <f>IF(SAISIE!M74="","",SAISIE!E74)</f>
        <v/>
      </c>
      <c r="E1034" s="12" t="str">
        <f>IF(SAISIE!M74="","",SAISIE!F74)</f>
        <v/>
      </c>
      <c r="F1034" s="12" t="str">
        <f>IF(SAISIE!$M74="","",IF(SAISIE!$U74="","",SAISIE!$U74))</f>
        <v/>
      </c>
      <c r="G1034" s="12" t="str">
        <f>IF(SAISIE!M74="","",SAISIE!M74)</f>
        <v/>
      </c>
      <c r="H1034" s="12"/>
      <c r="I1034" s="12" t="str">
        <f>IF(SAISIE!$M74="","",SAISIE!$X74)</f>
        <v/>
      </c>
      <c r="J1034" s="61" t="str">
        <f>IF(COUNTBLANK(SAISIE!$Q$6:$T$6)=4,"",IF(SAISIE!M74="","",IF(SAISIE!Q74&gt;0,SAISIE!$Q$6,IF(SAISIE!R74&gt;0,SAISIE!$R$6,IF(SAISIE!S74&gt;0,SAISIE!$S$6,IF(SAISIE!T74&gt;0,SAISIE!$T$6,""))))))</f>
        <v/>
      </c>
      <c r="O1034" s="11" t="s">
        <v>56</v>
      </c>
    </row>
    <row r="1035" spans="1:15" x14ac:dyDescent="0.2">
      <c r="A1035" s="48" t="str">
        <f>IF(B1035="","SUPPR",SAISIE!$B$3)</f>
        <v>SUPPR</v>
      </c>
      <c r="B1035" s="12" t="str">
        <f>IF(SAISIE!N74="","",IF(LEN(SAISIE!B74)=1,CONCATENATE("0",SAISIE!B74,"/",SAISIE!$B$4,"/",SAISIE!$B$5),CONCATENATE(SAISIE!B74,"/",SAISIE!$B$4,"/",SAISIE!$B$5)))</f>
        <v/>
      </c>
      <c r="C1035" s="12" t="str">
        <f>IF(SAISIE!N74="","",SAISIE!$N$8)</f>
        <v/>
      </c>
      <c r="D1035" s="12" t="str">
        <f>IF(SAISIE!N74="","",SAISIE!E74)</f>
        <v/>
      </c>
      <c r="E1035" s="12" t="str">
        <f>IF(SAISIE!N74="","",SAISIE!F74)</f>
        <v/>
      </c>
      <c r="F1035" s="12" t="str">
        <f>IF(SAISIE!$N74="","",IF(SAISIE!$U74="","",SAISIE!$U74))</f>
        <v/>
      </c>
      <c r="G1035" s="12" t="str">
        <f>IF(SAISIE!N74="","",SAISIE!N74)</f>
        <v/>
      </c>
      <c r="H1035" s="12"/>
      <c r="I1035" s="12" t="str">
        <f>IF(SAISIE!$N74="","",SAISIE!$X74)</f>
        <v/>
      </c>
      <c r="J1035" s="61" t="str">
        <f>IF(COUNTBLANK(SAISIE!$Q$6:$T$6)=4,"",IF(SAISIE!N74="","",IF(SAISIE!Q74&gt;0,SAISIE!$Q$6,IF(SAISIE!R74&gt;0,SAISIE!$R$6,IF(SAISIE!S74&gt;0,SAISIE!$S$6,IF(SAISIE!T74&gt;0,SAISIE!$T$6,""))))))</f>
        <v/>
      </c>
      <c r="O1035" s="11" t="s">
        <v>57</v>
      </c>
    </row>
    <row r="1036" spans="1:15" x14ac:dyDescent="0.2">
      <c r="A1036" s="48" t="str">
        <f>IF(B1036="","SUPPR",SAISIE!$B$3)</f>
        <v>SUPPR</v>
      </c>
      <c r="B1036" s="12" t="str">
        <f>IF(SAISIE!O74="","",IF(LEN(SAISIE!B74)=1,CONCATENATE("0",SAISIE!B74,"/",SAISIE!$B$4,"/",SAISIE!$B$5),CONCATENATE(SAISIE!B74,"/",SAISIE!$B$4,"/",SAISIE!$B$5)))</f>
        <v/>
      </c>
      <c r="C1036" s="12" t="str">
        <f>IF(SAISIE!O74="","",SAISIE!$O$8)</f>
        <v/>
      </c>
      <c r="D1036" s="12" t="str">
        <f>IF(SAISIE!O74="","",SAISIE!E74)</f>
        <v/>
      </c>
      <c r="E1036" s="12" t="str">
        <f>IF(SAISIE!O74="","",SAISIE!F74)</f>
        <v/>
      </c>
      <c r="F1036" s="12" t="str">
        <f>IF(SAISIE!$O74="","",IF(SAISIE!$U74="","",SAISIE!$U74))</f>
        <v/>
      </c>
      <c r="G1036" s="12" t="str">
        <f>IF(SAISIE!O74="","",SAISIE!O74)</f>
        <v/>
      </c>
      <c r="H1036" s="12"/>
      <c r="I1036" s="12" t="str">
        <f>IF(SAISIE!$O74="","",SAISIE!$X74)</f>
        <v/>
      </c>
      <c r="J1036" s="61" t="str">
        <f>IF(COUNTBLANK(SAISIE!$Q$6:$T$6)=4,"",IF(SAISIE!O74="","",IF(SAISIE!Q74&gt;0,SAISIE!$Q$6,IF(SAISIE!R74&gt;0,SAISIE!$R$6,IF(SAISIE!S74&gt;0,SAISIE!$S$6,IF(SAISIE!T74&gt;0,SAISIE!$T$6,""))))))</f>
        <v/>
      </c>
      <c r="O1036" s="11" t="s">
        <v>58</v>
      </c>
    </row>
    <row r="1037" spans="1:15" x14ac:dyDescent="0.2">
      <c r="A1037" s="48" t="str">
        <f>IF(B1037="","SUPPR",SAISIE!$B$3)</f>
        <v>SUPPR</v>
      </c>
      <c r="B1037" s="12" t="str">
        <f>IF(SAISIE!P74="","",IF(LEN(SAISIE!B74)=1,CONCATENATE("0",SAISIE!B74,"/",SAISIE!$B$4,"/",SAISIE!$B$5),CONCATENATE(SAISIE!B74,"/",SAISIE!$B$4,"/",SAISIE!$B$5)))</f>
        <v/>
      </c>
      <c r="C1037" s="12" t="str">
        <f>IF(SAISIE!P74="","",SAISIE!$P$8)</f>
        <v/>
      </c>
      <c r="D1037" s="12" t="str">
        <f>IF(SAISIE!P74="","",SAISIE!E74)</f>
        <v/>
      </c>
      <c r="E1037" s="12" t="str">
        <f>IF(SAISIE!P74="","",SAISIE!F74)</f>
        <v/>
      </c>
      <c r="F1037" s="12" t="str">
        <f>IF(SAISIE!$P74="","",IF(SAISIE!$U74="","",SAISIE!$U74))</f>
        <v/>
      </c>
      <c r="G1037" s="12" t="str">
        <f>IF(SAISIE!P74="","",SAISIE!P74)</f>
        <v/>
      </c>
      <c r="H1037" s="12"/>
      <c r="I1037" s="12" t="str">
        <f>IF(SAISIE!$P74="","",SAISIE!$X74)</f>
        <v/>
      </c>
      <c r="J1037" s="61" t="str">
        <f>IF(COUNTBLANK(SAISIE!$Q$6:$T$6)=4,"",IF(SAISIE!P74="","",IF(SAISIE!Q74&gt;0,SAISIE!$Q$6,IF(SAISIE!R74&gt;0,SAISIE!$R$6,IF(SAISIE!S74&gt;0,SAISIE!$S$6,IF(SAISIE!T74&gt;0,SAISIE!$T$6,""))))))</f>
        <v/>
      </c>
      <c r="O1037" s="11" t="s">
        <v>52</v>
      </c>
    </row>
    <row r="1038" spans="1:15" x14ac:dyDescent="0.2">
      <c r="A1038" s="48" t="str">
        <f>IF(B1038="","SUPPR",SAISIE!$B$3)</f>
        <v>PR</v>
      </c>
      <c r="B1038" s="12" t="str">
        <f>IF(SAISIE!Q74="","",IF(LEN(SAISIE!B74)=1,CONCATENATE("0",SAISIE!B74,"/",SAISIE!$B$4,"/",SAISIE!$B$5),CONCATENATE(SAISIE!B74,"/",SAISIE!$B$4,"/",SAISIE!$B$5)))</f>
        <v>15/01/2018</v>
      </c>
      <c r="C1038" s="12">
        <f>IF(SAISIE!Q74="","",SAISIE!$Q$8)</f>
        <v>4457112</v>
      </c>
      <c r="D1038" s="12">
        <f>IF(SAISIE!Q74="","",SAISIE!E74)</f>
        <v>154195</v>
      </c>
      <c r="E1038" s="12" t="str">
        <f>IF(SAISIE!Q74="","",SAISIE!F74)</f>
        <v>VTC PV 18147231 - BH-604-XB - BRIOIS CTA - CITROEN SAXO X 15D</v>
      </c>
      <c r="F1038" s="12" t="str">
        <f>IF(SAISIE!$Q74="","",IF(SAISIE!$U74="","",SAISIE!$U74))</f>
        <v/>
      </c>
      <c r="G1038" s="12">
        <f>IF(SAISIE!Q74="","",SAISIE!Q74)</f>
        <v>0</v>
      </c>
      <c r="H1038" s="12"/>
      <c r="I1038" s="37"/>
      <c r="J1038" s="61"/>
      <c r="O1038" s="39"/>
    </row>
    <row r="1039" spans="1:15" x14ac:dyDescent="0.2">
      <c r="A1039" s="48" t="str">
        <f>IF(B1039="","SUPPR",SAISIE!$B$3)</f>
        <v>SUPPR</v>
      </c>
      <c r="B1039" s="12" t="str">
        <f>IF(SAISIE!R74="","",IF(LEN(SAISIE!B74)=1,CONCATENATE("0",SAISIE!B74,"/",SAISIE!$B$4,"/",SAISIE!$B$5),CONCATENATE(SAISIE!B74,"/",SAISIE!$B$4,"/",SAISIE!$B$5)))</f>
        <v/>
      </c>
      <c r="C1039" s="12" t="str">
        <f>IF(SAISIE!R74="","",SAISIE!$R$8)</f>
        <v/>
      </c>
      <c r="D1039" s="12" t="str">
        <f>IF(SAISIE!R74="","",SAISIE!E74)</f>
        <v/>
      </c>
      <c r="E1039" s="12" t="str">
        <f>IF(SAISIE!R74="","",SAISIE!F74)</f>
        <v/>
      </c>
      <c r="F1039" s="12" t="str">
        <f>IF(SAISIE!$R74="","",IF(SAISIE!$U74="","",SAISIE!$U74))</f>
        <v/>
      </c>
      <c r="G1039" s="12" t="str">
        <f>IF(SAISIE!R74="","",SAISIE!R74)</f>
        <v/>
      </c>
      <c r="H1039" s="12"/>
      <c r="I1039" s="37"/>
      <c r="J1039" s="61"/>
    </row>
    <row r="1040" spans="1:15" x14ac:dyDescent="0.2">
      <c r="A1040" s="48" t="str">
        <f>IF(B1040="","SUPPR",SAISIE!$B$3)</f>
        <v>SUPPR</v>
      </c>
      <c r="B1040" s="12" t="str">
        <f>IF(SAISIE!S74="","",IF(LEN(SAISIE!B74)=1,CONCATENATE("0",SAISIE!B74,"/",SAISIE!$B$4,"/",SAISIE!$B$5),CONCATENATE(SAISIE!B74,"/",SAISIE!$B$4,"/",SAISIE!$B$5)))</f>
        <v/>
      </c>
      <c r="C1040" s="12" t="str">
        <f>IF(SAISIE!S74="","",SAISIE!$S$8)</f>
        <v/>
      </c>
      <c r="D1040" s="12" t="str">
        <f>IF(SAISIE!S74="","",SAISIE!E74)</f>
        <v/>
      </c>
      <c r="E1040" s="12" t="str">
        <f>IF(SAISIE!S74="","",SAISIE!F74)</f>
        <v/>
      </c>
      <c r="F1040" s="12" t="str">
        <f>IF(SAISIE!$S74="","",IF(SAISIE!$U74="","",SAISIE!$U74))</f>
        <v/>
      </c>
      <c r="G1040" s="12" t="str">
        <f>IF(SAISIE!S74="","",SAISIE!S74)</f>
        <v/>
      </c>
      <c r="H1040" s="12"/>
      <c r="I1040" s="37"/>
      <c r="J1040" s="61"/>
    </row>
    <row r="1041" spans="1:15" ht="13.5" thickBot="1" x14ac:dyDescent="0.25">
      <c r="A1041" s="48" t="str">
        <f>IF(B1041="","SUPPR",SAISIE!$B$3)</f>
        <v>SUPPR</v>
      </c>
      <c r="B1041" s="12" t="str">
        <f>IF(SAISIE!T74="","",IF(LEN(SAISIE!B74)=1,CONCATENATE("0",SAISIE!B74,"/",SAISIE!$B$4,"/",SAISIE!$B$5),CONCATENATE(SAISIE!B74,"/",SAISIE!$B$4,"/",SAISIE!$B$5)))</f>
        <v/>
      </c>
      <c r="C1041" s="60" t="str">
        <f>IF(SAISIE!T74="","",SAISIE!$T$8)</f>
        <v/>
      </c>
      <c r="D1041" s="60" t="str">
        <f>IF(SAISIE!T74="","",SAISIE!E74)</f>
        <v/>
      </c>
      <c r="E1041" s="60" t="str">
        <f>IF(SAISIE!T74="","",SAISIE!F74)</f>
        <v/>
      </c>
      <c r="F1041" s="60" t="str">
        <f>IF(SAISIE!$T74="","",IF(SAISIE!$U74="","",SAISIE!$U74))</f>
        <v/>
      </c>
      <c r="G1041" s="60" t="str">
        <f>IF(SAISIE!T74="","",SAISIE!T74)</f>
        <v/>
      </c>
      <c r="H1041" s="58"/>
      <c r="I1041" s="59"/>
      <c r="J1041" s="62"/>
    </row>
    <row r="1042" spans="1:15" x14ac:dyDescent="0.2">
      <c r="A1042" s="48" t="str">
        <f>IF(B1042="","SUPPR",SAISIE!$B$3)</f>
        <v>PR</v>
      </c>
      <c r="B1042" s="53" t="str">
        <f>IF(SAISIE!B75="","",IF(LEN(SAISIE!B75)=1,CONCATENATE("0",SAISIE!B75,"/",SAISIE!$B$4,"/",SAISIE!$B$5),CONCATENATE(SAISIE!B75,"/",SAISIE!$B$4,"/",SAISIE!$B$5)))</f>
        <v>15/01/2018</v>
      </c>
      <c r="C1042" s="53" t="str">
        <f>IF(SAISIE!B75="","",CONCATENATE($M$2,SAISIE!C75))</f>
        <v>411BRIO</v>
      </c>
      <c r="D1042" s="53">
        <f>IF(SAISIE!B75="","",SAISIE!E75)</f>
        <v>154199</v>
      </c>
      <c r="E1042" s="53" t="str">
        <f>IF(SAISIE!B75="","",SAISIE!F75)</f>
        <v>VTC PV 18147235 - BN-605-RB - BRIOIS CTA - OPEL CORSASTE</v>
      </c>
      <c r="F1042" s="66" t="str">
        <f>IF(A1042="SUPPR","",IF(SAISIE!$U75="","",SAISIE!$U75))</f>
        <v/>
      </c>
      <c r="G1042" s="53"/>
      <c r="H1042" s="53">
        <f>IF(SAISIE!B75="","",SAISIE!D75)</f>
        <v>0</v>
      </c>
      <c r="I1042" s="54"/>
      <c r="J1042" s="55" t="str">
        <f>IF(AZ75="","","")</f>
        <v/>
      </c>
      <c r="O1042" s="38">
        <f>O1026+1</f>
        <v>75</v>
      </c>
    </row>
    <row r="1043" spans="1:15" x14ac:dyDescent="0.2">
      <c r="A1043" s="48" t="str">
        <f>IF(B1043="","SUPPR",SAISIE!$B$3)</f>
        <v>SUPPR</v>
      </c>
      <c r="B1043" s="12" t="str">
        <f>IF(SAISIE!W75="","",IF(LEN(SAISIE!B75)=1,CONCATENATE("0",SAISIE!B75,"/",SAISIE!$B$4,"/",SAISIE!$B$5),CONCATENATE(SAISIE!B75,"/",SAISIE!$B$4,"/",SAISIE!$B$5)))</f>
        <v/>
      </c>
      <c r="C1043" s="12" t="str">
        <f>IF(SAISIE!W75="","",SAISIE!V75)</f>
        <v/>
      </c>
      <c r="D1043" s="12" t="str">
        <f>IF(SAISIE!W75="","",SAISIE!E75)</f>
        <v/>
      </c>
      <c r="E1043" s="12" t="str">
        <f>IF(SAISIE!W75="","",SAISIE!F75)</f>
        <v/>
      </c>
      <c r="F1043" s="12" t="str">
        <f>IF(SAISIE!$W75="","",IF(SAISIE!$U75="","",SAISIE!$U75))</f>
        <v/>
      </c>
      <c r="G1043" s="12" t="str">
        <f>IF(SAISIE!W75="","",SAISIE!W75)</f>
        <v/>
      </c>
      <c r="H1043" s="12"/>
      <c r="I1043" s="12" t="str">
        <f>IF(SAISIE!$W75="","",SAISIE!$X75)</f>
        <v/>
      </c>
      <c r="J1043" s="61" t="str">
        <f>IF(COUNTBLANK(SAISIE!$Q$6:$T$6)=4,"",IF(SAISIE!W75="","",IF(SAISIE!Q75&gt;0,SAISIE!$Q$6,IF(SAISIE!R75&gt;0,SAISIE!$R$6,IF(SAISIE!S75&gt;0,SAISIE!$S$6,IF(SAISIE!T75&gt;0,SAISIE!$T$6,""))))))</f>
        <v/>
      </c>
      <c r="O1043" s="11" t="s">
        <v>51</v>
      </c>
    </row>
    <row r="1044" spans="1:15" x14ac:dyDescent="0.2">
      <c r="A1044" s="48" t="str">
        <f>IF(B1044="","SUPPR",SAISIE!$B$3)</f>
        <v>PR</v>
      </c>
      <c r="B1044" s="12" t="str">
        <f>IF(SAISIE!G75="","",IF(LEN(SAISIE!B75)=1,CONCATENATE("0",SAISIE!B75,"/",SAISIE!$B$4,"/",SAISIE!$B$5),CONCATENATE(SAISIE!B75,"/",SAISIE!$B$4,"/",SAISIE!$B$5)))</f>
        <v>15/01/2018</v>
      </c>
      <c r="C1044" s="12">
        <f>IF(SAISIE!G75="","",SAISIE!$G$8)</f>
        <v>706100</v>
      </c>
      <c r="D1044" s="12">
        <f>IF(SAISIE!G75="","",SAISIE!E75)</f>
        <v>154199</v>
      </c>
      <c r="E1044" s="12" t="str">
        <f>IF(SAISIE!G75="","",SAISIE!F75)</f>
        <v>VTC PV 18147235 - BN-605-RB - BRIOIS CTA - OPEL CORSASTE</v>
      </c>
      <c r="F1044" s="12" t="str">
        <f>IF(SAISIE!$G75="","",IF(SAISIE!$U75="","",SAISIE!$U75))</f>
        <v/>
      </c>
      <c r="G1044" s="12">
        <f>IF(SAISIE!G75="","",SAISIE!G75)</f>
        <v>0</v>
      </c>
      <c r="H1044" s="12"/>
      <c r="I1044" s="12">
        <f>IF(SAISIE!$G75="","",SAISIE!$X75)</f>
        <v>0</v>
      </c>
      <c r="J1044" s="61" t="str">
        <f>IF(COUNTBLANK(SAISIE!$Q$6:$T$6)=4,"",IF(SAISIE!G75="","",IF(SAISIE!Q75&gt;0,SAISIE!$Q$6,IF(SAISIE!R75&gt;0,SAISIE!$R$6,IF(SAISIE!S75&gt;0,SAISIE!$S$6,IF(SAISIE!T75&gt;0,SAISIE!$T$6,""))))))</f>
        <v/>
      </c>
      <c r="O1044" s="11" t="s">
        <v>48</v>
      </c>
    </row>
    <row r="1045" spans="1:15" x14ac:dyDescent="0.2">
      <c r="A1045" s="48" t="str">
        <f>IF(B1045="","SUPPR",SAISIE!$B$3)</f>
        <v>SUPPR</v>
      </c>
      <c r="B1045" s="12" t="str">
        <f>IF(SAISIE!H75="","",IF(LEN(SAISIE!B75)=1,CONCATENATE("0",SAISIE!B75,"/",SAISIE!$B$4,"/",SAISIE!$B$5),CONCATENATE(SAISIE!B75,"/",SAISIE!$B$4,"/",SAISIE!$B$5)))</f>
        <v/>
      </c>
      <c r="C1045" s="12" t="str">
        <f>IF(SAISIE!H75="","",SAISIE!$H$8)</f>
        <v/>
      </c>
      <c r="D1045" s="12" t="str">
        <f>IF(SAISIE!H75="","",SAISIE!E75)</f>
        <v/>
      </c>
      <c r="E1045" s="12" t="str">
        <f>IF(SAISIE!H75="","",SAISIE!F75)</f>
        <v/>
      </c>
      <c r="F1045" s="12" t="str">
        <f>IF(SAISIE!$H75="","",IF(SAISIE!$U75="","",SAISIE!$U75))</f>
        <v/>
      </c>
      <c r="G1045" s="12" t="str">
        <f>IF(SAISIE!H75="","",SAISIE!H75)</f>
        <v/>
      </c>
      <c r="H1045" s="12"/>
      <c r="I1045" s="12" t="str">
        <f>IF(SAISIE!$H75="","",SAISIE!$X75)</f>
        <v/>
      </c>
      <c r="J1045" s="61" t="str">
        <f>IF(COUNTBLANK(SAISIE!$Q$6:$T$6)=4,"",IF(SAISIE!H75="","",IF(SAISIE!Q75&gt;0,SAISIE!$Q$6,IF(SAISIE!R75&gt;0,SAISIE!$R$6,IF(SAISIE!S75&gt;0,SAISIE!$S$6,IF(SAISIE!T75&gt;0,SAISIE!$T$6,""))))))</f>
        <v/>
      </c>
      <c r="O1045" s="11" t="s">
        <v>49</v>
      </c>
    </row>
    <row r="1046" spans="1:15" x14ac:dyDescent="0.2">
      <c r="A1046" s="48" t="str">
        <f>IF(B1046="","SUPPR",SAISIE!$B$3)</f>
        <v>SUPPR</v>
      </c>
      <c r="B1046" s="12" t="str">
        <f>IF(SAISIE!I75="","",IF(LEN(SAISIE!B75)=1,CONCATENATE("0",SAISIE!B75,"/",SAISIE!$B$4,"/",SAISIE!$B$5),CONCATENATE(SAISIE!B75,"/",SAISIE!$B$4,"/",SAISIE!$B$5)))</f>
        <v/>
      </c>
      <c r="C1046" s="12" t="str">
        <f>IF(SAISIE!I75="","",SAISIE!$I$8)</f>
        <v/>
      </c>
      <c r="D1046" s="12" t="str">
        <f>IF(SAISIE!I75="","",SAISIE!E75)</f>
        <v/>
      </c>
      <c r="E1046" s="12" t="str">
        <f>IF(SAISIE!I75="","",SAISIE!F75)</f>
        <v/>
      </c>
      <c r="F1046" s="12" t="str">
        <f>IF(SAISIE!$I75="","",IF(SAISIE!$U75="","",SAISIE!$U75))</f>
        <v/>
      </c>
      <c r="G1046" s="12" t="str">
        <f>IF(SAISIE!I75="","",SAISIE!I75)</f>
        <v/>
      </c>
      <c r="H1046" s="12"/>
      <c r="I1046" s="12" t="str">
        <f>IF(SAISIE!$I75="","",SAISIE!$X75)</f>
        <v/>
      </c>
      <c r="J1046" s="61" t="str">
        <f>IF(COUNTBLANK(SAISIE!$Q$6:$T$6)=4,"",IF(SAISIE!I75="","",IF(SAISIE!Q75&gt;0,SAISIE!$Q$6,IF(SAISIE!R75&gt;0,SAISIE!$R$6,IF(SAISIE!S75&gt;0,SAISIE!$S$6,IF(SAISIE!T75&gt;0,SAISIE!$T$6,""))))))</f>
        <v/>
      </c>
      <c r="O1046" s="11" t="s">
        <v>50</v>
      </c>
    </row>
    <row r="1047" spans="1:15" x14ac:dyDescent="0.2">
      <c r="A1047" s="48" t="str">
        <f>IF(B1047="","SUPPR",SAISIE!$B$3)</f>
        <v>SUPPR</v>
      </c>
      <c r="B1047" s="12" t="str">
        <f>IF(SAISIE!J75="","",IF(LEN(SAISIE!B75)=1,CONCATENATE("0",SAISIE!B75,"/",SAISIE!$B$4,"/",SAISIE!$B$5),CONCATENATE(SAISIE!B75,"/",SAISIE!$B$4,"/",SAISIE!$B$5)))</f>
        <v/>
      </c>
      <c r="C1047" s="12" t="str">
        <f>IF(SAISIE!J75="","",SAISIE!$J$8)</f>
        <v/>
      </c>
      <c r="D1047" s="12" t="str">
        <f>IF(SAISIE!J75="","",SAISIE!E75)</f>
        <v/>
      </c>
      <c r="E1047" s="12" t="str">
        <f>IF(SAISIE!J75="","",SAISIE!F75)</f>
        <v/>
      </c>
      <c r="F1047" s="12" t="str">
        <f>IF(SAISIE!$J75="","",IF(SAISIE!$U75="","",SAISIE!$U75))</f>
        <v/>
      </c>
      <c r="G1047" s="12" t="str">
        <f>IF(SAISIE!J75="","",SAISIE!J75)</f>
        <v/>
      </c>
      <c r="H1047" s="12"/>
      <c r="I1047" s="12" t="str">
        <f>IF(SAISIE!$J75="","",SAISIE!$X75)</f>
        <v/>
      </c>
      <c r="J1047" s="61" t="str">
        <f>IF(COUNTBLANK(SAISIE!$Q$6:$T$6)=4,"",IF(SAISIE!J75="","",IF(SAISIE!Q75&gt;0,SAISIE!$Q$6,IF(SAISIE!R75&gt;0,SAISIE!$R$6,IF(SAISIE!S75&gt;0,SAISIE!$S$6,IF(SAISIE!T75&gt;0,SAISIE!$T$6,""))))))</f>
        <v/>
      </c>
      <c r="O1047" s="11" t="s">
        <v>53</v>
      </c>
    </row>
    <row r="1048" spans="1:15" x14ac:dyDescent="0.2">
      <c r="A1048" s="48" t="str">
        <f>IF(B1048="","SUPPR",SAISIE!$B$3)</f>
        <v>SUPPR</v>
      </c>
      <c r="B1048" s="12" t="str">
        <f>IF(SAISIE!K75="","",IF(LEN(SAISIE!B75)=1,CONCATENATE("0",SAISIE!B75,"/",SAISIE!$B$4,"/",SAISIE!$B$5),CONCATENATE(SAISIE!B75,"/",SAISIE!$B$4,"/",SAISIE!$B$5)))</f>
        <v/>
      </c>
      <c r="C1048" s="12" t="str">
        <f>IF(SAISIE!K75="","",SAISIE!$K$8)</f>
        <v/>
      </c>
      <c r="D1048" s="12" t="str">
        <f>IF(SAISIE!K75="","",SAISIE!E75)</f>
        <v/>
      </c>
      <c r="E1048" s="12" t="str">
        <f>IF(SAISIE!K75="","",SAISIE!F75)</f>
        <v/>
      </c>
      <c r="F1048" s="12" t="str">
        <f>IF(SAISIE!$K75="","",IF(SAISIE!$U75="","",SAISIE!$U75))</f>
        <v/>
      </c>
      <c r="G1048" s="12" t="str">
        <f>IF(SAISIE!K75="","",SAISIE!K75)</f>
        <v/>
      </c>
      <c r="H1048" s="12"/>
      <c r="I1048" s="12" t="str">
        <f>IF(SAISIE!$K75="","",SAISIE!$X75)</f>
        <v/>
      </c>
      <c r="J1048" s="61" t="str">
        <f>IF(COUNTBLANK(SAISIE!$Q$6:$T$6)=4,"",IF(SAISIE!K75="","",IF(SAISIE!Q75&gt;0,SAISIE!$Q$6,IF(SAISIE!R75&gt;0,SAISIE!$R$6,IF(SAISIE!S75&gt;0,SAISIE!$S$6,IF(SAISIE!T75&gt;0,SAISIE!$T$6,""))))))</f>
        <v/>
      </c>
      <c r="O1048" s="11" t="s">
        <v>54</v>
      </c>
    </row>
    <row r="1049" spans="1:15" x14ac:dyDescent="0.2">
      <c r="A1049" s="48" t="str">
        <f>IF(B1049="","SUPPR",SAISIE!$B$3)</f>
        <v>SUPPR</v>
      </c>
      <c r="B1049" s="12" t="str">
        <f>IF(SAISIE!L75="","",IF(LEN(SAISIE!B75)=1,CONCATENATE("0",SAISIE!B75,"/",SAISIE!$B$4,"/",SAISIE!$B$5),CONCATENATE(SAISIE!B75,"/",SAISIE!$B$4,"/",SAISIE!$B$5)))</f>
        <v/>
      </c>
      <c r="C1049" s="12" t="str">
        <f>IF(SAISIE!L75="","",SAISIE!$L$8)</f>
        <v/>
      </c>
      <c r="D1049" s="12" t="str">
        <f>IF(SAISIE!L75="","",SAISIE!E75)</f>
        <v/>
      </c>
      <c r="E1049" s="12" t="str">
        <f>IF(SAISIE!L75="","",SAISIE!F75)</f>
        <v/>
      </c>
      <c r="F1049" s="12" t="str">
        <f>IF(SAISIE!$L75="","",IF(SAISIE!$U75="","",SAISIE!$U75))</f>
        <v/>
      </c>
      <c r="G1049" s="12" t="str">
        <f>IF(SAISIE!L75="","",SAISIE!L75)</f>
        <v/>
      </c>
      <c r="H1049" s="12"/>
      <c r="I1049" s="12" t="str">
        <f>IF(SAISIE!$L75="","",SAISIE!$X75)</f>
        <v/>
      </c>
      <c r="J1049" s="61" t="str">
        <f>IF(COUNTBLANK(SAISIE!$Q$6:$T$6)=4,"",IF(SAISIE!L75="","",IF(SAISIE!Q75&gt;0,SAISIE!$Q$6,IF(SAISIE!R75&gt;0,SAISIE!$R$6,IF(SAISIE!S75&gt;0,SAISIE!$S$6,IF(SAISIE!T75&gt;0,SAISIE!$T$6,""))))))</f>
        <v/>
      </c>
      <c r="O1049" s="11" t="s">
        <v>55</v>
      </c>
    </row>
    <row r="1050" spans="1:15" x14ac:dyDescent="0.2">
      <c r="A1050" s="48" t="str">
        <f>IF(B1050="","SUPPR",SAISIE!$B$3)</f>
        <v>SUPPR</v>
      </c>
      <c r="B1050" s="12" t="str">
        <f>IF(SAISIE!M75="","",IF(LEN(SAISIE!B75)=1,CONCATENATE("0",SAISIE!B75,"/",SAISIE!$B$4,"/",SAISIE!$B$5),CONCATENATE(SAISIE!B75,"/",SAISIE!$B$4,"/",SAISIE!$B$5)))</f>
        <v/>
      </c>
      <c r="C1050" s="12" t="str">
        <f>IF(SAISIE!M75="","",SAISIE!$M$8)</f>
        <v/>
      </c>
      <c r="D1050" s="12" t="str">
        <f>IF(SAISIE!M75="","",SAISIE!E75)</f>
        <v/>
      </c>
      <c r="E1050" s="12" t="str">
        <f>IF(SAISIE!M75="","",SAISIE!F75)</f>
        <v/>
      </c>
      <c r="F1050" s="12" t="str">
        <f>IF(SAISIE!$M75="","",IF(SAISIE!$U75="","",SAISIE!$U75))</f>
        <v/>
      </c>
      <c r="G1050" s="12" t="str">
        <f>IF(SAISIE!M75="","",SAISIE!M75)</f>
        <v/>
      </c>
      <c r="H1050" s="12"/>
      <c r="I1050" s="12" t="str">
        <f>IF(SAISIE!$M75="","",SAISIE!$X75)</f>
        <v/>
      </c>
      <c r="J1050" s="61" t="str">
        <f>IF(COUNTBLANK(SAISIE!$Q$6:$T$6)=4,"",IF(SAISIE!M75="","",IF(SAISIE!Q75&gt;0,SAISIE!$Q$6,IF(SAISIE!R75&gt;0,SAISIE!$R$6,IF(SAISIE!S75&gt;0,SAISIE!$S$6,IF(SAISIE!T75&gt;0,SAISIE!$T$6,""))))))</f>
        <v/>
      </c>
      <c r="O1050" s="11" t="s">
        <v>56</v>
      </c>
    </row>
    <row r="1051" spans="1:15" x14ac:dyDescent="0.2">
      <c r="A1051" s="48" t="str">
        <f>IF(B1051="","SUPPR",SAISIE!$B$3)</f>
        <v>SUPPR</v>
      </c>
      <c r="B1051" s="12" t="str">
        <f>IF(SAISIE!N75="","",IF(LEN(SAISIE!B75)=1,CONCATENATE("0",SAISIE!B75,"/",SAISIE!$B$4,"/",SAISIE!$B$5),CONCATENATE(SAISIE!B75,"/",SAISIE!$B$4,"/",SAISIE!$B$5)))</f>
        <v/>
      </c>
      <c r="C1051" s="12" t="str">
        <f>IF(SAISIE!N75="","",SAISIE!$N$8)</f>
        <v/>
      </c>
      <c r="D1051" s="12" t="str">
        <f>IF(SAISIE!N75="","",SAISIE!E75)</f>
        <v/>
      </c>
      <c r="E1051" s="12" t="str">
        <f>IF(SAISIE!N75="","",SAISIE!F75)</f>
        <v/>
      </c>
      <c r="F1051" s="12" t="str">
        <f>IF(SAISIE!$N75="","",IF(SAISIE!$U75="","",SAISIE!$U75))</f>
        <v/>
      </c>
      <c r="G1051" s="12" t="str">
        <f>IF(SAISIE!N75="","",SAISIE!N75)</f>
        <v/>
      </c>
      <c r="H1051" s="12"/>
      <c r="I1051" s="12" t="str">
        <f>IF(SAISIE!$N75="","",SAISIE!$X75)</f>
        <v/>
      </c>
      <c r="J1051" s="61" t="str">
        <f>IF(COUNTBLANK(SAISIE!$Q$6:$T$6)=4,"",IF(SAISIE!N75="","",IF(SAISIE!Q75&gt;0,SAISIE!$Q$6,IF(SAISIE!R75&gt;0,SAISIE!$R$6,IF(SAISIE!S75&gt;0,SAISIE!$S$6,IF(SAISIE!T75&gt;0,SAISIE!$T$6,""))))))</f>
        <v/>
      </c>
      <c r="O1051" s="11" t="s">
        <v>57</v>
      </c>
    </row>
    <row r="1052" spans="1:15" x14ac:dyDescent="0.2">
      <c r="A1052" s="48" t="str">
        <f>IF(B1052="","SUPPR",SAISIE!$B$3)</f>
        <v>SUPPR</v>
      </c>
      <c r="B1052" s="12" t="str">
        <f>IF(SAISIE!O75="","",IF(LEN(SAISIE!B75)=1,CONCATENATE("0",SAISIE!B75,"/",SAISIE!$B$4,"/",SAISIE!$B$5),CONCATENATE(SAISIE!B75,"/",SAISIE!$B$4,"/",SAISIE!$B$5)))</f>
        <v/>
      </c>
      <c r="C1052" s="12" t="str">
        <f>IF(SAISIE!O75="","",SAISIE!$O$8)</f>
        <v/>
      </c>
      <c r="D1052" s="12" t="str">
        <f>IF(SAISIE!O75="","",SAISIE!E75)</f>
        <v/>
      </c>
      <c r="E1052" s="12" t="str">
        <f>IF(SAISIE!O75="","",SAISIE!F75)</f>
        <v/>
      </c>
      <c r="F1052" s="12" t="str">
        <f>IF(SAISIE!$O75="","",IF(SAISIE!$U75="","",SAISIE!$U75))</f>
        <v/>
      </c>
      <c r="G1052" s="12" t="str">
        <f>IF(SAISIE!O75="","",SAISIE!O75)</f>
        <v/>
      </c>
      <c r="H1052" s="12"/>
      <c r="I1052" s="12" t="str">
        <f>IF(SAISIE!$O75="","",SAISIE!$X75)</f>
        <v/>
      </c>
      <c r="J1052" s="61" t="str">
        <f>IF(COUNTBLANK(SAISIE!$Q$6:$T$6)=4,"",IF(SAISIE!O75="","",IF(SAISIE!Q75&gt;0,SAISIE!$Q$6,IF(SAISIE!R75&gt;0,SAISIE!$R$6,IF(SAISIE!S75&gt;0,SAISIE!$S$6,IF(SAISIE!T75&gt;0,SAISIE!$T$6,""))))))</f>
        <v/>
      </c>
      <c r="O1052" s="11" t="s">
        <v>58</v>
      </c>
    </row>
    <row r="1053" spans="1:15" x14ac:dyDescent="0.2">
      <c r="A1053" s="48" t="str">
        <f>IF(B1053="","SUPPR",SAISIE!$B$3)</f>
        <v>SUPPR</v>
      </c>
      <c r="B1053" s="12" t="str">
        <f>IF(SAISIE!P75="","",IF(LEN(SAISIE!B75)=1,CONCATENATE("0",SAISIE!B75,"/",SAISIE!$B$4,"/",SAISIE!$B$5),CONCATENATE(SAISIE!B75,"/",SAISIE!$B$4,"/",SAISIE!$B$5)))</f>
        <v/>
      </c>
      <c r="C1053" s="12" t="str">
        <f>IF(SAISIE!P75="","",SAISIE!$P$8)</f>
        <v/>
      </c>
      <c r="D1053" s="12" t="str">
        <f>IF(SAISIE!P75="","",SAISIE!E75)</f>
        <v/>
      </c>
      <c r="E1053" s="12" t="str">
        <f>IF(SAISIE!P75="","",SAISIE!F75)</f>
        <v/>
      </c>
      <c r="F1053" s="12" t="str">
        <f>IF(SAISIE!$P75="","",IF(SAISIE!$U75="","",SAISIE!$U75))</f>
        <v/>
      </c>
      <c r="G1053" s="12" t="str">
        <f>IF(SAISIE!P75="","",SAISIE!P75)</f>
        <v/>
      </c>
      <c r="H1053" s="12"/>
      <c r="I1053" s="12" t="str">
        <f>IF(SAISIE!$P75="","",SAISIE!$X75)</f>
        <v/>
      </c>
      <c r="J1053" s="61" t="str">
        <f>IF(COUNTBLANK(SAISIE!$Q$6:$T$6)=4,"",IF(SAISIE!P75="","",IF(SAISIE!Q75&gt;0,SAISIE!$Q$6,IF(SAISIE!R75&gt;0,SAISIE!$R$6,IF(SAISIE!S75&gt;0,SAISIE!$S$6,IF(SAISIE!T75&gt;0,SAISIE!$T$6,""))))))</f>
        <v/>
      </c>
      <c r="O1053" s="11" t="s">
        <v>52</v>
      </c>
    </row>
    <row r="1054" spans="1:15" x14ac:dyDescent="0.2">
      <c r="A1054" s="48" t="str">
        <f>IF(B1054="","SUPPR",SAISIE!$B$3)</f>
        <v>PR</v>
      </c>
      <c r="B1054" s="12" t="str">
        <f>IF(SAISIE!Q75="","",IF(LEN(SAISIE!B75)=1,CONCATENATE("0",SAISIE!B75,"/",SAISIE!$B$4,"/",SAISIE!$B$5),CONCATENATE(SAISIE!B75,"/",SAISIE!$B$4,"/",SAISIE!$B$5)))</f>
        <v>15/01/2018</v>
      </c>
      <c r="C1054" s="12">
        <f>IF(SAISIE!Q75="","",SAISIE!$Q$8)</f>
        <v>4457112</v>
      </c>
      <c r="D1054" s="12">
        <f>IF(SAISIE!Q75="","",SAISIE!E75)</f>
        <v>154199</v>
      </c>
      <c r="E1054" s="12" t="str">
        <f>IF(SAISIE!Q75="","",SAISIE!F75)</f>
        <v>VTC PV 18147235 - BN-605-RB - BRIOIS CTA - OPEL CORSASTE</v>
      </c>
      <c r="F1054" s="12" t="str">
        <f>IF(SAISIE!$Q75="","",IF(SAISIE!$U75="","",SAISIE!$U75))</f>
        <v/>
      </c>
      <c r="G1054" s="12">
        <f>IF(SAISIE!Q75="","",SAISIE!Q75)</f>
        <v>0</v>
      </c>
      <c r="H1054" s="12"/>
      <c r="I1054" s="37"/>
      <c r="J1054" s="61"/>
      <c r="O1054" s="39"/>
    </row>
    <row r="1055" spans="1:15" x14ac:dyDescent="0.2">
      <c r="A1055" s="48" t="str">
        <f>IF(B1055="","SUPPR",SAISIE!$B$3)</f>
        <v>SUPPR</v>
      </c>
      <c r="B1055" s="12" t="str">
        <f>IF(SAISIE!R75="","",IF(LEN(SAISIE!B75)=1,CONCATENATE("0",SAISIE!B75,"/",SAISIE!$B$4,"/",SAISIE!$B$5),CONCATENATE(SAISIE!B75,"/",SAISIE!$B$4,"/",SAISIE!$B$5)))</f>
        <v/>
      </c>
      <c r="C1055" s="12" t="str">
        <f>IF(SAISIE!R75="","",SAISIE!$R$8)</f>
        <v/>
      </c>
      <c r="D1055" s="12" t="str">
        <f>IF(SAISIE!R75="","",SAISIE!E75)</f>
        <v/>
      </c>
      <c r="E1055" s="12" t="str">
        <f>IF(SAISIE!R75="","",SAISIE!F75)</f>
        <v/>
      </c>
      <c r="F1055" s="12" t="str">
        <f>IF(SAISIE!$R75="","",IF(SAISIE!$U75="","",SAISIE!$U75))</f>
        <v/>
      </c>
      <c r="G1055" s="12" t="str">
        <f>IF(SAISIE!R75="","",SAISIE!R75)</f>
        <v/>
      </c>
      <c r="H1055" s="12"/>
      <c r="I1055" s="37"/>
      <c r="J1055" s="61"/>
    </row>
    <row r="1056" spans="1:15" x14ac:dyDescent="0.2">
      <c r="A1056" s="48" t="str">
        <f>IF(B1056="","SUPPR",SAISIE!$B$3)</f>
        <v>SUPPR</v>
      </c>
      <c r="B1056" s="12" t="str">
        <f>IF(SAISIE!S75="","",IF(LEN(SAISIE!B75)=1,CONCATENATE("0",SAISIE!B75,"/",SAISIE!$B$4,"/",SAISIE!$B$5),CONCATENATE(SAISIE!B75,"/",SAISIE!$B$4,"/",SAISIE!$B$5)))</f>
        <v/>
      </c>
      <c r="C1056" s="12" t="str">
        <f>IF(SAISIE!S75="","",SAISIE!$S$8)</f>
        <v/>
      </c>
      <c r="D1056" s="12" t="str">
        <f>IF(SAISIE!S75="","",SAISIE!E75)</f>
        <v/>
      </c>
      <c r="E1056" s="12" t="str">
        <f>IF(SAISIE!S75="","",SAISIE!F75)</f>
        <v/>
      </c>
      <c r="F1056" s="12" t="str">
        <f>IF(SAISIE!$S75="","",IF(SAISIE!$U75="","",SAISIE!$U75))</f>
        <v/>
      </c>
      <c r="G1056" s="12" t="str">
        <f>IF(SAISIE!S75="","",SAISIE!S75)</f>
        <v/>
      </c>
      <c r="H1056" s="12"/>
      <c r="I1056" s="37"/>
      <c r="J1056" s="61"/>
    </row>
    <row r="1057" spans="1:15" ht="13.5" thickBot="1" x14ac:dyDescent="0.25">
      <c r="A1057" s="48" t="str">
        <f>IF(B1057="","SUPPR",SAISIE!$B$3)</f>
        <v>SUPPR</v>
      </c>
      <c r="B1057" s="12" t="str">
        <f>IF(SAISIE!T75="","",IF(LEN(SAISIE!B75)=1,CONCATENATE("0",SAISIE!B75,"/",SAISIE!$B$4,"/",SAISIE!$B$5),CONCATENATE(SAISIE!B75,"/",SAISIE!$B$4,"/",SAISIE!$B$5)))</f>
        <v/>
      </c>
      <c r="C1057" s="60" t="str">
        <f>IF(SAISIE!T75="","",SAISIE!$T$8)</f>
        <v/>
      </c>
      <c r="D1057" s="60" t="str">
        <f>IF(SAISIE!T75="","",SAISIE!E75)</f>
        <v/>
      </c>
      <c r="E1057" s="60" t="str">
        <f>IF(SAISIE!T75="","",SAISIE!F75)</f>
        <v/>
      </c>
      <c r="F1057" s="60" t="str">
        <f>IF(SAISIE!$T75="","",IF(SAISIE!$U75="","",SAISIE!$U75))</f>
        <v/>
      </c>
      <c r="G1057" s="60" t="str">
        <f>IF(SAISIE!T75="","",SAISIE!T75)</f>
        <v/>
      </c>
      <c r="H1057" s="58"/>
      <c r="I1057" s="59"/>
      <c r="J1057" s="62"/>
    </row>
    <row r="1058" spans="1:15" x14ac:dyDescent="0.2">
      <c r="A1058" s="48" t="str">
        <f>IF(B1058="","SUPPR",SAISIE!$B$3)</f>
        <v>PR</v>
      </c>
      <c r="B1058" s="53" t="str">
        <f>IF(SAISIE!B76="","",IF(LEN(SAISIE!B76)=1,CONCATENATE("0",SAISIE!B76,"/",SAISIE!$B$4,"/",SAISIE!$B$5),CONCATENATE(SAISIE!B76,"/",SAISIE!$B$4,"/",SAISIE!$B$5)))</f>
        <v>28/01/2018</v>
      </c>
      <c r="C1058" s="53" t="str">
        <f>IF(SAISIE!B76="","",CONCATENATE($M$2,SAISIE!C76))</f>
        <v>411BRIO</v>
      </c>
      <c r="D1058" s="53">
        <f>IF(SAISIE!B76="","",SAISIE!E76)</f>
        <v>154583</v>
      </c>
      <c r="E1058" s="53" t="str">
        <f>IF(SAISIE!B76="","",SAISIE!F76)</f>
        <v>VTP PV 18147597 - BB-909-KA - TREMBLOT MAXIME - RENAULT CLIO</v>
      </c>
      <c r="F1058" s="66" t="str">
        <f>IF(A1058="SUPPR","",IF(SAISIE!$U76="","",SAISIE!$U76))</f>
        <v/>
      </c>
      <c r="G1058" s="53"/>
      <c r="H1058" s="53">
        <f>IF(SAISIE!B76="","",SAISIE!D76)</f>
        <v>65</v>
      </c>
      <c r="I1058" s="54"/>
      <c r="J1058" s="55" t="str">
        <f>IF(AZ76="","","")</f>
        <v/>
      </c>
      <c r="O1058" s="38">
        <f>O1042+1</f>
        <v>76</v>
      </c>
    </row>
    <row r="1059" spans="1:15" x14ac:dyDescent="0.2">
      <c r="A1059" s="48" t="str">
        <f>IF(B1059="","SUPPR",SAISIE!$B$3)</f>
        <v>SUPPR</v>
      </c>
      <c r="B1059" s="12" t="str">
        <f>IF(SAISIE!W76="","",IF(LEN(SAISIE!B76)=1,CONCATENATE("0",SAISIE!B76,"/",SAISIE!$B$4,"/",SAISIE!$B$5),CONCATENATE(SAISIE!B76,"/",SAISIE!$B$4,"/",SAISIE!$B$5)))</f>
        <v/>
      </c>
      <c r="C1059" s="12" t="str">
        <f>IF(SAISIE!W76="","",SAISIE!V76)</f>
        <v/>
      </c>
      <c r="D1059" s="12" t="str">
        <f>IF(SAISIE!W76="","",SAISIE!E76)</f>
        <v/>
      </c>
      <c r="E1059" s="12" t="str">
        <f>IF(SAISIE!W76="","",SAISIE!F76)</f>
        <v/>
      </c>
      <c r="F1059" s="12" t="str">
        <f>IF(SAISIE!$W76="","",IF(SAISIE!$U76="","",SAISIE!$U76))</f>
        <v/>
      </c>
      <c r="G1059" s="12" t="str">
        <f>IF(SAISIE!W76="","",SAISIE!W76)</f>
        <v/>
      </c>
      <c r="H1059" s="12"/>
      <c r="I1059" s="12" t="str">
        <f>IF(SAISIE!$W76="","",SAISIE!$X76)</f>
        <v/>
      </c>
      <c r="J1059" s="61" t="str">
        <f>IF(COUNTBLANK(SAISIE!$Q$6:$T$6)=4,"",IF(SAISIE!W76="","",IF(SAISIE!Q76&gt;0,SAISIE!$Q$6,IF(SAISIE!R76&gt;0,SAISIE!$R$6,IF(SAISIE!S76&gt;0,SAISIE!$S$6,IF(SAISIE!T76&gt;0,SAISIE!$T$6,""))))))</f>
        <v/>
      </c>
      <c r="O1059" s="11" t="s">
        <v>51</v>
      </c>
    </row>
    <row r="1060" spans="1:15" x14ac:dyDescent="0.2">
      <c r="A1060" s="48" t="str">
        <f>IF(B1060="","SUPPR",SAISIE!$B$3)</f>
        <v>PR</v>
      </c>
      <c r="B1060" s="12" t="str">
        <f>IF(SAISIE!G76="","",IF(LEN(SAISIE!B76)=1,CONCATENATE("0",SAISIE!B76,"/",SAISIE!$B$4,"/",SAISIE!$B$5),CONCATENATE(SAISIE!B76,"/",SAISIE!$B$4,"/",SAISIE!$B$5)))</f>
        <v>28/01/2018</v>
      </c>
      <c r="C1060" s="12">
        <f>IF(SAISIE!G76="","",SAISIE!$G$8)</f>
        <v>706100</v>
      </c>
      <c r="D1060" s="12">
        <f>IF(SAISIE!G76="","",SAISIE!E76)</f>
        <v>154583</v>
      </c>
      <c r="E1060" s="12" t="str">
        <f>IF(SAISIE!G76="","",SAISIE!F76)</f>
        <v>VTP PV 18147597 - BB-909-KA - TREMBLOT MAXIME - RENAULT CLIO</v>
      </c>
      <c r="F1060" s="12" t="str">
        <f>IF(SAISIE!$G76="","",IF(SAISIE!$U76="","",SAISIE!$U76))</f>
        <v/>
      </c>
      <c r="G1060" s="12">
        <f>IF(SAISIE!G76="","",SAISIE!G76)</f>
        <v>53.88</v>
      </c>
      <c r="H1060" s="12"/>
      <c r="I1060" s="12">
        <f>IF(SAISIE!$G76="","",SAISIE!$X76)</f>
        <v>0</v>
      </c>
      <c r="J1060" s="61" t="str">
        <f>IF(COUNTBLANK(SAISIE!$Q$6:$T$6)=4,"",IF(SAISIE!G76="","",IF(SAISIE!Q76&gt;0,SAISIE!$Q$6,IF(SAISIE!R76&gt;0,SAISIE!$R$6,IF(SAISIE!S76&gt;0,SAISIE!$S$6,IF(SAISIE!T76&gt;0,SAISIE!$T$6,""))))))</f>
        <v/>
      </c>
      <c r="O1060" s="11" t="s">
        <v>48</v>
      </c>
    </row>
    <row r="1061" spans="1:15" x14ac:dyDescent="0.2">
      <c r="A1061" s="48" t="str">
        <f>IF(B1061="","SUPPR",SAISIE!$B$3)</f>
        <v>SUPPR</v>
      </c>
      <c r="B1061" s="12" t="str">
        <f>IF(SAISIE!H76="","",IF(LEN(SAISIE!B76)=1,CONCATENATE("0",SAISIE!B76,"/",SAISIE!$B$4,"/",SAISIE!$B$5),CONCATENATE(SAISIE!B76,"/",SAISIE!$B$4,"/",SAISIE!$B$5)))</f>
        <v/>
      </c>
      <c r="C1061" s="12" t="str">
        <f>IF(SAISIE!H76="","",SAISIE!$H$8)</f>
        <v/>
      </c>
      <c r="D1061" s="12" t="str">
        <f>IF(SAISIE!H76="","",SAISIE!E76)</f>
        <v/>
      </c>
      <c r="E1061" s="12" t="str">
        <f>IF(SAISIE!H76="","",SAISIE!F76)</f>
        <v/>
      </c>
      <c r="F1061" s="12" t="str">
        <f>IF(SAISIE!$H76="","",IF(SAISIE!$U76="","",SAISIE!$U76))</f>
        <v/>
      </c>
      <c r="G1061" s="12" t="str">
        <f>IF(SAISIE!H76="","",SAISIE!H76)</f>
        <v/>
      </c>
      <c r="H1061" s="12"/>
      <c r="I1061" s="12" t="str">
        <f>IF(SAISIE!$H76="","",SAISIE!$X76)</f>
        <v/>
      </c>
      <c r="J1061" s="61" t="str">
        <f>IF(COUNTBLANK(SAISIE!$Q$6:$T$6)=4,"",IF(SAISIE!H76="","",IF(SAISIE!Q76&gt;0,SAISIE!$Q$6,IF(SAISIE!R76&gt;0,SAISIE!$R$6,IF(SAISIE!S76&gt;0,SAISIE!$S$6,IF(SAISIE!T76&gt;0,SAISIE!$T$6,""))))))</f>
        <v/>
      </c>
      <c r="O1061" s="11" t="s">
        <v>49</v>
      </c>
    </row>
    <row r="1062" spans="1:15" x14ac:dyDescent="0.2">
      <c r="A1062" s="48" t="str">
        <f>IF(B1062="","SUPPR",SAISIE!$B$3)</f>
        <v>SUPPR</v>
      </c>
      <c r="B1062" s="12" t="str">
        <f>IF(SAISIE!I76="","",IF(LEN(SAISIE!B76)=1,CONCATENATE("0",SAISIE!B76,"/",SAISIE!$B$4,"/",SAISIE!$B$5),CONCATENATE(SAISIE!B76,"/",SAISIE!$B$4,"/",SAISIE!$B$5)))</f>
        <v/>
      </c>
      <c r="C1062" s="12" t="str">
        <f>IF(SAISIE!I76="","",SAISIE!$I$8)</f>
        <v/>
      </c>
      <c r="D1062" s="12" t="str">
        <f>IF(SAISIE!I76="","",SAISIE!E76)</f>
        <v/>
      </c>
      <c r="E1062" s="12" t="str">
        <f>IF(SAISIE!I76="","",SAISIE!F76)</f>
        <v/>
      </c>
      <c r="F1062" s="12" t="str">
        <f>IF(SAISIE!$I76="","",IF(SAISIE!$U76="","",SAISIE!$U76))</f>
        <v/>
      </c>
      <c r="G1062" s="12" t="str">
        <f>IF(SAISIE!I76="","",SAISIE!I76)</f>
        <v/>
      </c>
      <c r="H1062" s="12"/>
      <c r="I1062" s="12" t="str">
        <f>IF(SAISIE!$I76="","",SAISIE!$X76)</f>
        <v/>
      </c>
      <c r="J1062" s="61" t="str">
        <f>IF(COUNTBLANK(SAISIE!$Q$6:$T$6)=4,"",IF(SAISIE!I76="","",IF(SAISIE!Q76&gt;0,SAISIE!$Q$6,IF(SAISIE!R76&gt;0,SAISIE!$R$6,IF(SAISIE!S76&gt;0,SAISIE!$S$6,IF(SAISIE!T76&gt;0,SAISIE!$T$6,""))))))</f>
        <v/>
      </c>
      <c r="O1062" s="11" t="s">
        <v>50</v>
      </c>
    </row>
    <row r="1063" spans="1:15" x14ac:dyDescent="0.2">
      <c r="A1063" s="48" t="str">
        <f>IF(B1063="","SUPPR",SAISIE!$B$3)</f>
        <v>SUPPR</v>
      </c>
      <c r="B1063" s="12" t="str">
        <f>IF(SAISIE!J76="","",IF(LEN(SAISIE!B76)=1,CONCATENATE("0",SAISIE!B76,"/",SAISIE!$B$4,"/",SAISIE!$B$5),CONCATENATE(SAISIE!B76,"/",SAISIE!$B$4,"/",SAISIE!$B$5)))</f>
        <v/>
      </c>
      <c r="C1063" s="12" t="str">
        <f>IF(SAISIE!J76="","",SAISIE!$J$8)</f>
        <v/>
      </c>
      <c r="D1063" s="12" t="str">
        <f>IF(SAISIE!J76="","",SAISIE!E76)</f>
        <v/>
      </c>
      <c r="E1063" s="12" t="str">
        <f>IF(SAISIE!J76="","",SAISIE!F76)</f>
        <v/>
      </c>
      <c r="F1063" s="12" t="str">
        <f>IF(SAISIE!$J76="","",IF(SAISIE!$U76="","",SAISIE!$U76))</f>
        <v/>
      </c>
      <c r="G1063" s="12" t="str">
        <f>IF(SAISIE!J76="","",SAISIE!J76)</f>
        <v/>
      </c>
      <c r="H1063" s="12"/>
      <c r="I1063" s="12" t="str">
        <f>IF(SAISIE!$J76="","",SAISIE!$X76)</f>
        <v/>
      </c>
      <c r="J1063" s="61" t="str">
        <f>IF(COUNTBLANK(SAISIE!$Q$6:$T$6)=4,"",IF(SAISIE!J76="","",IF(SAISIE!Q76&gt;0,SAISIE!$Q$6,IF(SAISIE!R76&gt;0,SAISIE!$R$6,IF(SAISIE!S76&gt;0,SAISIE!$S$6,IF(SAISIE!T76&gt;0,SAISIE!$T$6,""))))))</f>
        <v/>
      </c>
      <c r="O1063" s="11" t="s">
        <v>53</v>
      </c>
    </row>
    <row r="1064" spans="1:15" x14ac:dyDescent="0.2">
      <c r="A1064" s="48" t="str">
        <f>IF(B1064="","SUPPR",SAISIE!$B$3)</f>
        <v>SUPPR</v>
      </c>
      <c r="B1064" s="12" t="str">
        <f>IF(SAISIE!K76="","",IF(LEN(SAISIE!B76)=1,CONCATENATE("0",SAISIE!B76,"/",SAISIE!$B$4,"/",SAISIE!$B$5),CONCATENATE(SAISIE!B76,"/",SAISIE!$B$4,"/",SAISIE!$B$5)))</f>
        <v/>
      </c>
      <c r="C1064" s="12" t="str">
        <f>IF(SAISIE!K76="","",SAISIE!$K$8)</f>
        <v/>
      </c>
      <c r="D1064" s="12" t="str">
        <f>IF(SAISIE!K76="","",SAISIE!E76)</f>
        <v/>
      </c>
      <c r="E1064" s="12" t="str">
        <f>IF(SAISIE!K76="","",SAISIE!F76)</f>
        <v/>
      </c>
      <c r="F1064" s="12" t="str">
        <f>IF(SAISIE!$K76="","",IF(SAISIE!$U76="","",SAISIE!$U76))</f>
        <v/>
      </c>
      <c r="G1064" s="12" t="str">
        <f>IF(SAISIE!K76="","",SAISIE!K76)</f>
        <v/>
      </c>
      <c r="H1064" s="12"/>
      <c r="I1064" s="12" t="str">
        <f>IF(SAISIE!$K76="","",SAISIE!$X76)</f>
        <v/>
      </c>
      <c r="J1064" s="61" t="str">
        <f>IF(COUNTBLANK(SAISIE!$Q$6:$T$6)=4,"",IF(SAISIE!K76="","",IF(SAISIE!Q76&gt;0,SAISIE!$Q$6,IF(SAISIE!R76&gt;0,SAISIE!$R$6,IF(SAISIE!S76&gt;0,SAISIE!$S$6,IF(SAISIE!T76&gt;0,SAISIE!$T$6,""))))))</f>
        <v/>
      </c>
      <c r="O1064" s="11" t="s">
        <v>54</v>
      </c>
    </row>
    <row r="1065" spans="1:15" x14ac:dyDescent="0.2">
      <c r="A1065" s="48" t="str">
        <f>IF(B1065="","SUPPR",SAISIE!$B$3)</f>
        <v>SUPPR</v>
      </c>
      <c r="B1065" s="12" t="str">
        <f>IF(SAISIE!L76="","",IF(LEN(SAISIE!B76)=1,CONCATENATE("0",SAISIE!B76,"/",SAISIE!$B$4,"/",SAISIE!$B$5),CONCATENATE(SAISIE!B76,"/",SAISIE!$B$4,"/",SAISIE!$B$5)))</f>
        <v/>
      </c>
      <c r="C1065" s="12" t="str">
        <f>IF(SAISIE!L76="","",SAISIE!$L$8)</f>
        <v/>
      </c>
      <c r="D1065" s="12" t="str">
        <f>IF(SAISIE!L76="","",SAISIE!E76)</f>
        <v/>
      </c>
      <c r="E1065" s="12" t="str">
        <f>IF(SAISIE!L76="","",SAISIE!F76)</f>
        <v/>
      </c>
      <c r="F1065" s="12" t="str">
        <f>IF(SAISIE!$L76="","",IF(SAISIE!$U76="","",SAISIE!$U76))</f>
        <v/>
      </c>
      <c r="G1065" s="12" t="str">
        <f>IF(SAISIE!L76="","",SAISIE!L76)</f>
        <v/>
      </c>
      <c r="H1065" s="12"/>
      <c r="I1065" s="12" t="str">
        <f>IF(SAISIE!$L76="","",SAISIE!$X76)</f>
        <v/>
      </c>
      <c r="J1065" s="61" t="str">
        <f>IF(COUNTBLANK(SAISIE!$Q$6:$T$6)=4,"",IF(SAISIE!L76="","",IF(SAISIE!Q76&gt;0,SAISIE!$Q$6,IF(SAISIE!R76&gt;0,SAISIE!$R$6,IF(SAISIE!S76&gt;0,SAISIE!$S$6,IF(SAISIE!T76&gt;0,SAISIE!$T$6,""))))))</f>
        <v/>
      </c>
      <c r="O1065" s="11" t="s">
        <v>55</v>
      </c>
    </row>
    <row r="1066" spans="1:15" x14ac:dyDescent="0.2">
      <c r="A1066" s="48" t="str">
        <f>IF(B1066="","SUPPR",SAISIE!$B$3)</f>
        <v>SUPPR</v>
      </c>
      <c r="B1066" s="12" t="str">
        <f>IF(SAISIE!M76="","",IF(LEN(SAISIE!B76)=1,CONCATENATE("0",SAISIE!B76,"/",SAISIE!$B$4,"/",SAISIE!$B$5),CONCATENATE(SAISIE!B76,"/",SAISIE!$B$4,"/",SAISIE!$B$5)))</f>
        <v/>
      </c>
      <c r="C1066" s="12" t="str">
        <f>IF(SAISIE!M76="","",SAISIE!$M$8)</f>
        <v/>
      </c>
      <c r="D1066" s="12" t="str">
        <f>IF(SAISIE!M76="","",SAISIE!E76)</f>
        <v/>
      </c>
      <c r="E1066" s="12" t="str">
        <f>IF(SAISIE!M76="","",SAISIE!F76)</f>
        <v/>
      </c>
      <c r="F1066" s="12" t="str">
        <f>IF(SAISIE!$M76="","",IF(SAISIE!$U76="","",SAISIE!$U76))</f>
        <v/>
      </c>
      <c r="G1066" s="12" t="str">
        <f>IF(SAISIE!M76="","",SAISIE!M76)</f>
        <v/>
      </c>
      <c r="H1066" s="12"/>
      <c r="I1066" s="12" t="str">
        <f>IF(SAISIE!$M76="","",SAISIE!$X76)</f>
        <v/>
      </c>
      <c r="J1066" s="61" t="str">
        <f>IF(COUNTBLANK(SAISIE!$Q$6:$T$6)=4,"",IF(SAISIE!M76="","",IF(SAISIE!Q76&gt;0,SAISIE!$Q$6,IF(SAISIE!R76&gt;0,SAISIE!$R$6,IF(SAISIE!S76&gt;0,SAISIE!$S$6,IF(SAISIE!T76&gt;0,SAISIE!$T$6,""))))))</f>
        <v/>
      </c>
      <c r="O1066" s="11" t="s">
        <v>56</v>
      </c>
    </row>
    <row r="1067" spans="1:15" x14ac:dyDescent="0.2">
      <c r="A1067" s="48" t="str">
        <f>IF(B1067="","SUPPR",SAISIE!$B$3)</f>
        <v>SUPPR</v>
      </c>
      <c r="B1067" s="12" t="str">
        <f>IF(SAISIE!N76="","",IF(LEN(SAISIE!B76)=1,CONCATENATE("0",SAISIE!B76,"/",SAISIE!$B$4,"/",SAISIE!$B$5),CONCATENATE(SAISIE!B76,"/",SAISIE!$B$4,"/",SAISIE!$B$5)))</f>
        <v/>
      </c>
      <c r="C1067" s="12" t="str">
        <f>IF(SAISIE!N76="","",SAISIE!$N$8)</f>
        <v/>
      </c>
      <c r="D1067" s="12" t="str">
        <f>IF(SAISIE!N76="","",SAISIE!E76)</f>
        <v/>
      </c>
      <c r="E1067" s="12" t="str">
        <f>IF(SAISIE!N76="","",SAISIE!F76)</f>
        <v/>
      </c>
      <c r="F1067" s="12" t="str">
        <f>IF(SAISIE!$N76="","",IF(SAISIE!$U76="","",SAISIE!$U76))</f>
        <v/>
      </c>
      <c r="G1067" s="12" t="str">
        <f>IF(SAISIE!N76="","",SAISIE!N76)</f>
        <v/>
      </c>
      <c r="H1067" s="12"/>
      <c r="I1067" s="12" t="str">
        <f>IF(SAISIE!$N76="","",SAISIE!$X76)</f>
        <v/>
      </c>
      <c r="J1067" s="61" t="str">
        <f>IF(COUNTBLANK(SAISIE!$Q$6:$T$6)=4,"",IF(SAISIE!N76="","",IF(SAISIE!Q76&gt;0,SAISIE!$Q$6,IF(SAISIE!R76&gt;0,SAISIE!$R$6,IF(SAISIE!S76&gt;0,SAISIE!$S$6,IF(SAISIE!T76&gt;0,SAISIE!$T$6,""))))))</f>
        <v/>
      </c>
      <c r="O1067" s="11" t="s">
        <v>57</v>
      </c>
    </row>
    <row r="1068" spans="1:15" x14ac:dyDescent="0.2">
      <c r="A1068" s="48" t="str">
        <f>IF(B1068="","SUPPR",SAISIE!$B$3)</f>
        <v>SUPPR</v>
      </c>
      <c r="B1068" s="12" t="str">
        <f>IF(SAISIE!O76="","",IF(LEN(SAISIE!B76)=1,CONCATENATE("0",SAISIE!B76,"/",SAISIE!$B$4,"/",SAISIE!$B$5),CONCATENATE(SAISIE!B76,"/",SAISIE!$B$4,"/",SAISIE!$B$5)))</f>
        <v/>
      </c>
      <c r="C1068" s="12" t="str">
        <f>IF(SAISIE!O76="","",SAISIE!$O$8)</f>
        <v/>
      </c>
      <c r="D1068" s="12" t="str">
        <f>IF(SAISIE!O76="","",SAISIE!E76)</f>
        <v/>
      </c>
      <c r="E1068" s="12" t="str">
        <f>IF(SAISIE!O76="","",SAISIE!F76)</f>
        <v/>
      </c>
      <c r="F1068" s="12" t="str">
        <f>IF(SAISIE!$O76="","",IF(SAISIE!$U76="","",SAISIE!$U76))</f>
        <v/>
      </c>
      <c r="G1068" s="12" t="str">
        <f>IF(SAISIE!O76="","",SAISIE!O76)</f>
        <v/>
      </c>
      <c r="H1068" s="12"/>
      <c r="I1068" s="12" t="str">
        <f>IF(SAISIE!$O76="","",SAISIE!$X76)</f>
        <v/>
      </c>
      <c r="J1068" s="61" t="str">
        <f>IF(COUNTBLANK(SAISIE!$Q$6:$T$6)=4,"",IF(SAISIE!O76="","",IF(SAISIE!Q76&gt;0,SAISIE!$Q$6,IF(SAISIE!R76&gt;0,SAISIE!$R$6,IF(SAISIE!S76&gt;0,SAISIE!$S$6,IF(SAISIE!T76&gt;0,SAISIE!$T$6,""))))))</f>
        <v/>
      </c>
      <c r="O1068" s="11" t="s">
        <v>58</v>
      </c>
    </row>
    <row r="1069" spans="1:15" x14ac:dyDescent="0.2">
      <c r="A1069" s="48" t="str">
        <f>IF(B1069="","SUPPR",SAISIE!$B$3)</f>
        <v>SUPPR</v>
      </c>
      <c r="B1069" s="12" t="str">
        <f>IF(SAISIE!P76="","",IF(LEN(SAISIE!B76)=1,CONCATENATE("0",SAISIE!B76,"/",SAISIE!$B$4,"/",SAISIE!$B$5),CONCATENATE(SAISIE!B76,"/",SAISIE!$B$4,"/",SAISIE!$B$5)))</f>
        <v/>
      </c>
      <c r="C1069" s="12" t="str">
        <f>IF(SAISIE!P76="","",SAISIE!$P$8)</f>
        <v/>
      </c>
      <c r="D1069" s="12" t="str">
        <f>IF(SAISIE!P76="","",SAISIE!E76)</f>
        <v/>
      </c>
      <c r="E1069" s="12" t="str">
        <f>IF(SAISIE!P76="","",SAISIE!F76)</f>
        <v/>
      </c>
      <c r="F1069" s="12" t="str">
        <f>IF(SAISIE!$P76="","",IF(SAISIE!$U76="","",SAISIE!$U76))</f>
        <v/>
      </c>
      <c r="G1069" s="12" t="str">
        <f>IF(SAISIE!P76="","",SAISIE!P76)</f>
        <v/>
      </c>
      <c r="H1069" s="12"/>
      <c r="I1069" s="12" t="str">
        <f>IF(SAISIE!$P76="","",SAISIE!$X76)</f>
        <v/>
      </c>
      <c r="J1069" s="61" t="str">
        <f>IF(COUNTBLANK(SAISIE!$Q$6:$T$6)=4,"",IF(SAISIE!P76="","",IF(SAISIE!Q76&gt;0,SAISIE!$Q$6,IF(SAISIE!R76&gt;0,SAISIE!$R$6,IF(SAISIE!S76&gt;0,SAISIE!$S$6,IF(SAISIE!T76&gt;0,SAISIE!$T$6,""))))))</f>
        <v/>
      </c>
      <c r="O1069" s="11" t="s">
        <v>52</v>
      </c>
    </row>
    <row r="1070" spans="1:15" x14ac:dyDescent="0.2">
      <c r="A1070" s="48" t="str">
        <f>IF(B1070="","SUPPR",SAISIE!$B$3)</f>
        <v>PR</v>
      </c>
      <c r="B1070" s="12" t="str">
        <f>IF(SAISIE!Q76="","",IF(LEN(SAISIE!B76)=1,CONCATENATE("0",SAISIE!B76,"/",SAISIE!$B$4,"/",SAISIE!$B$5),CONCATENATE(SAISIE!B76,"/",SAISIE!$B$4,"/",SAISIE!$B$5)))</f>
        <v>28/01/2018</v>
      </c>
      <c r="C1070" s="12">
        <f>IF(SAISIE!Q76="","",SAISIE!$Q$8)</f>
        <v>4457112</v>
      </c>
      <c r="D1070" s="12">
        <f>IF(SAISIE!Q76="","",SAISIE!E76)</f>
        <v>154583</v>
      </c>
      <c r="E1070" s="12" t="str">
        <f>IF(SAISIE!Q76="","",SAISIE!F76)</f>
        <v>VTP PV 18147597 - BB-909-KA - TREMBLOT MAXIME - RENAULT CLIO</v>
      </c>
      <c r="F1070" s="12" t="str">
        <f>IF(SAISIE!$Q76="","",IF(SAISIE!$U76="","",SAISIE!$U76))</f>
        <v/>
      </c>
      <c r="G1070" s="12">
        <f>IF(SAISIE!Q76="","",SAISIE!Q76)</f>
        <v>10.84</v>
      </c>
      <c r="H1070" s="12"/>
      <c r="I1070" s="37"/>
      <c r="J1070" s="61"/>
      <c r="O1070" s="39"/>
    </row>
    <row r="1071" spans="1:15" x14ac:dyDescent="0.2">
      <c r="A1071" s="48" t="str">
        <f>IF(B1071="","SUPPR",SAISIE!$B$3)</f>
        <v>SUPPR</v>
      </c>
      <c r="B1071" s="12" t="str">
        <f>IF(SAISIE!R76="","",IF(LEN(SAISIE!B76)=1,CONCATENATE("0",SAISIE!B76,"/",SAISIE!$B$4,"/",SAISIE!$B$5),CONCATENATE(SAISIE!B76,"/",SAISIE!$B$4,"/",SAISIE!$B$5)))</f>
        <v/>
      </c>
      <c r="C1071" s="12" t="str">
        <f>IF(SAISIE!R76="","",SAISIE!$R$8)</f>
        <v/>
      </c>
      <c r="D1071" s="12" t="str">
        <f>IF(SAISIE!R76="","",SAISIE!E76)</f>
        <v/>
      </c>
      <c r="E1071" s="12" t="str">
        <f>IF(SAISIE!R76="","",SAISIE!F76)</f>
        <v/>
      </c>
      <c r="F1071" s="12" t="str">
        <f>IF(SAISIE!$R76="","",IF(SAISIE!$U76="","",SAISIE!$U76))</f>
        <v/>
      </c>
      <c r="G1071" s="12" t="str">
        <f>IF(SAISIE!R76="","",SAISIE!R76)</f>
        <v/>
      </c>
      <c r="H1071" s="12"/>
      <c r="I1071" s="37"/>
      <c r="J1071" s="61"/>
    </row>
    <row r="1072" spans="1:15" x14ac:dyDescent="0.2">
      <c r="A1072" s="48" t="str">
        <f>IF(B1072="","SUPPR",SAISIE!$B$3)</f>
        <v>SUPPR</v>
      </c>
      <c r="B1072" s="12" t="str">
        <f>IF(SAISIE!S76="","",IF(LEN(SAISIE!B76)=1,CONCATENATE("0",SAISIE!B76,"/",SAISIE!$B$4,"/",SAISIE!$B$5),CONCATENATE(SAISIE!B76,"/",SAISIE!$B$4,"/",SAISIE!$B$5)))</f>
        <v/>
      </c>
      <c r="C1072" s="12" t="str">
        <f>IF(SAISIE!S76="","",SAISIE!$S$8)</f>
        <v/>
      </c>
      <c r="D1072" s="12" t="str">
        <f>IF(SAISIE!S76="","",SAISIE!E76)</f>
        <v/>
      </c>
      <c r="E1072" s="12" t="str">
        <f>IF(SAISIE!S76="","",SAISIE!F76)</f>
        <v/>
      </c>
      <c r="F1072" s="12" t="str">
        <f>IF(SAISIE!$S76="","",IF(SAISIE!$U76="","",SAISIE!$U76))</f>
        <v/>
      </c>
      <c r="G1072" s="12" t="str">
        <f>IF(SAISIE!S76="","",SAISIE!S76)</f>
        <v/>
      </c>
      <c r="H1072" s="12"/>
      <c r="I1072" s="37"/>
      <c r="J1072" s="61"/>
    </row>
    <row r="1073" spans="1:15" ht="13.5" thickBot="1" x14ac:dyDescent="0.25">
      <c r="A1073" s="48" t="str">
        <f>IF(B1073="","SUPPR",SAISIE!$B$3)</f>
        <v>SUPPR</v>
      </c>
      <c r="B1073" s="12" t="str">
        <f>IF(SAISIE!T76="","",IF(LEN(SAISIE!B76)=1,CONCATENATE("0",SAISIE!B76,"/",SAISIE!$B$4,"/",SAISIE!$B$5),CONCATENATE(SAISIE!B76,"/",SAISIE!$B$4,"/",SAISIE!$B$5)))</f>
        <v/>
      </c>
      <c r="C1073" s="60" t="str">
        <f>IF(SAISIE!T76="","",SAISIE!$T$8)</f>
        <v/>
      </c>
      <c r="D1073" s="60" t="str">
        <f>IF(SAISIE!T76="","",SAISIE!E76)</f>
        <v/>
      </c>
      <c r="E1073" s="60" t="str">
        <f>IF(SAISIE!T76="","",SAISIE!F76)</f>
        <v/>
      </c>
      <c r="F1073" s="60" t="str">
        <f>IF(SAISIE!$T76="","",IF(SAISIE!$U76="","",SAISIE!$U76))</f>
        <v/>
      </c>
      <c r="G1073" s="60" t="str">
        <f>IF(SAISIE!T76="","",SAISIE!T76)</f>
        <v/>
      </c>
      <c r="H1073" s="58"/>
      <c r="I1073" s="59"/>
      <c r="J1073" s="62"/>
    </row>
    <row r="1074" spans="1:15" x14ac:dyDescent="0.2">
      <c r="A1074" s="48" t="str">
        <f>IF(B1074="","SUPPR",SAISIE!$B$3)</f>
        <v>PR</v>
      </c>
      <c r="B1074" s="53" t="str">
        <f>IF(SAISIE!B77="","",IF(LEN(SAISIE!B77)=1,CONCATENATE("0",SAISIE!B77,"/",SAISIE!$B$4,"/",SAISIE!$B$5),CONCATENATE(SAISIE!B77,"/",SAISIE!$B$4,"/",SAISIE!$B$5)))</f>
        <v>28/01/2018</v>
      </c>
      <c r="C1074" s="53" t="str">
        <f>IF(SAISIE!B77="","",CONCATENATE($M$2,SAISIE!C77))</f>
        <v>411BRIO</v>
      </c>
      <c r="D1074" s="53">
        <f>IF(SAISIE!B77="","",SAISIE!E77)</f>
        <v>154590</v>
      </c>
      <c r="E1074" s="53" t="str">
        <f>IF(SAISIE!B77="","",SAISIE!F77)</f>
        <v>Avoir facture NÂ° 154583 du 28/02/2018</v>
      </c>
      <c r="F1074" s="66" t="str">
        <f>IF(A1074="SUPPR","",IF(SAISIE!$U77="","",SAISIE!$U77))</f>
        <v/>
      </c>
      <c r="G1074" s="53"/>
      <c r="H1074" s="53">
        <f>IF(SAISIE!B77="","",SAISIE!D77)</f>
        <v>-65</v>
      </c>
      <c r="I1074" s="54"/>
      <c r="J1074" s="55" t="str">
        <f>IF(AZ77="","","")</f>
        <v/>
      </c>
      <c r="O1074" s="38">
        <f>O1058+1</f>
        <v>77</v>
      </c>
    </row>
    <row r="1075" spans="1:15" x14ac:dyDescent="0.2">
      <c r="A1075" s="48" t="str">
        <f>IF(B1075="","SUPPR",SAISIE!$B$3)</f>
        <v>SUPPR</v>
      </c>
      <c r="B1075" s="12" t="str">
        <f>IF(SAISIE!W77="","",IF(LEN(SAISIE!B77)=1,CONCATENATE("0",SAISIE!B77,"/",SAISIE!$B$4,"/",SAISIE!$B$5),CONCATENATE(SAISIE!B77,"/",SAISIE!$B$4,"/",SAISIE!$B$5)))</f>
        <v/>
      </c>
      <c r="C1075" s="12" t="str">
        <f>IF(SAISIE!W77="","",SAISIE!V77)</f>
        <v/>
      </c>
      <c r="D1075" s="12" t="str">
        <f>IF(SAISIE!W77="","",SAISIE!E77)</f>
        <v/>
      </c>
      <c r="E1075" s="12" t="str">
        <f>IF(SAISIE!W77="","",SAISIE!F77)</f>
        <v/>
      </c>
      <c r="F1075" s="12" t="str">
        <f>IF(SAISIE!$W77="","",IF(SAISIE!$U77="","",SAISIE!$U77))</f>
        <v/>
      </c>
      <c r="G1075" s="12" t="str">
        <f>IF(SAISIE!W77="","",SAISIE!W77)</f>
        <v/>
      </c>
      <c r="H1075" s="12"/>
      <c r="I1075" s="12" t="str">
        <f>IF(SAISIE!$W77="","",SAISIE!$X77)</f>
        <v/>
      </c>
      <c r="J1075" s="61" t="str">
        <f>IF(COUNTBLANK(SAISIE!$Q$6:$T$6)=4,"",IF(SAISIE!W77="","",IF(SAISIE!Q77&gt;0,SAISIE!$Q$6,IF(SAISIE!R77&gt;0,SAISIE!$R$6,IF(SAISIE!S77&gt;0,SAISIE!$S$6,IF(SAISIE!T77&gt;0,SAISIE!$T$6,""))))))</f>
        <v/>
      </c>
      <c r="O1075" s="11" t="s">
        <v>51</v>
      </c>
    </row>
    <row r="1076" spans="1:15" x14ac:dyDescent="0.2">
      <c r="A1076" s="48" t="str">
        <f>IF(B1076="","SUPPR",SAISIE!$B$3)</f>
        <v>PR</v>
      </c>
      <c r="B1076" s="12" t="str">
        <f>IF(SAISIE!G77="","",IF(LEN(SAISIE!B77)=1,CONCATENATE("0",SAISIE!B77,"/",SAISIE!$B$4,"/",SAISIE!$B$5),CONCATENATE(SAISIE!B77,"/",SAISIE!$B$4,"/",SAISIE!$B$5)))</f>
        <v>28/01/2018</v>
      </c>
      <c r="C1076" s="12">
        <f>IF(SAISIE!G77="","",SAISIE!$G$8)</f>
        <v>706100</v>
      </c>
      <c r="D1076" s="12">
        <f>IF(SAISIE!G77="","",SAISIE!E77)</f>
        <v>154590</v>
      </c>
      <c r="E1076" s="12" t="str">
        <f>IF(SAISIE!G77="","",SAISIE!F77)</f>
        <v>Avoir facture NÂ° 154583 du 28/02/2018</v>
      </c>
      <c r="F1076" s="12" t="str">
        <f>IF(SAISIE!$G77="","",IF(SAISIE!$U77="","",SAISIE!$U77))</f>
        <v/>
      </c>
      <c r="G1076" s="12">
        <f>IF(SAISIE!G77="","",SAISIE!G77)</f>
        <v>-53.88</v>
      </c>
      <c r="H1076" s="12"/>
      <c r="I1076" s="12">
        <f>IF(SAISIE!$G77="","",SAISIE!$X77)</f>
        <v>0</v>
      </c>
      <c r="J1076" s="61" t="str">
        <f>IF(COUNTBLANK(SAISIE!$Q$6:$T$6)=4,"",IF(SAISIE!G77="","",IF(SAISIE!Q77&gt;0,SAISIE!$Q$6,IF(SAISIE!R77&gt;0,SAISIE!$R$6,IF(SAISIE!S77&gt;0,SAISIE!$S$6,IF(SAISIE!T77&gt;0,SAISIE!$T$6,""))))))</f>
        <v/>
      </c>
      <c r="O1076" s="11" t="s">
        <v>48</v>
      </c>
    </row>
    <row r="1077" spans="1:15" x14ac:dyDescent="0.2">
      <c r="A1077" s="48" t="str">
        <f>IF(B1077="","SUPPR",SAISIE!$B$3)</f>
        <v>SUPPR</v>
      </c>
      <c r="B1077" s="12" t="str">
        <f>IF(SAISIE!H77="","",IF(LEN(SAISIE!B77)=1,CONCATENATE("0",SAISIE!B77,"/",SAISIE!$B$4,"/",SAISIE!$B$5),CONCATENATE(SAISIE!B77,"/",SAISIE!$B$4,"/",SAISIE!$B$5)))</f>
        <v/>
      </c>
      <c r="C1077" s="12" t="str">
        <f>IF(SAISIE!H77="","",SAISIE!$H$8)</f>
        <v/>
      </c>
      <c r="D1077" s="12" t="str">
        <f>IF(SAISIE!H77="","",SAISIE!E77)</f>
        <v/>
      </c>
      <c r="E1077" s="12" t="str">
        <f>IF(SAISIE!H77="","",SAISIE!F77)</f>
        <v/>
      </c>
      <c r="F1077" s="12" t="str">
        <f>IF(SAISIE!$H77="","",IF(SAISIE!$U77="","",SAISIE!$U77))</f>
        <v/>
      </c>
      <c r="G1077" s="12" t="str">
        <f>IF(SAISIE!H77="","",SAISIE!H77)</f>
        <v/>
      </c>
      <c r="H1077" s="12"/>
      <c r="I1077" s="12" t="str">
        <f>IF(SAISIE!$H77="","",SAISIE!$X77)</f>
        <v/>
      </c>
      <c r="J1077" s="61" t="str">
        <f>IF(COUNTBLANK(SAISIE!$Q$6:$T$6)=4,"",IF(SAISIE!H77="","",IF(SAISIE!Q77&gt;0,SAISIE!$Q$6,IF(SAISIE!R77&gt;0,SAISIE!$R$6,IF(SAISIE!S77&gt;0,SAISIE!$S$6,IF(SAISIE!T77&gt;0,SAISIE!$T$6,""))))))</f>
        <v/>
      </c>
      <c r="O1077" s="11" t="s">
        <v>49</v>
      </c>
    </row>
    <row r="1078" spans="1:15" x14ac:dyDescent="0.2">
      <c r="A1078" s="48" t="str">
        <f>IF(B1078="","SUPPR",SAISIE!$B$3)</f>
        <v>SUPPR</v>
      </c>
      <c r="B1078" s="12" t="str">
        <f>IF(SAISIE!I77="","",IF(LEN(SAISIE!B77)=1,CONCATENATE("0",SAISIE!B77,"/",SAISIE!$B$4,"/",SAISIE!$B$5),CONCATENATE(SAISIE!B77,"/",SAISIE!$B$4,"/",SAISIE!$B$5)))</f>
        <v/>
      </c>
      <c r="C1078" s="12" t="str">
        <f>IF(SAISIE!I77="","",SAISIE!$I$8)</f>
        <v/>
      </c>
      <c r="D1078" s="12" t="str">
        <f>IF(SAISIE!I77="","",SAISIE!E77)</f>
        <v/>
      </c>
      <c r="E1078" s="12" t="str">
        <f>IF(SAISIE!I77="","",SAISIE!F77)</f>
        <v/>
      </c>
      <c r="F1078" s="12" t="str">
        <f>IF(SAISIE!$I77="","",IF(SAISIE!$U77="","",SAISIE!$U77))</f>
        <v/>
      </c>
      <c r="G1078" s="12" t="str">
        <f>IF(SAISIE!I77="","",SAISIE!I77)</f>
        <v/>
      </c>
      <c r="H1078" s="12"/>
      <c r="I1078" s="12" t="str">
        <f>IF(SAISIE!$I77="","",SAISIE!$X77)</f>
        <v/>
      </c>
      <c r="J1078" s="61" t="str">
        <f>IF(COUNTBLANK(SAISIE!$Q$6:$T$6)=4,"",IF(SAISIE!I77="","",IF(SAISIE!Q77&gt;0,SAISIE!$Q$6,IF(SAISIE!R77&gt;0,SAISIE!$R$6,IF(SAISIE!S77&gt;0,SAISIE!$S$6,IF(SAISIE!T77&gt;0,SAISIE!$T$6,""))))))</f>
        <v/>
      </c>
      <c r="O1078" s="11" t="s">
        <v>50</v>
      </c>
    </row>
    <row r="1079" spans="1:15" x14ac:dyDescent="0.2">
      <c r="A1079" s="48" t="str">
        <f>IF(B1079="","SUPPR",SAISIE!$B$3)</f>
        <v>SUPPR</v>
      </c>
      <c r="B1079" s="12" t="str">
        <f>IF(SAISIE!J77="","",IF(LEN(SAISIE!B77)=1,CONCATENATE("0",SAISIE!B77,"/",SAISIE!$B$4,"/",SAISIE!$B$5),CONCATENATE(SAISIE!B77,"/",SAISIE!$B$4,"/",SAISIE!$B$5)))</f>
        <v/>
      </c>
      <c r="C1079" s="12" t="str">
        <f>IF(SAISIE!J77="","",SAISIE!$J$8)</f>
        <v/>
      </c>
      <c r="D1079" s="12" t="str">
        <f>IF(SAISIE!J77="","",SAISIE!E77)</f>
        <v/>
      </c>
      <c r="E1079" s="12" t="str">
        <f>IF(SAISIE!J77="","",SAISIE!F77)</f>
        <v/>
      </c>
      <c r="F1079" s="12" t="str">
        <f>IF(SAISIE!$J77="","",IF(SAISIE!$U77="","",SAISIE!$U77))</f>
        <v/>
      </c>
      <c r="G1079" s="12" t="str">
        <f>IF(SAISIE!J77="","",SAISIE!J77)</f>
        <v/>
      </c>
      <c r="H1079" s="12"/>
      <c r="I1079" s="12" t="str">
        <f>IF(SAISIE!$J77="","",SAISIE!$X77)</f>
        <v/>
      </c>
      <c r="J1079" s="61" t="str">
        <f>IF(COUNTBLANK(SAISIE!$Q$6:$T$6)=4,"",IF(SAISIE!J77="","",IF(SAISIE!Q77&gt;0,SAISIE!$Q$6,IF(SAISIE!R77&gt;0,SAISIE!$R$6,IF(SAISIE!S77&gt;0,SAISIE!$S$6,IF(SAISIE!T77&gt;0,SAISIE!$T$6,""))))))</f>
        <v/>
      </c>
      <c r="O1079" s="11" t="s">
        <v>53</v>
      </c>
    </row>
    <row r="1080" spans="1:15" x14ac:dyDescent="0.2">
      <c r="A1080" s="48" t="str">
        <f>IF(B1080="","SUPPR",SAISIE!$B$3)</f>
        <v>SUPPR</v>
      </c>
      <c r="B1080" s="12" t="str">
        <f>IF(SAISIE!K77="","",IF(LEN(SAISIE!B77)=1,CONCATENATE("0",SAISIE!B77,"/",SAISIE!$B$4,"/",SAISIE!$B$5),CONCATENATE(SAISIE!B77,"/",SAISIE!$B$4,"/",SAISIE!$B$5)))</f>
        <v/>
      </c>
      <c r="C1080" s="12" t="str">
        <f>IF(SAISIE!K77="","",SAISIE!$K$8)</f>
        <v/>
      </c>
      <c r="D1080" s="12" t="str">
        <f>IF(SAISIE!K77="","",SAISIE!E77)</f>
        <v/>
      </c>
      <c r="E1080" s="12" t="str">
        <f>IF(SAISIE!K77="","",SAISIE!F77)</f>
        <v/>
      </c>
      <c r="F1080" s="12" t="str">
        <f>IF(SAISIE!$K77="","",IF(SAISIE!$U77="","",SAISIE!$U77))</f>
        <v/>
      </c>
      <c r="G1080" s="12" t="str">
        <f>IF(SAISIE!K77="","",SAISIE!K77)</f>
        <v/>
      </c>
      <c r="H1080" s="12"/>
      <c r="I1080" s="12" t="str">
        <f>IF(SAISIE!$K77="","",SAISIE!$X77)</f>
        <v/>
      </c>
      <c r="J1080" s="61" t="str">
        <f>IF(COUNTBLANK(SAISIE!$Q$6:$T$6)=4,"",IF(SAISIE!K77="","",IF(SAISIE!Q77&gt;0,SAISIE!$Q$6,IF(SAISIE!R77&gt;0,SAISIE!$R$6,IF(SAISIE!S77&gt;0,SAISIE!$S$6,IF(SAISIE!T77&gt;0,SAISIE!$T$6,""))))))</f>
        <v/>
      </c>
      <c r="O1080" s="11" t="s">
        <v>54</v>
      </c>
    </row>
    <row r="1081" spans="1:15" x14ac:dyDescent="0.2">
      <c r="A1081" s="48" t="str">
        <f>IF(B1081="","SUPPR",SAISIE!$B$3)</f>
        <v>SUPPR</v>
      </c>
      <c r="B1081" s="12" t="str">
        <f>IF(SAISIE!L77="","",IF(LEN(SAISIE!B77)=1,CONCATENATE("0",SAISIE!B77,"/",SAISIE!$B$4,"/",SAISIE!$B$5),CONCATENATE(SAISIE!B77,"/",SAISIE!$B$4,"/",SAISIE!$B$5)))</f>
        <v/>
      </c>
      <c r="C1081" s="12" t="str">
        <f>IF(SAISIE!L77="","",SAISIE!$L$8)</f>
        <v/>
      </c>
      <c r="D1081" s="12" t="str">
        <f>IF(SAISIE!L77="","",SAISIE!E77)</f>
        <v/>
      </c>
      <c r="E1081" s="12" t="str">
        <f>IF(SAISIE!L77="","",SAISIE!F77)</f>
        <v/>
      </c>
      <c r="F1081" s="12" t="str">
        <f>IF(SAISIE!$L77="","",IF(SAISIE!$U77="","",SAISIE!$U77))</f>
        <v/>
      </c>
      <c r="G1081" s="12" t="str">
        <f>IF(SAISIE!L77="","",SAISIE!L77)</f>
        <v/>
      </c>
      <c r="H1081" s="12"/>
      <c r="I1081" s="12" t="str">
        <f>IF(SAISIE!$L77="","",SAISIE!$X77)</f>
        <v/>
      </c>
      <c r="J1081" s="61" t="str">
        <f>IF(COUNTBLANK(SAISIE!$Q$6:$T$6)=4,"",IF(SAISIE!L77="","",IF(SAISIE!Q77&gt;0,SAISIE!$Q$6,IF(SAISIE!R77&gt;0,SAISIE!$R$6,IF(SAISIE!S77&gt;0,SAISIE!$S$6,IF(SAISIE!T77&gt;0,SAISIE!$T$6,""))))))</f>
        <v/>
      </c>
      <c r="O1081" s="11" t="s">
        <v>55</v>
      </c>
    </row>
    <row r="1082" spans="1:15" x14ac:dyDescent="0.2">
      <c r="A1082" s="48" t="str">
        <f>IF(B1082="","SUPPR",SAISIE!$B$3)</f>
        <v>SUPPR</v>
      </c>
      <c r="B1082" s="12" t="str">
        <f>IF(SAISIE!M77="","",IF(LEN(SAISIE!B77)=1,CONCATENATE("0",SAISIE!B77,"/",SAISIE!$B$4,"/",SAISIE!$B$5),CONCATENATE(SAISIE!B77,"/",SAISIE!$B$4,"/",SAISIE!$B$5)))</f>
        <v/>
      </c>
      <c r="C1082" s="12" t="str">
        <f>IF(SAISIE!M77="","",SAISIE!$M$8)</f>
        <v/>
      </c>
      <c r="D1082" s="12" t="str">
        <f>IF(SAISIE!M77="","",SAISIE!E77)</f>
        <v/>
      </c>
      <c r="E1082" s="12" t="str">
        <f>IF(SAISIE!M77="","",SAISIE!F77)</f>
        <v/>
      </c>
      <c r="F1082" s="12" t="str">
        <f>IF(SAISIE!$M77="","",IF(SAISIE!$U77="","",SAISIE!$U77))</f>
        <v/>
      </c>
      <c r="G1082" s="12" t="str">
        <f>IF(SAISIE!M77="","",SAISIE!M77)</f>
        <v/>
      </c>
      <c r="H1082" s="12"/>
      <c r="I1082" s="12" t="str">
        <f>IF(SAISIE!$M77="","",SAISIE!$X77)</f>
        <v/>
      </c>
      <c r="J1082" s="61" t="str">
        <f>IF(COUNTBLANK(SAISIE!$Q$6:$T$6)=4,"",IF(SAISIE!M77="","",IF(SAISIE!Q77&gt;0,SAISIE!$Q$6,IF(SAISIE!R77&gt;0,SAISIE!$R$6,IF(SAISIE!S77&gt;0,SAISIE!$S$6,IF(SAISIE!T77&gt;0,SAISIE!$T$6,""))))))</f>
        <v/>
      </c>
      <c r="O1082" s="11" t="s">
        <v>56</v>
      </c>
    </row>
    <row r="1083" spans="1:15" x14ac:dyDescent="0.2">
      <c r="A1083" s="48" t="str">
        <f>IF(B1083="","SUPPR",SAISIE!$B$3)</f>
        <v>SUPPR</v>
      </c>
      <c r="B1083" s="12" t="str">
        <f>IF(SAISIE!N77="","",IF(LEN(SAISIE!B77)=1,CONCATENATE("0",SAISIE!B77,"/",SAISIE!$B$4,"/",SAISIE!$B$5),CONCATENATE(SAISIE!B77,"/",SAISIE!$B$4,"/",SAISIE!$B$5)))</f>
        <v/>
      </c>
      <c r="C1083" s="12" t="str">
        <f>IF(SAISIE!N77="","",SAISIE!$N$8)</f>
        <v/>
      </c>
      <c r="D1083" s="12" t="str">
        <f>IF(SAISIE!N77="","",SAISIE!E77)</f>
        <v/>
      </c>
      <c r="E1083" s="12" t="str">
        <f>IF(SAISIE!N77="","",SAISIE!F77)</f>
        <v/>
      </c>
      <c r="F1083" s="12" t="str">
        <f>IF(SAISIE!$N77="","",IF(SAISIE!$U77="","",SAISIE!$U77))</f>
        <v/>
      </c>
      <c r="G1083" s="12" t="str">
        <f>IF(SAISIE!N77="","",SAISIE!N77)</f>
        <v/>
      </c>
      <c r="H1083" s="12"/>
      <c r="I1083" s="12" t="str">
        <f>IF(SAISIE!$N77="","",SAISIE!$X77)</f>
        <v/>
      </c>
      <c r="J1083" s="61" t="str">
        <f>IF(COUNTBLANK(SAISIE!$Q$6:$T$6)=4,"",IF(SAISIE!N77="","",IF(SAISIE!Q77&gt;0,SAISIE!$Q$6,IF(SAISIE!R77&gt;0,SAISIE!$R$6,IF(SAISIE!S77&gt;0,SAISIE!$S$6,IF(SAISIE!T77&gt;0,SAISIE!$T$6,""))))))</f>
        <v/>
      </c>
      <c r="O1083" s="11" t="s">
        <v>57</v>
      </c>
    </row>
    <row r="1084" spans="1:15" x14ac:dyDescent="0.2">
      <c r="A1084" s="48" t="str">
        <f>IF(B1084="","SUPPR",SAISIE!$B$3)</f>
        <v>SUPPR</v>
      </c>
      <c r="B1084" s="12" t="str">
        <f>IF(SAISIE!O77="","",IF(LEN(SAISIE!B77)=1,CONCATENATE("0",SAISIE!B77,"/",SAISIE!$B$4,"/",SAISIE!$B$5),CONCATENATE(SAISIE!B77,"/",SAISIE!$B$4,"/",SAISIE!$B$5)))</f>
        <v/>
      </c>
      <c r="C1084" s="12" t="str">
        <f>IF(SAISIE!O77="","",SAISIE!$O$8)</f>
        <v/>
      </c>
      <c r="D1084" s="12" t="str">
        <f>IF(SAISIE!O77="","",SAISIE!E77)</f>
        <v/>
      </c>
      <c r="E1084" s="12" t="str">
        <f>IF(SAISIE!O77="","",SAISIE!F77)</f>
        <v/>
      </c>
      <c r="F1084" s="12" t="str">
        <f>IF(SAISIE!$O77="","",IF(SAISIE!$U77="","",SAISIE!$U77))</f>
        <v/>
      </c>
      <c r="G1084" s="12" t="str">
        <f>IF(SAISIE!O77="","",SAISIE!O77)</f>
        <v/>
      </c>
      <c r="H1084" s="12"/>
      <c r="I1084" s="12" t="str">
        <f>IF(SAISIE!$O77="","",SAISIE!$X77)</f>
        <v/>
      </c>
      <c r="J1084" s="61" t="str">
        <f>IF(COUNTBLANK(SAISIE!$Q$6:$T$6)=4,"",IF(SAISIE!O77="","",IF(SAISIE!Q77&gt;0,SAISIE!$Q$6,IF(SAISIE!R77&gt;0,SAISIE!$R$6,IF(SAISIE!S77&gt;0,SAISIE!$S$6,IF(SAISIE!T77&gt;0,SAISIE!$T$6,""))))))</f>
        <v/>
      </c>
      <c r="O1084" s="11" t="s">
        <v>58</v>
      </c>
    </row>
    <row r="1085" spans="1:15" x14ac:dyDescent="0.2">
      <c r="A1085" s="48" t="str">
        <f>IF(B1085="","SUPPR",SAISIE!$B$3)</f>
        <v>SUPPR</v>
      </c>
      <c r="B1085" s="12" t="str">
        <f>IF(SAISIE!P77="","",IF(LEN(SAISIE!B77)=1,CONCATENATE("0",SAISIE!B77,"/",SAISIE!$B$4,"/",SAISIE!$B$5),CONCATENATE(SAISIE!B77,"/",SAISIE!$B$4,"/",SAISIE!$B$5)))</f>
        <v/>
      </c>
      <c r="C1085" s="12" t="str">
        <f>IF(SAISIE!P77="","",SAISIE!$P$8)</f>
        <v/>
      </c>
      <c r="D1085" s="12" t="str">
        <f>IF(SAISIE!P77="","",SAISIE!E77)</f>
        <v/>
      </c>
      <c r="E1085" s="12" t="str">
        <f>IF(SAISIE!P77="","",SAISIE!F77)</f>
        <v/>
      </c>
      <c r="F1085" s="12" t="str">
        <f>IF(SAISIE!$P77="","",IF(SAISIE!$U77="","",SAISIE!$U77))</f>
        <v/>
      </c>
      <c r="G1085" s="12" t="str">
        <f>IF(SAISIE!P77="","",SAISIE!P77)</f>
        <v/>
      </c>
      <c r="H1085" s="12"/>
      <c r="I1085" s="12" t="str">
        <f>IF(SAISIE!$P77="","",SAISIE!$X77)</f>
        <v/>
      </c>
      <c r="J1085" s="61" t="str">
        <f>IF(COUNTBLANK(SAISIE!$Q$6:$T$6)=4,"",IF(SAISIE!P77="","",IF(SAISIE!Q77&gt;0,SAISIE!$Q$6,IF(SAISIE!R77&gt;0,SAISIE!$R$6,IF(SAISIE!S77&gt;0,SAISIE!$S$6,IF(SAISIE!T77&gt;0,SAISIE!$T$6,""))))))</f>
        <v/>
      </c>
      <c r="O1085" s="11" t="s">
        <v>52</v>
      </c>
    </row>
    <row r="1086" spans="1:15" x14ac:dyDescent="0.2">
      <c r="A1086" s="48" t="str">
        <f>IF(B1086="","SUPPR",SAISIE!$B$3)</f>
        <v>PR</v>
      </c>
      <c r="B1086" s="12" t="str">
        <f>IF(SAISIE!Q77="","",IF(LEN(SAISIE!B77)=1,CONCATENATE("0",SAISIE!B77,"/",SAISIE!$B$4,"/",SAISIE!$B$5),CONCATENATE(SAISIE!B77,"/",SAISIE!$B$4,"/",SAISIE!$B$5)))</f>
        <v>28/01/2018</v>
      </c>
      <c r="C1086" s="12">
        <f>IF(SAISIE!Q77="","",SAISIE!$Q$8)</f>
        <v>4457112</v>
      </c>
      <c r="D1086" s="12">
        <f>IF(SAISIE!Q77="","",SAISIE!E77)</f>
        <v>154590</v>
      </c>
      <c r="E1086" s="12" t="str">
        <f>IF(SAISIE!Q77="","",SAISIE!F77)</f>
        <v>Avoir facture NÂ° 154583 du 28/02/2018</v>
      </c>
      <c r="F1086" s="12" t="str">
        <f>IF(SAISIE!$Q77="","",IF(SAISIE!$U77="","",SAISIE!$U77))</f>
        <v/>
      </c>
      <c r="G1086" s="12">
        <f>IF(SAISIE!Q77="","",SAISIE!Q77)</f>
        <v>-10.84</v>
      </c>
      <c r="H1086" s="12"/>
      <c r="I1086" s="37"/>
      <c r="J1086" s="61"/>
      <c r="O1086" s="39"/>
    </row>
    <row r="1087" spans="1:15" x14ac:dyDescent="0.2">
      <c r="A1087" s="48" t="str">
        <f>IF(B1087="","SUPPR",SAISIE!$B$3)</f>
        <v>SUPPR</v>
      </c>
      <c r="B1087" s="12" t="str">
        <f>IF(SAISIE!R77="","",IF(LEN(SAISIE!B77)=1,CONCATENATE("0",SAISIE!B77,"/",SAISIE!$B$4,"/",SAISIE!$B$5),CONCATENATE(SAISIE!B77,"/",SAISIE!$B$4,"/",SAISIE!$B$5)))</f>
        <v/>
      </c>
      <c r="C1087" s="12" t="str">
        <f>IF(SAISIE!R77="","",SAISIE!$R$8)</f>
        <v/>
      </c>
      <c r="D1087" s="12" t="str">
        <f>IF(SAISIE!R77="","",SAISIE!E77)</f>
        <v/>
      </c>
      <c r="E1087" s="12" t="str">
        <f>IF(SAISIE!R77="","",SAISIE!F77)</f>
        <v/>
      </c>
      <c r="F1087" s="12" t="str">
        <f>IF(SAISIE!$R77="","",IF(SAISIE!$U77="","",SAISIE!$U77))</f>
        <v/>
      </c>
      <c r="G1087" s="12" t="str">
        <f>IF(SAISIE!R77="","",SAISIE!R77)</f>
        <v/>
      </c>
      <c r="H1087" s="12"/>
      <c r="I1087" s="37"/>
      <c r="J1087" s="61"/>
    </row>
    <row r="1088" spans="1:15" x14ac:dyDescent="0.2">
      <c r="A1088" s="48" t="str">
        <f>IF(B1088="","SUPPR",SAISIE!$B$3)</f>
        <v>SUPPR</v>
      </c>
      <c r="B1088" s="12" t="str">
        <f>IF(SAISIE!S77="","",IF(LEN(SAISIE!B77)=1,CONCATENATE("0",SAISIE!B77,"/",SAISIE!$B$4,"/",SAISIE!$B$5),CONCATENATE(SAISIE!B77,"/",SAISIE!$B$4,"/",SAISIE!$B$5)))</f>
        <v/>
      </c>
      <c r="C1088" s="12" t="str">
        <f>IF(SAISIE!S77="","",SAISIE!$S$8)</f>
        <v/>
      </c>
      <c r="D1088" s="12" t="str">
        <f>IF(SAISIE!S77="","",SAISIE!E77)</f>
        <v/>
      </c>
      <c r="E1088" s="12" t="str">
        <f>IF(SAISIE!S77="","",SAISIE!F77)</f>
        <v/>
      </c>
      <c r="F1088" s="12" t="str">
        <f>IF(SAISIE!$S77="","",IF(SAISIE!$U77="","",SAISIE!$U77))</f>
        <v/>
      </c>
      <c r="G1088" s="12" t="str">
        <f>IF(SAISIE!S77="","",SAISIE!S77)</f>
        <v/>
      </c>
      <c r="H1088" s="12"/>
      <c r="I1088" s="37"/>
      <c r="J1088" s="61"/>
    </row>
    <row r="1089" spans="1:15" ht="13.5" thickBot="1" x14ac:dyDescent="0.25">
      <c r="A1089" s="48" t="str">
        <f>IF(B1089="","SUPPR",SAISIE!$B$3)</f>
        <v>SUPPR</v>
      </c>
      <c r="B1089" s="12" t="str">
        <f>IF(SAISIE!T77="","",IF(LEN(SAISIE!B77)=1,CONCATENATE("0",SAISIE!B77,"/",SAISIE!$B$4,"/",SAISIE!$B$5),CONCATENATE(SAISIE!B77,"/",SAISIE!$B$4,"/",SAISIE!$B$5)))</f>
        <v/>
      </c>
      <c r="C1089" s="60" t="str">
        <f>IF(SAISIE!T77="","",SAISIE!$T$8)</f>
        <v/>
      </c>
      <c r="D1089" s="60" t="str">
        <f>IF(SAISIE!T77="","",SAISIE!E77)</f>
        <v/>
      </c>
      <c r="E1089" s="60" t="str">
        <f>IF(SAISIE!T77="","",SAISIE!F77)</f>
        <v/>
      </c>
      <c r="F1089" s="60" t="str">
        <f>IF(SAISIE!$T77="","",IF(SAISIE!$U77="","",SAISIE!$U77))</f>
        <v/>
      </c>
      <c r="G1089" s="60" t="str">
        <f>IF(SAISIE!T77="","",SAISIE!T77)</f>
        <v/>
      </c>
      <c r="H1089" s="58"/>
      <c r="I1089" s="59"/>
      <c r="J1089" s="62"/>
    </row>
    <row r="1090" spans="1:15" x14ac:dyDescent="0.2">
      <c r="A1090" s="48" t="str">
        <f>IF(B1090="","SUPPR",SAISIE!$B$3)</f>
        <v>PR</v>
      </c>
      <c r="B1090" s="53" t="str">
        <f>IF(SAISIE!B78="","",IF(LEN(SAISIE!B78)=1,CONCATENATE("0",SAISIE!B78,"/",SAISIE!$B$4,"/",SAISIE!$B$5),CONCATENATE(SAISIE!B78,"/",SAISIE!$B$4,"/",SAISIE!$B$5)))</f>
        <v>28/01/2018</v>
      </c>
      <c r="C1090" s="53" t="str">
        <f>IF(SAISIE!B78="","",CONCATENATE($M$2,SAISIE!C78))</f>
        <v>411BRIO</v>
      </c>
      <c r="D1090" s="53">
        <f>IF(SAISIE!B78="","",SAISIE!E78)</f>
        <v>154591</v>
      </c>
      <c r="E1090" s="53" t="str">
        <f>IF(SAISIE!B78="","",SAISIE!F78)</f>
        <v>RF VTP PV 18147597 - BB-909-KA - TREMBLOT MAXIME - RENAULT CLIO</v>
      </c>
      <c r="F1090" s="66" t="str">
        <f>IF(A1090="SUPPR","",IF(SAISIE!$U78="","",SAISIE!$U78))</f>
        <v/>
      </c>
      <c r="G1090" s="53"/>
      <c r="H1090" s="53">
        <f>IF(SAISIE!B78="","",SAISIE!D78)</f>
        <v>20</v>
      </c>
      <c r="I1090" s="54"/>
      <c r="J1090" s="55" t="str">
        <f>IF(AZ78="","","")</f>
        <v/>
      </c>
      <c r="O1090" s="38">
        <f>O1074+1</f>
        <v>78</v>
      </c>
    </row>
    <row r="1091" spans="1:15" x14ac:dyDescent="0.2">
      <c r="A1091" s="48" t="str">
        <f>IF(B1091="","SUPPR",SAISIE!$B$3)</f>
        <v>SUPPR</v>
      </c>
      <c r="B1091" s="12" t="str">
        <f>IF(SAISIE!W78="","",IF(LEN(SAISIE!B78)=1,CONCATENATE("0",SAISIE!B78,"/",SAISIE!$B$4,"/",SAISIE!$B$5),CONCATENATE(SAISIE!B78,"/",SAISIE!$B$4,"/",SAISIE!$B$5)))</f>
        <v/>
      </c>
      <c r="C1091" s="12" t="str">
        <f>IF(SAISIE!W78="","",SAISIE!V78)</f>
        <v/>
      </c>
      <c r="D1091" s="12" t="str">
        <f>IF(SAISIE!W78="","",SAISIE!E78)</f>
        <v/>
      </c>
      <c r="E1091" s="12" t="str">
        <f>IF(SAISIE!W78="","",SAISIE!F78)</f>
        <v/>
      </c>
      <c r="F1091" s="12" t="str">
        <f>IF(SAISIE!$W78="","",IF(SAISIE!$U78="","",SAISIE!$U78))</f>
        <v/>
      </c>
      <c r="G1091" s="12" t="str">
        <f>IF(SAISIE!W78="","",SAISIE!W78)</f>
        <v/>
      </c>
      <c r="H1091" s="12"/>
      <c r="I1091" s="12" t="str">
        <f>IF(SAISIE!$W78="","",SAISIE!$X78)</f>
        <v/>
      </c>
      <c r="J1091" s="61" t="str">
        <f>IF(COUNTBLANK(SAISIE!$Q$6:$T$6)=4,"",IF(SAISIE!W78="","",IF(SAISIE!Q78&gt;0,SAISIE!$Q$6,IF(SAISIE!R78&gt;0,SAISIE!$R$6,IF(SAISIE!S78&gt;0,SAISIE!$S$6,IF(SAISIE!T78&gt;0,SAISIE!$T$6,""))))))</f>
        <v/>
      </c>
      <c r="O1091" s="11" t="s">
        <v>51</v>
      </c>
    </row>
    <row r="1092" spans="1:15" x14ac:dyDescent="0.2">
      <c r="A1092" s="48" t="str">
        <f>IF(B1092="","SUPPR",SAISIE!$B$3)</f>
        <v>PR</v>
      </c>
      <c r="B1092" s="12" t="str">
        <f>IF(SAISIE!G78="","",IF(LEN(SAISIE!B78)=1,CONCATENATE("0",SAISIE!B78,"/",SAISIE!$B$4,"/",SAISIE!$B$5),CONCATENATE(SAISIE!B78,"/",SAISIE!$B$4,"/",SAISIE!$B$5)))</f>
        <v>28/01/2018</v>
      </c>
      <c r="C1092" s="12">
        <f>IF(SAISIE!G78="","",SAISIE!$G$8)</f>
        <v>706100</v>
      </c>
      <c r="D1092" s="12">
        <f>IF(SAISIE!G78="","",SAISIE!E78)</f>
        <v>154591</v>
      </c>
      <c r="E1092" s="12" t="str">
        <f>IF(SAISIE!G78="","",SAISIE!F78)</f>
        <v>RF VTP PV 18147597 - BB-909-KA - TREMBLOT MAXIME - RENAULT CLIO</v>
      </c>
      <c r="F1092" s="12" t="str">
        <f>IF(SAISIE!$G78="","",IF(SAISIE!$U78="","",SAISIE!$U78))</f>
        <v/>
      </c>
      <c r="G1092" s="12">
        <f>IF(SAISIE!G78="","",SAISIE!G78)</f>
        <v>16.38</v>
      </c>
      <c r="H1092" s="12"/>
      <c r="I1092" s="12">
        <f>IF(SAISIE!$G78="","",SAISIE!$X78)</f>
        <v>0</v>
      </c>
      <c r="J1092" s="61" t="str">
        <f>IF(COUNTBLANK(SAISIE!$Q$6:$T$6)=4,"",IF(SAISIE!G78="","",IF(SAISIE!Q78&gt;0,SAISIE!$Q$6,IF(SAISIE!R78&gt;0,SAISIE!$R$6,IF(SAISIE!S78&gt;0,SAISIE!$S$6,IF(SAISIE!T78&gt;0,SAISIE!$T$6,""))))))</f>
        <v/>
      </c>
      <c r="O1092" s="11" t="s">
        <v>48</v>
      </c>
    </row>
    <row r="1093" spans="1:15" x14ac:dyDescent="0.2">
      <c r="A1093" s="48" t="str">
        <f>IF(B1093="","SUPPR",SAISIE!$B$3)</f>
        <v>SUPPR</v>
      </c>
      <c r="B1093" s="12" t="str">
        <f>IF(SAISIE!H78="","",IF(LEN(SAISIE!B78)=1,CONCATENATE("0",SAISIE!B78,"/",SAISIE!$B$4,"/",SAISIE!$B$5),CONCATENATE(SAISIE!B78,"/",SAISIE!$B$4,"/",SAISIE!$B$5)))</f>
        <v/>
      </c>
      <c r="C1093" s="12" t="str">
        <f>IF(SAISIE!H78="","",SAISIE!$H$8)</f>
        <v/>
      </c>
      <c r="D1093" s="12" t="str">
        <f>IF(SAISIE!H78="","",SAISIE!E78)</f>
        <v/>
      </c>
      <c r="E1093" s="12" t="str">
        <f>IF(SAISIE!H78="","",SAISIE!F78)</f>
        <v/>
      </c>
      <c r="F1093" s="12" t="str">
        <f>IF(SAISIE!$H78="","",IF(SAISIE!$U78="","",SAISIE!$U78))</f>
        <v/>
      </c>
      <c r="G1093" s="12" t="str">
        <f>IF(SAISIE!H78="","",SAISIE!H78)</f>
        <v/>
      </c>
      <c r="H1093" s="12"/>
      <c r="I1093" s="12" t="str">
        <f>IF(SAISIE!$H78="","",SAISIE!$X78)</f>
        <v/>
      </c>
      <c r="J1093" s="61" t="str">
        <f>IF(COUNTBLANK(SAISIE!$Q$6:$T$6)=4,"",IF(SAISIE!H78="","",IF(SAISIE!Q78&gt;0,SAISIE!$Q$6,IF(SAISIE!R78&gt;0,SAISIE!$R$6,IF(SAISIE!S78&gt;0,SAISIE!$S$6,IF(SAISIE!T78&gt;0,SAISIE!$T$6,""))))))</f>
        <v/>
      </c>
      <c r="O1093" s="11" t="s">
        <v>49</v>
      </c>
    </row>
    <row r="1094" spans="1:15" x14ac:dyDescent="0.2">
      <c r="A1094" s="48" t="str">
        <f>IF(B1094="","SUPPR",SAISIE!$B$3)</f>
        <v>SUPPR</v>
      </c>
      <c r="B1094" s="12" t="str">
        <f>IF(SAISIE!I78="","",IF(LEN(SAISIE!B78)=1,CONCATENATE("0",SAISIE!B78,"/",SAISIE!$B$4,"/",SAISIE!$B$5),CONCATENATE(SAISIE!B78,"/",SAISIE!$B$4,"/",SAISIE!$B$5)))</f>
        <v/>
      </c>
      <c r="C1094" s="12" t="str">
        <f>IF(SAISIE!I78="","",SAISIE!$I$8)</f>
        <v/>
      </c>
      <c r="D1094" s="12" t="str">
        <f>IF(SAISIE!I78="","",SAISIE!E78)</f>
        <v/>
      </c>
      <c r="E1094" s="12" t="str">
        <f>IF(SAISIE!I78="","",SAISIE!F78)</f>
        <v/>
      </c>
      <c r="F1094" s="12" t="str">
        <f>IF(SAISIE!$I78="","",IF(SAISIE!$U78="","",SAISIE!$U78))</f>
        <v/>
      </c>
      <c r="G1094" s="12" t="str">
        <f>IF(SAISIE!I78="","",SAISIE!I78)</f>
        <v/>
      </c>
      <c r="H1094" s="12"/>
      <c r="I1094" s="12" t="str">
        <f>IF(SAISIE!$I78="","",SAISIE!$X78)</f>
        <v/>
      </c>
      <c r="J1094" s="61" t="str">
        <f>IF(COUNTBLANK(SAISIE!$Q$6:$T$6)=4,"",IF(SAISIE!I78="","",IF(SAISIE!Q78&gt;0,SAISIE!$Q$6,IF(SAISIE!R78&gt;0,SAISIE!$R$6,IF(SAISIE!S78&gt;0,SAISIE!$S$6,IF(SAISIE!T78&gt;0,SAISIE!$T$6,""))))))</f>
        <v/>
      </c>
      <c r="O1094" s="11" t="s">
        <v>50</v>
      </c>
    </row>
    <row r="1095" spans="1:15" x14ac:dyDescent="0.2">
      <c r="A1095" s="48" t="str">
        <f>IF(B1095="","SUPPR",SAISIE!$B$3)</f>
        <v>SUPPR</v>
      </c>
      <c r="B1095" s="12" t="str">
        <f>IF(SAISIE!J78="","",IF(LEN(SAISIE!B78)=1,CONCATENATE("0",SAISIE!B78,"/",SAISIE!$B$4,"/",SAISIE!$B$5),CONCATENATE(SAISIE!B78,"/",SAISIE!$B$4,"/",SAISIE!$B$5)))</f>
        <v/>
      </c>
      <c r="C1095" s="12" t="str">
        <f>IF(SAISIE!J78="","",SAISIE!$J$8)</f>
        <v/>
      </c>
      <c r="D1095" s="12" t="str">
        <f>IF(SAISIE!J78="","",SAISIE!E78)</f>
        <v/>
      </c>
      <c r="E1095" s="12" t="str">
        <f>IF(SAISIE!J78="","",SAISIE!F78)</f>
        <v/>
      </c>
      <c r="F1095" s="12" t="str">
        <f>IF(SAISIE!$J78="","",IF(SAISIE!$U78="","",SAISIE!$U78))</f>
        <v/>
      </c>
      <c r="G1095" s="12" t="str">
        <f>IF(SAISIE!J78="","",SAISIE!J78)</f>
        <v/>
      </c>
      <c r="H1095" s="12"/>
      <c r="I1095" s="12" t="str">
        <f>IF(SAISIE!$J78="","",SAISIE!$X78)</f>
        <v/>
      </c>
      <c r="J1095" s="61" t="str">
        <f>IF(COUNTBLANK(SAISIE!$Q$6:$T$6)=4,"",IF(SAISIE!J78="","",IF(SAISIE!Q78&gt;0,SAISIE!$Q$6,IF(SAISIE!R78&gt;0,SAISIE!$R$6,IF(SAISIE!S78&gt;0,SAISIE!$S$6,IF(SAISIE!T78&gt;0,SAISIE!$T$6,""))))))</f>
        <v/>
      </c>
      <c r="O1095" s="11" t="s">
        <v>53</v>
      </c>
    </row>
    <row r="1096" spans="1:15" x14ac:dyDescent="0.2">
      <c r="A1096" s="48" t="str">
        <f>IF(B1096="","SUPPR",SAISIE!$B$3)</f>
        <v>SUPPR</v>
      </c>
      <c r="B1096" s="12" t="str">
        <f>IF(SAISIE!K78="","",IF(LEN(SAISIE!B78)=1,CONCATENATE("0",SAISIE!B78,"/",SAISIE!$B$4,"/",SAISIE!$B$5),CONCATENATE(SAISIE!B78,"/",SAISIE!$B$4,"/",SAISIE!$B$5)))</f>
        <v/>
      </c>
      <c r="C1096" s="12" t="str">
        <f>IF(SAISIE!K78="","",SAISIE!$K$8)</f>
        <v/>
      </c>
      <c r="D1096" s="12" t="str">
        <f>IF(SAISIE!K78="","",SAISIE!E78)</f>
        <v/>
      </c>
      <c r="E1096" s="12" t="str">
        <f>IF(SAISIE!K78="","",SAISIE!F78)</f>
        <v/>
      </c>
      <c r="F1096" s="12" t="str">
        <f>IF(SAISIE!$K78="","",IF(SAISIE!$U78="","",SAISIE!$U78))</f>
        <v/>
      </c>
      <c r="G1096" s="12" t="str">
        <f>IF(SAISIE!K78="","",SAISIE!K78)</f>
        <v/>
      </c>
      <c r="H1096" s="12"/>
      <c r="I1096" s="12" t="str">
        <f>IF(SAISIE!$K78="","",SAISIE!$X78)</f>
        <v/>
      </c>
      <c r="J1096" s="61" t="str">
        <f>IF(COUNTBLANK(SAISIE!$Q$6:$T$6)=4,"",IF(SAISIE!K78="","",IF(SAISIE!Q78&gt;0,SAISIE!$Q$6,IF(SAISIE!R78&gt;0,SAISIE!$R$6,IF(SAISIE!S78&gt;0,SAISIE!$S$6,IF(SAISIE!T78&gt;0,SAISIE!$T$6,""))))))</f>
        <v/>
      </c>
      <c r="O1096" s="11" t="s">
        <v>54</v>
      </c>
    </row>
    <row r="1097" spans="1:15" x14ac:dyDescent="0.2">
      <c r="A1097" s="48" t="str">
        <f>IF(B1097="","SUPPR",SAISIE!$B$3)</f>
        <v>SUPPR</v>
      </c>
      <c r="B1097" s="12" t="str">
        <f>IF(SAISIE!L78="","",IF(LEN(SAISIE!B78)=1,CONCATENATE("0",SAISIE!B78,"/",SAISIE!$B$4,"/",SAISIE!$B$5),CONCATENATE(SAISIE!B78,"/",SAISIE!$B$4,"/",SAISIE!$B$5)))</f>
        <v/>
      </c>
      <c r="C1097" s="12" t="str">
        <f>IF(SAISIE!L78="","",SAISIE!$L$8)</f>
        <v/>
      </c>
      <c r="D1097" s="12" t="str">
        <f>IF(SAISIE!L78="","",SAISIE!E78)</f>
        <v/>
      </c>
      <c r="E1097" s="12" t="str">
        <f>IF(SAISIE!L78="","",SAISIE!F78)</f>
        <v/>
      </c>
      <c r="F1097" s="12" t="str">
        <f>IF(SAISIE!$L78="","",IF(SAISIE!$U78="","",SAISIE!$U78))</f>
        <v/>
      </c>
      <c r="G1097" s="12" t="str">
        <f>IF(SAISIE!L78="","",SAISIE!L78)</f>
        <v/>
      </c>
      <c r="H1097" s="12"/>
      <c r="I1097" s="12" t="str">
        <f>IF(SAISIE!$L78="","",SAISIE!$X78)</f>
        <v/>
      </c>
      <c r="J1097" s="61" t="str">
        <f>IF(COUNTBLANK(SAISIE!$Q$6:$T$6)=4,"",IF(SAISIE!L78="","",IF(SAISIE!Q78&gt;0,SAISIE!$Q$6,IF(SAISIE!R78&gt;0,SAISIE!$R$6,IF(SAISIE!S78&gt;0,SAISIE!$S$6,IF(SAISIE!T78&gt;0,SAISIE!$T$6,""))))))</f>
        <v/>
      </c>
      <c r="O1097" s="11" t="s">
        <v>55</v>
      </c>
    </row>
    <row r="1098" spans="1:15" x14ac:dyDescent="0.2">
      <c r="A1098" s="48" t="str">
        <f>IF(B1098="","SUPPR",SAISIE!$B$3)</f>
        <v>SUPPR</v>
      </c>
      <c r="B1098" s="12" t="str">
        <f>IF(SAISIE!M78="","",IF(LEN(SAISIE!B78)=1,CONCATENATE("0",SAISIE!B78,"/",SAISIE!$B$4,"/",SAISIE!$B$5),CONCATENATE(SAISIE!B78,"/",SAISIE!$B$4,"/",SAISIE!$B$5)))</f>
        <v/>
      </c>
      <c r="C1098" s="12" t="str">
        <f>IF(SAISIE!M78="","",SAISIE!$M$8)</f>
        <v/>
      </c>
      <c r="D1098" s="12" t="str">
        <f>IF(SAISIE!M78="","",SAISIE!E78)</f>
        <v/>
      </c>
      <c r="E1098" s="12" t="str">
        <f>IF(SAISIE!M78="","",SAISIE!F78)</f>
        <v/>
      </c>
      <c r="F1098" s="12" t="str">
        <f>IF(SAISIE!$M78="","",IF(SAISIE!$U78="","",SAISIE!$U78))</f>
        <v/>
      </c>
      <c r="G1098" s="12" t="str">
        <f>IF(SAISIE!M78="","",SAISIE!M78)</f>
        <v/>
      </c>
      <c r="H1098" s="12"/>
      <c r="I1098" s="12" t="str">
        <f>IF(SAISIE!$M78="","",SAISIE!$X78)</f>
        <v/>
      </c>
      <c r="J1098" s="61" t="str">
        <f>IF(COUNTBLANK(SAISIE!$Q$6:$T$6)=4,"",IF(SAISIE!M78="","",IF(SAISIE!Q78&gt;0,SAISIE!$Q$6,IF(SAISIE!R78&gt;0,SAISIE!$R$6,IF(SAISIE!S78&gt;0,SAISIE!$S$6,IF(SAISIE!T78&gt;0,SAISIE!$T$6,""))))))</f>
        <v/>
      </c>
      <c r="O1098" s="11" t="s">
        <v>56</v>
      </c>
    </row>
    <row r="1099" spans="1:15" x14ac:dyDescent="0.2">
      <c r="A1099" s="48" t="str">
        <f>IF(B1099="","SUPPR",SAISIE!$B$3)</f>
        <v>SUPPR</v>
      </c>
      <c r="B1099" s="12" t="str">
        <f>IF(SAISIE!N78="","",IF(LEN(SAISIE!B78)=1,CONCATENATE("0",SAISIE!B78,"/",SAISIE!$B$4,"/",SAISIE!$B$5),CONCATENATE(SAISIE!B78,"/",SAISIE!$B$4,"/",SAISIE!$B$5)))</f>
        <v/>
      </c>
      <c r="C1099" s="12" t="str">
        <f>IF(SAISIE!N78="","",SAISIE!$N$8)</f>
        <v/>
      </c>
      <c r="D1099" s="12" t="str">
        <f>IF(SAISIE!N78="","",SAISIE!E78)</f>
        <v/>
      </c>
      <c r="E1099" s="12" t="str">
        <f>IF(SAISIE!N78="","",SAISIE!F78)</f>
        <v/>
      </c>
      <c r="F1099" s="12" t="str">
        <f>IF(SAISIE!$N78="","",IF(SAISIE!$U78="","",SAISIE!$U78))</f>
        <v/>
      </c>
      <c r="G1099" s="12" t="str">
        <f>IF(SAISIE!N78="","",SAISIE!N78)</f>
        <v/>
      </c>
      <c r="H1099" s="12"/>
      <c r="I1099" s="12" t="str">
        <f>IF(SAISIE!$N78="","",SAISIE!$X78)</f>
        <v/>
      </c>
      <c r="J1099" s="61" t="str">
        <f>IF(COUNTBLANK(SAISIE!$Q$6:$T$6)=4,"",IF(SAISIE!N78="","",IF(SAISIE!Q78&gt;0,SAISIE!$Q$6,IF(SAISIE!R78&gt;0,SAISIE!$R$6,IF(SAISIE!S78&gt;0,SAISIE!$S$6,IF(SAISIE!T78&gt;0,SAISIE!$T$6,""))))))</f>
        <v/>
      </c>
      <c r="O1099" s="11" t="s">
        <v>57</v>
      </c>
    </row>
    <row r="1100" spans="1:15" x14ac:dyDescent="0.2">
      <c r="A1100" s="48" t="str">
        <f>IF(B1100="","SUPPR",SAISIE!$B$3)</f>
        <v>SUPPR</v>
      </c>
      <c r="B1100" s="12" t="str">
        <f>IF(SAISIE!O78="","",IF(LEN(SAISIE!B78)=1,CONCATENATE("0",SAISIE!B78,"/",SAISIE!$B$4,"/",SAISIE!$B$5),CONCATENATE(SAISIE!B78,"/",SAISIE!$B$4,"/",SAISIE!$B$5)))</f>
        <v/>
      </c>
      <c r="C1100" s="12" t="str">
        <f>IF(SAISIE!O78="","",SAISIE!$O$8)</f>
        <v/>
      </c>
      <c r="D1100" s="12" t="str">
        <f>IF(SAISIE!O78="","",SAISIE!E78)</f>
        <v/>
      </c>
      <c r="E1100" s="12" t="str">
        <f>IF(SAISIE!O78="","",SAISIE!F78)</f>
        <v/>
      </c>
      <c r="F1100" s="12" t="str">
        <f>IF(SAISIE!$O78="","",IF(SAISIE!$U78="","",SAISIE!$U78))</f>
        <v/>
      </c>
      <c r="G1100" s="12" t="str">
        <f>IF(SAISIE!O78="","",SAISIE!O78)</f>
        <v/>
      </c>
      <c r="H1100" s="12"/>
      <c r="I1100" s="12" t="str">
        <f>IF(SAISIE!$O78="","",SAISIE!$X78)</f>
        <v/>
      </c>
      <c r="J1100" s="61" t="str">
        <f>IF(COUNTBLANK(SAISIE!$Q$6:$T$6)=4,"",IF(SAISIE!O78="","",IF(SAISIE!Q78&gt;0,SAISIE!$Q$6,IF(SAISIE!R78&gt;0,SAISIE!$R$6,IF(SAISIE!S78&gt;0,SAISIE!$S$6,IF(SAISIE!T78&gt;0,SAISIE!$T$6,""))))))</f>
        <v/>
      </c>
      <c r="O1100" s="11" t="s">
        <v>58</v>
      </c>
    </row>
    <row r="1101" spans="1:15" x14ac:dyDescent="0.2">
      <c r="A1101" s="48" t="str">
        <f>IF(B1101="","SUPPR",SAISIE!$B$3)</f>
        <v>SUPPR</v>
      </c>
      <c r="B1101" s="12" t="str">
        <f>IF(SAISIE!P78="","",IF(LEN(SAISIE!B78)=1,CONCATENATE("0",SAISIE!B78,"/",SAISIE!$B$4,"/",SAISIE!$B$5),CONCATENATE(SAISIE!B78,"/",SAISIE!$B$4,"/",SAISIE!$B$5)))</f>
        <v/>
      </c>
      <c r="C1101" s="12" t="str">
        <f>IF(SAISIE!P78="","",SAISIE!$P$8)</f>
        <v/>
      </c>
      <c r="D1101" s="12" t="str">
        <f>IF(SAISIE!P78="","",SAISIE!E78)</f>
        <v/>
      </c>
      <c r="E1101" s="12" t="str">
        <f>IF(SAISIE!P78="","",SAISIE!F78)</f>
        <v/>
      </c>
      <c r="F1101" s="12" t="str">
        <f>IF(SAISIE!$P78="","",IF(SAISIE!$U78="","",SAISIE!$U78))</f>
        <v/>
      </c>
      <c r="G1101" s="12" t="str">
        <f>IF(SAISIE!P78="","",SAISIE!P78)</f>
        <v/>
      </c>
      <c r="H1101" s="12"/>
      <c r="I1101" s="12" t="str">
        <f>IF(SAISIE!$P78="","",SAISIE!$X78)</f>
        <v/>
      </c>
      <c r="J1101" s="61" t="str">
        <f>IF(COUNTBLANK(SAISIE!$Q$6:$T$6)=4,"",IF(SAISIE!P78="","",IF(SAISIE!Q78&gt;0,SAISIE!$Q$6,IF(SAISIE!R78&gt;0,SAISIE!$R$6,IF(SAISIE!S78&gt;0,SAISIE!$S$6,IF(SAISIE!T78&gt;0,SAISIE!$T$6,""))))))</f>
        <v/>
      </c>
      <c r="O1101" s="11" t="s">
        <v>52</v>
      </c>
    </row>
    <row r="1102" spans="1:15" x14ac:dyDescent="0.2">
      <c r="A1102" s="48" t="str">
        <f>IF(B1102="","SUPPR",SAISIE!$B$3)</f>
        <v>PR</v>
      </c>
      <c r="B1102" s="12" t="str">
        <f>IF(SAISIE!Q78="","",IF(LEN(SAISIE!B78)=1,CONCATENATE("0",SAISIE!B78,"/",SAISIE!$B$4,"/",SAISIE!$B$5),CONCATENATE(SAISIE!B78,"/",SAISIE!$B$4,"/",SAISIE!$B$5)))</f>
        <v>28/01/2018</v>
      </c>
      <c r="C1102" s="12">
        <f>IF(SAISIE!Q78="","",SAISIE!$Q$8)</f>
        <v>4457112</v>
      </c>
      <c r="D1102" s="12">
        <f>IF(SAISIE!Q78="","",SAISIE!E78)</f>
        <v>154591</v>
      </c>
      <c r="E1102" s="12" t="str">
        <f>IF(SAISIE!Q78="","",SAISIE!F78)</f>
        <v>RF VTP PV 18147597 - BB-909-KA - TREMBLOT MAXIME - RENAULT CLIO</v>
      </c>
      <c r="F1102" s="12" t="str">
        <f>IF(SAISIE!$Q78="","",IF(SAISIE!$U78="","",SAISIE!$U78))</f>
        <v/>
      </c>
      <c r="G1102" s="12">
        <f>IF(SAISIE!Q78="","",SAISIE!Q78)</f>
        <v>3.34</v>
      </c>
      <c r="H1102" s="12"/>
      <c r="I1102" s="37"/>
      <c r="J1102" s="61"/>
      <c r="O1102" s="39"/>
    </row>
    <row r="1103" spans="1:15" x14ac:dyDescent="0.2">
      <c r="A1103" s="48" t="str">
        <f>IF(B1103="","SUPPR",SAISIE!$B$3)</f>
        <v>SUPPR</v>
      </c>
      <c r="B1103" s="12" t="str">
        <f>IF(SAISIE!R78="","",IF(LEN(SAISIE!B78)=1,CONCATENATE("0",SAISIE!B78,"/",SAISIE!$B$4,"/",SAISIE!$B$5),CONCATENATE(SAISIE!B78,"/",SAISIE!$B$4,"/",SAISIE!$B$5)))</f>
        <v/>
      </c>
      <c r="C1103" s="12" t="str">
        <f>IF(SAISIE!R78="","",SAISIE!$R$8)</f>
        <v/>
      </c>
      <c r="D1103" s="12" t="str">
        <f>IF(SAISIE!R78="","",SAISIE!E78)</f>
        <v/>
      </c>
      <c r="E1103" s="12" t="str">
        <f>IF(SAISIE!R78="","",SAISIE!F78)</f>
        <v/>
      </c>
      <c r="F1103" s="12" t="str">
        <f>IF(SAISIE!$R78="","",IF(SAISIE!$U78="","",SAISIE!$U78))</f>
        <v/>
      </c>
      <c r="G1103" s="12" t="str">
        <f>IF(SAISIE!R78="","",SAISIE!R78)</f>
        <v/>
      </c>
      <c r="H1103" s="12"/>
      <c r="I1103" s="37"/>
      <c r="J1103" s="61"/>
    </row>
    <row r="1104" spans="1:15" x14ac:dyDescent="0.2">
      <c r="A1104" s="48" t="str">
        <f>IF(B1104="","SUPPR",SAISIE!$B$3)</f>
        <v>SUPPR</v>
      </c>
      <c r="B1104" s="12" t="str">
        <f>IF(SAISIE!S78="","",IF(LEN(SAISIE!B78)=1,CONCATENATE("0",SAISIE!B78,"/",SAISIE!$B$4,"/",SAISIE!$B$5),CONCATENATE(SAISIE!B78,"/",SAISIE!$B$4,"/",SAISIE!$B$5)))</f>
        <v/>
      </c>
      <c r="C1104" s="12" t="str">
        <f>IF(SAISIE!S78="","",SAISIE!$S$8)</f>
        <v/>
      </c>
      <c r="D1104" s="12" t="str">
        <f>IF(SAISIE!S78="","",SAISIE!E78)</f>
        <v/>
      </c>
      <c r="E1104" s="12" t="str">
        <f>IF(SAISIE!S78="","",SAISIE!F78)</f>
        <v/>
      </c>
      <c r="F1104" s="12" t="str">
        <f>IF(SAISIE!$S78="","",IF(SAISIE!$U78="","",SAISIE!$U78))</f>
        <v/>
      </c>
      <c r="G1104" s="12" t="str">
        <f>IF(SAISIE!S78="","",SAISIE!S78)</f>
        <v/>
      </c>
      <c r="H1104" s="12"/>
      <c r="I1104" s="37"/>
      <c r="J1104" s="61"/>
    </row>
    <row r="1105" spans="1:15" ht="13.5" thickBot="1" x14ac:dyDescent="0.25">
      <c r="A1105" s="48" t="str">
        <f>IF(B1105="","SUPPR",SAISIE!$B$3)</f>
        <v>SUPPR</v>
      </c>
      <c r="B1105" s="12" t="str">
        <f>IF(SAISIE!T78="","",IF(LEN(SAISIE!B78)=1,CONCATENATE("0",SAISIE!B78,"/",SAISIE!$B$4,"/",SAISIE!$B$5),CONCATENATE(SAISIE!B78,"/",SAISIE!$B$4,"/",SAISIE!$B$5)))</f>
        <v/>
      </c>
      <c r="C1105" s="60" t="str">
        <f>IF(SAISIE!T78="","",SAISIE!$T$8)</f>
        <v/>
      </c>
      <c r="D1105" s="60" t="str">
        <f>IF(SAISIE!T78="","",SAISIE!E78)</f>
        <v/>
      </c>
      <c r="E1105" s="60" t="str">
        <f>IF(SAISIE!T78="","",SAISIE!F78)</f>
        <v/>
      </c>
      <c r="F1105" s="60" t="str">
        <f>IF(SAISIE!$T78="","",IF(SAISIE!$U78="","",SAISIE!$U78))</f>
        <v/>
      </c>
      <c r="G1105" s="60" t="str">
        <f>IF(SAISIE!T78="","",SAISIE!T78)</f>
        <v/>
      </c>
      <c r="H1105" s="58"/>
      <c r="I1105" s="59"/>
      <c r="J1105" s="62"/>
    </row>
    <row r="1106" spans="1:15" x14ac:dyDescent="0.2">
      <c r="A1106" s="48" t="str">
        <f>IF(B1106="","SUPPR",SAISIE!$B$3)</f>
        <v>PR</v>
      </c>
      <c r="B1106" s="53" t="str">
        <f>IF(SAISIE!B79="","",IF(LEN(SAISIE!B79)=1,CONCATENATE("0",SAISIE!B79,"/",SAISIE!$B$4,"/",SAISIE!$B$5),CONCATENATE(SAISIE!B79,"/",SAISIE!$B$4,"/",SAISIE!$B$5)))</f>
        <v>22/01/2018</v>
      </c>
      <c r="C1106" s="53" t="str">
        <f>IF(SAISIE!B79="","",CONCATENATE($M$2,SAISIE!C79))</f>
        <v>411BROC</v>
      </c>
      <c r="D1106" s="53">
        <f>IF(SAISIE!B79="","",SAISIE!E79)</f>
        <v>154406</v>
      </c>
      <c r="E1106" s="53" t="str">
        <f>IF(SAISIE!B79="","",SAISIE!F79)</f>
        <v>VTP PV 18147427 - 3972 WD 14 - BROCHARD REMI - RENAULT TWINGO</v>
      </c>
      <c r="F1106" s="66" t="str">
        <f>IF(A1106="SUPPR","",IF(SAISIE!$U79="","",SAISIE!$U79))</f>
        <v/>
      </c>
      <c r="G1106" s="53"/>
      <c r="H1106" s="53">
        <f>IF(SAISIE!B79="","",SAISIE!D79)</f>
        <v>60</v>
      </c>
      <c r="I1106" s="54"/>
      <c r="J1106" s="55" t="str">
        <f>IF(AZ79="","","")</f>
        <v/>
      </c>
      <c r="O1106" s="38">
        <f>O1090+1</f>
        <v>79</v>
      </c>
    </row>
    <row r="1107" spans="1:15" x14ac:dyDescent="0.2">
      <c r="A1107" s="48" t="str">
        <f>IF(B1107="","SUPPR",SAISIE!$B$3)</f>
        <v>SUPPR</v>
      </c>
      <c r="B1107" s="12" t="str">
        <f>IF(SAISIE!W79="","",IF(LEN(SAISIE!B79)=1,CONCATENATE("0",SAISIE!B79,"/",SAISIE!$B$4,"/",SAISIE!$B$5),CONCATENATE(SAISIE!B79,"/",SAISIE!$B$4,"/",SAISIE!$B$5)))</f>
        <v/>
      </c>
      <c r="C1107" s="12" t="str">
        <f>IF(SAISIE!W79="","",SAISIE!V79)</f>
        <v/>
      </c>
      <c r="D1107" s="12" t="str">
        <f>IF(SAISIE!W79="","",SAISIE!E79)</f>
        <v/>
      </c>
      <c r="E1107" s="12" t="str">
        <f>IF(SAISIE!W79="","",SAISIE!F79)</f>
        <v/>
      </c>
      <c r="F1107" s="12" t="str">
        <f>IF(SAISIE!$W79="","",IF(SAISIE!$U79="","",SAISIE!$U79))</f>
        <v/>
      </c>
      <c r="G1107" s="12" t="str">
        <f>IF(SAISIE!W79="","",SAISIE!W79)</f>
        <v/>
      </c>
      <c r="H1107" s="12"/>
      <c r="I1107" s="12" t="str">
        <f>IF(SAISIE!$W79="","",SAISIE!$X79)</f>
        <v/>
      </c>
      <c r="J1107" s="61" t="str">
        <f>IF(COUNTBLANK(SAISIE!$Q$6:$T$6)=4,"",IF(SAISIE!W79="","",IF(SAISIE!Q79&gt;0,SAISIE!$Q$6,IF(SAISIE!R79&gt;0,SAISIE!$R$6,IF(SAISIE!S79&gt;0,SAISIE!$S$6,IF(SAISIE!T79&gt;0,SAISIE!$T$6,""))))))</f>
        <v/>
      </c>
      <c r="O1107" s="11" t="s">
        <v>51</v>
      </c>
    </row>
    <row r="1108" spans="1:15" x14ac:dyDescent="0.2">
      <c r="A1108" s="48" t="str">
        <f>IF(B1108="","SUPPR",SAISIE!$B$3)</f>
        <v>PR</v>
      </c>
      <c r="B1108" s="12" t="str">
        <f>IF(SAISIE!G79="","",IF(LEN(SAISIE!B79)=1,CONCATENATE("0",SAISIE!B79,"/",SAISIE!$B$4,"/",SAISIE!$B$5),CONCATENATE(SAISIE!B79,"/",SAISIE!$B$4,"/",SAISIE!$B$5)))</f>
        <v>22/01/2018</v>
      </c>
      <c r="C1108" s="12">
        <f>IF(SAISIE!G79="","",SAISIE!$G$8)</f>
        <v>706100</v>
      </c>
      <c r="D1108" s="12">
        <f>IF(SAISIE!G79="","",SAISIE!E79)</f>
        <v>154406</v>
      </c>
      <c r="E1108" s="12" t="str">
        <f>IF(SAISIE!G79="","",SAISIE!F79)</f>
        <v>VTP PV 18147427 - 3972 WD 14 - BROCHARD REMI - RENAULT TWINGO</v>
      </c>
      <c r="F1108" s="12" t="str">
        <f>IF(SAISIE!$G79="","",IF(SAISIE!$U79="","",SAISIE!$U79))</f>
        <v/>
      </c>
      <c r="G1108" s="12">
        <f>IF(SAISIE!G79="","",SAISIE!G79)</f>
        <v>49.72</v>
      </c>
      <c r="H1108" s="12"/>
      <c r="I1108" s="12">
        <f>IF(SAISIE!$G79="","",SAISIE!$X79)</f>
        <v>0</v>
      </c>
      <c r="J1108" s="61" t="str">
        <f>IF(COUNTBLANK(SAISIE!$Q$6:$T$6)=4,"",IF(SAISIE!G79="","",IF(SAISIE!Q79&gt;0,SAISIE!$Q$6,IF(SAISIE!R79&gt;0,SAISIE!$R$6,IF(SAISIE!S79&gt;0,SAISIE!$S$6,IF(SAISIE!T79&gt;0,SAISIE!$T$6,""))))))</f>
        <v/>
      </c>
      <c r="O1108" s="11" t="s">
        <v>48</v>
      </c>
    </row>
    <row r="1109" spans="1:15" x14ac:dyDescent="0.2">
      <c r="A1109" s="48" t="str">
        <f>IF(B1109="","SUPPR",SAISIE!$B$3)</f>
        <v>SUPPR</v>
      </c>
      <c r="B1109" s="12" t="str">
        <f>IF(SAISIE!H79="","",IF(LEN(SAISIE!B79)=1,CONCATENATE("0",SAISIE!B79,"/",SAISIE!$B$4,"/",SAISIE!$B$5),CONCATENATE(SAISIE!B79,"/",SAISIE!$B$4,"/",SAISIE!$B$5)))</f>
        <v/>
      </c>
      <c r="C1109" s="12" t="str">
        <f>IF(SAISIE!H79="","",SAISIE!$H$8)</f>
        <v/>
      </c>
      <c r="D1109" s="12" t="str">
        <f>IF(SAISIE!H79="","",SAISIE!E79)</f>
        <v/>
      </c>
      <c r="E1109" s="12" t="str">
        <f>IF(SAISIE!H79="","",SAISIE!F79)</f>
        <v/>
      </c>
      <c r="F1109" s="12" t="str">
        <f>IF(SAISIE!$H79="","",IF(SAISIE!$U79="","",SAISIE!$U79))</f>
        <v/>
      </c>
      <c r="G1109" s="12" t="str">
        <f>IF(SAISIE!H79="","",SAISIE!H79)</f>
        <v/>
      </c>
      <c r="H1109" s="12"/>
      <c r="I1109" s="12" t="str">
        <f>IF(SAISIE!$H79="","",SAISIE!$X79)</f>
        <v/>
      </c>
      <c r="J1109" s="61" t="str">
        <f>IF(COUNTBLANK(SAISIE!$Q$6:$T$6)=4,"",IF(SAISIE!H79="","",IF(SAISIE!Q79&gt;0,SAISIE!$Q$6,IF(SAISIE!R79&gt;0,SAISIE!$R$6,IF(SAISIE!S79&gt;0,SAISIE!$S$6,IF(SAISIE!T79&gt;0,SAISIE!$T$6,""))))))</f>
        <v/>
      </c>
      <c r="O1109" s="11" t="s">
        <v>49</v>
      </c>
    </row>
    <row r="1110" spans="1:15" x14ac:dyDescent="0.2">
      <c r="A1110" s="48" t="str">
        <f>IF(B1110="","SUPPR",SAISIE!$B$3)</f>
        <v>SUPPR</v>
      </c>
      <c r="B1110" s="12" t="str">
        <f>IF(SAISIE!I79="","",IF(LEN(SAISIE!B79)=1,CONCATENATE("0",SAISIE!B79,"/",SAISIE!$B$4,"/",SAISIE!$B$5),CONCATENATE(SAISIE!B79,"/",SAISIE!$B$4,"/",SAISIE!$B$5)))</f>
        <v/>
      </c>
      <c r="C1110" s="12" t="str">
        <f>IF(SAISIE!I79="","",SAISIE!$I$8)</f>
        <v/>
      </c>
      <c r="D1110" s="12" t="str">
        <f>IF(SAISIE!I79="","",SAISIE!E79)</f>
        <v/>
      </c>
      <c r="E1110" s="12" t="str">
        <f>IF(SAISIE!I79="","",SAISIE!F79)</f>
        <v/>
      </c>
      <c r="F1110" s="12" t="str">
        <f>IF(SAISIE!$I79="","",IF(SAISIE!$U79="","",SAISIE!$U79))</f>
        <v/>
      </c>
      <c r="G1110" s="12" t="str">
        <f>IF(SAISIE!I79="","",SAISIE!I79)</f>
        <v/>
      </c>
      <c r="H1110" s="12"/>
      <c r="I1110" s="12" t="str">
        <f>IF(SAISIE!$I79="","",SAISIE!$X79)</f>
        <v/>
      </c>
      <c r="J1110" s="61" t="str">
        <f>IF(COUNTBLANK(SAISIE!$Q$6:$T$6)=4,"",IF(SAISIE!I79="","",IF(SAISIE!Q79&gt;0,SAISIE!$Q$6,IF(SAISIE!R79&gt;0,SAISIE!$R$6,IF(SAISIE!S79&gt;0,SAISIE!$S$6,IF(SAISIE!T79&gt;0,SAISIE!$T$6,""))))))</f>
        <v/>
      </c>
      <c r="O1110" s="11" t="s">
        <v>50</v>
      </c>
    </row>
    <row r="1111" spans="1:15" x14ac:dyDescent="0.2">
      <c r="A1111" s="48" t="str">
        <f>IF(B1111="","SUPPR",SAISIE!$B$3)</f>
        <v>SUPPR</v>
      </c>
      <c r="B1111" s="12" t="str">
        <f>IF(SAISIE!J79="","",IF(LEN(SAISIE!B79)=1,CONCATENATE("0",SAISIE!B79,"/",SAISIE!$B$4,"/",SAISIE!$B$5),CONCATENATE(SAISIE!B79,"/",SAISIE!$B$4,"/",SAISIE!$B$5)))</f>
        <v/>
      </c>
      <c r="C1111" s="12" t="str">
        <f>IF(SAISIE!J79="","",SAISIE!$J$8)</f>
        <v/>
      </c>
      <c r="D1111" s="12" t="str">
        <f>IF(SAISIE!J79="","",SAISIE!E79)</f>
        <v/>
      </c>
      <c r="E1111" s="12" t="str">
        <f>IF(SAISIE!J79="","",SAISIE!F79)</f>
        <v/>
      </c>
      <c r="F1111" s="12" t="str">
        <f>IF(SAISIE!$J79="","",IF(SAISIE!$U79="","",SAISIE!$U79))</f>
        <v/>
      </c>
      <c r="G1111" s="12" t="str">
        <f>IF(SAISIE!J79="","",SAISIE!J79)</f>
        <v/>
      </c>
      <c r="H1111" s="12"/>
      <c r="I1111" s="12" t="str">
        <f>IF(SAISIE!$J79="","",SAISIE!$X79)</f>
        <v/>
      </c>
      <c r="J1111" s="61" t="str">
        <f>IF(COUNTBLANK(SAISIE!$Q$6:$T$6)=4,"",IF(SAISIE!J79="","",IF(SAISIE!Q79&gt;0,SAISIE!$Q$6,IF(SAISIE!R79&gt;0,SAISIE!$R$6,IF(SAISIE!S79&gt;0,SAISIE!$S$6,IF(SAISIE!T79&gt;0,SAISIE!$T$6,""))))))</f>
        <v/>
      </c>
      <c r="O1111" s="11" t="s">
        <v>53</v>
      </c>
    </row>
    <row r="1112" spans="1:15" x14ac:dyDescent="0.2">
      <c r="A1112" s="48" t="str">
        <f>IF(B1112="","SUPPR",SAISIE!$B$3)</f>
        <v>SUPPR</v>
      </c>
      <c r="B1112" s="12" t="str">
        <f>IF(SAISIE!K79="","",IF(LEN(SAISIE!B79)=1,CONCATENATE("0",SAISIE!B79,"/",SAISIE!$B$4,"/",SAISIE!$B$5),CONCATENATE(SAISIE!B79,"/",SAISIE!$B$4,"/",SAISIE!$B$5)))</f>
        <v/>
      </c>
      <c r="C1112" s="12" t="str">
        <f>IF(SAISIE!K79="","",SAISIE!$K$8)</f>
        <v/>
      </c>
      <c r="D1112" s="12" t="str">
        <f>IF(SAISIE!K79="","",SAISIE!E79)</f>
        <v/>
      </c>
      <c r="E1112" s="12" t="str">
        <f>IF(SAISIE!K79="","",SAISIE!F79)</f>
        <v/>
      </c>
      <c r="F1112" s="12" t="str">
        <f>IF(SAISIE!$K79="","",IF(SAISIE!$U79="","",SAISIE!$U79))</f>
        <v/>
      </c>
      <c r="G1112" s="12" t="str">
        <f>IF(SAISIE!K79="","",SAISIE!K79)</f>
        <v/>
      </c>
      <c r="H1112" s="12"/>
      <c r="I1112" s="12" t="str">
        <f>IF(SAISIE!$K79="","",SAISIE!$X79)</f>
        <v/>
      </c>
      <c r="J1112" s="61" t="str">
        <f>IF(COUNTBLANK(SAISIE!$Q$6:$T$6)=4,"",IF(SAISIE!K79="","",IF(SAISIE!Q79&gt;0,SAISIE!$Q$6,IF(SAISIE!R79&gt;0,SAISIE!$R$6,IF(SAISIE!S79&gt;0,SAISIE!$S$6,IF(SAISIE!T79&gt;0,SAISIE!$T$6,""))))))</f>
        <v/>
      </c>
      <c r="O1112" s="11" t="s">
        <v>54</v>
      </c>
    </row>
    <row r="1113" spans="1:15" x14ac:dyDescent="0.2">
      <c r="A1113" s="48" t="str">
        <f>IF(B1113="","SUPPR",SAISIE!$B$3)</f>
        <v>SUPPR</v>
      </c>
      <c r="B1113" s="12" t="str">
        <f>IF(SAISIE!L79="","",IF(LEN(SAISIE!B79)=1,CONCATENATE("0",SAISIE!B79,"/",SAISIE!$B$4,"/",SAISIE!$B$5),CONCATENATE(SAISIE!B79,"/",SAISIE!$B$4,"/",SAISIE!$B$5)))</f>
        <v/>
      </c>
      <c r="C1113" s="12" t="str">
        <f>IF(SAISIE!L79="","",SAISIE!$L$8)</f>
        <v/>
      </c>
      <c r="D1113" s="12" t="str">
        <f>IF(SAISIE!L79="","",SAISIE!E79)</f>
        <v/>
      </c>
      <c r="E1113" s="12" t="str">
        <f>IF(SAISIE!L79="","",SAISIE!F79)</f>
        <v/>
      </c>
      <c r="F1113" s="12" t="str">
        <f>IF(SAISIE!$L79="","",IF(SAISIE!$U79="","",SAISIE!$U79))</f>
        <v/>
      </c>
      <c r="G1113" s="12" t="str">
        <f>IF(SAISIE!L79="","",SAISIE!L79)</f>
        <v/>
      </c>
      <c r="H1113" s="12"/>
      <c r="I1113" s="12" t="str">
        <f>IF(SAISIE!$L79="","",SAISIE!$X79)</f>
        <v/>
      </c>
      <c r="J1113" s="61" t="str">
        <f>IF(COUNTBLANK(SAISIE!$Q$6:$T$6)=4,"",IF(SAISIE!L79="","",IF(SAISIE!Q79&gt;0,SAISIE!$Q$6,IF(SAISIE!R79&gt;0,SAISIE!$R$6,IF(SAISIE!S79&gt;0,SAISIE!$S$6,IF(SAISIE!T79&gt;0,SAISIE!$T$6,""))))))</f>
        <v/>
      </c>
      <c r="O1113" s="11" t="s">
        <v>55</v>
      </c>
    </row>
    <row r="1114" spans="1:15" x14ac:dyDescent="0.2">
      <c r="A1114" s="48" t="str">
        <f>IF(B1114="","SUPPR",SAISIE!$B$3)</f>
        <v>SUPPR</v>
      </c>
      <c r="B1114" s="12" t="str">
        <f>IF(SAISIE!M79="","",IF(LEN(SAISIE!B79)=1,CONCATENATE("0",SAISIE!B79,"/",SAISIE!$B$4,"/",SAISIE!$B$5),CONCATENATE(SAISIE!B79,"/",SAISIE!$B$4,"/",SAISIE!$B$5)))</f>
        <v/>
      </c>
      <c r="C1114" s="12" t="str">
        <f>IF(SAISIE!M79="","",SAISIE!$M$8)</f>
        <v/>
      </c>
      <c r="D1114" s="12" t="str">
        <f>IF(SAISIE!M79="","",SAISIE!E79)</f>
        <v/>
      </c>
      <c r="E1114" s="12" t="str">
        <f>IF(SAISIE!M79="","",SAISIE!F79)</f>
        <v/>
      </c>
      <c r="F1114" s="12" t="str">
        <f>IF(SAISIE!$M79="","",IF(SAISIE!$U79="","",SAISIE!$U79))</f>
        <v/>
      </c>
      <c r="G1114" s="12" t="str">
        <f>IF(SAISIE!M79="","",SAISIE!M79)</f>
        <v/>
      </c>
      <c r="H1114" s="12"/>
      <c r="I1114" s="12" t="str">
        <f>IF(SAISIE!$M79="","",SAISIE!$X79)</f>
        <v/>
      </c>
      <c r="J1114" s="61" t="str">
        <f>IF(COUNTBLANK(SAISIE!$Q$6:$T$6)=4,"",IF(SAISIE!M79="","",IF(SAISIE!Q79&gt;0,SAISIE!$Q$6,IF(SAISIE!R79&gt;0,SAISIE!$R$6,IF(SAISIE!S79&gt;0,SAISIE!$S$6,IF(SAISIE!T79&gt;0,SAISIE!$T$6,""))))))</f>
        <v/>
      </c>
      <c r="O1114" s="11" t="s">
        <v>56</v>
      </c>
    </row>
    <row r="1115" spans="1:15" x14ac:dyDescent="0.2">
      <c r="A1115" s="48" t="str">
        <f>IF(B1115="","SUPPR",SAISIE!$B$3)</f>
        <v>SUPPR</v>
      </c>
      <c r="B1115" s="12" t="str">
        <f>IF(SAISIE!N79="","",IF(LEN(SAISIE!B79)=1,CONCATENATE("0",SAISIE!B79,"/",SAISIE!$B$4,"/",SAISIE!$B$5),CONCATENATE(SAISIE!B79,"/",SAISIE!$B$4,"/",SAISIE!$B$5)))</f>
        <v/>
      </c>
      <c r="C1115" s="12" t="str">
        <f>IF(SAISIE!N79="","",SAISIE!$N$8)</f>
        <v/>
      </c>
      <c r="D1115" s="12" t="str">
        <f>IF(SAISIE!N79="","",SAISIE!E79)</f>
        <v/>
      </c>
      <c r="E1115" s="12" t="str">
        <f>IF(SAISIE!N79="","",SAISIE!F79)</f>
        <v/>
      </c>
      <c r="F1115" s="12" t="str">
        <f>IF(SAISIE!$N79="","",IF(SAISIE!$U79="","",SAISIE!$U79))</f>
        <v/>
      </c>
      <c r="G1115" s="12" t="str">
        <f>IF(SAISIE!N79="","",SAISIE!N79)</f>
        <v/>
      </c>
      <c r="H1115" s="12"/>
      <c r="I1115" s="12" t="str">
        <f>IF(SAISIE!$N79="","",SAISIE!$X79)</f>
        <v/>
      </c>
      <c r="J1115" s="61" t="str">
        <f>IF(COUNTBLANK(SAISIE!$Q$6:$T$6)=4,"",IF(SAISIE!N79="","",IF(SAISIE!Q79&gt;0,SAISIE!$Q$6,IF(SAISIE!R79&gt;0,SAISIE!$R$6,IF(SAISIE!S79&gt;0,SAISIE!$S$6,IF(SAISIE!T79&gt;0,SAISIE!$T$6,""))))))</f>
        <v/>
      </c>
      <c r="O1115" s="11" t="s">
        <v>57</v>
      </c>
    </row>
    <row r="1116" spans="1:15" x14ac:dyDescent="0.2">
      <c r="A1116" s="48" t="str">
        <f>IF(B1116="","SUPPR",SAISIE!$B$3)</f>
        <v>SUPPR</v>
      </c>
      <c r="B1116" s="12" t="str">
        <f>IF(SAISIE!O79="","",IF(LEN(SAISIE!B79)=1,CONCATENATE("0",SAISIE!B79,"/",SAISIE!$B$4,"/",SAISIE!$B$5),CONCATENATE(SAISIE!B79,"/",SAISIE!$B$4,"/",SAISIE!$B$5)))</f>
        <v/>
      </c>
      <c r="C1116" s="12" t="str">
        <f>IF(SAISIE!O79="","",SAISIE!$O$8)</f>
        <v/>
      </c>
      <c r="D1116" s="12" t="str">
        <f>IF(SAISIE!O79="","",SAISIE!E79)</f>
        <v/>
      </c>
      <c r="E1116" s="12" t="str">
        <f>IF(SAISIE!O79="","",SAISIE!F79)</f>
        <v/>
      </c>
      <c r="F1116" s="12" t="str">
        <f>IF(SAISIE!$O79="","",IF(SAISIE!$U79="","",SAISIE!$U79))</f>
        <v/>
      </c>
      <c r="G1116" s="12" t="str">
        <f>IF(SAISIE!O79="","",SAISIE!O79)</f>
        <v/>
      </c>
      <c r="H1116" s="12"/>
      <c r="I1116" s="12" t="str">
        <f>IF(SAISIE!$O79="","",SAISIE!$X79)</f>
        <v/>
      </c>
      <c r="J1116" s="61" t="str">
        <f>IF(COUNTBLANK(SAISIE!$Q$6:$T$6)=4,"",IF(SAISIE!O79="","",IF(SAISIE!Q79&gt;0,SAISIE!$Q$6,IF(SAISIE!R79&gt;0,SAISIE!$R$6,IF(SAISIE!S79&gt;0,SAISIE!$S$6,IF(SAISIE!T79&gt;0,SAISIE!$T$6,""))))))</f>
        <v/>
      </c>
      <c r="O1116" s="11" t="s">
        <v>58</v>
      </c>
    </row>
    <row r="1117" spans="1:15" x14ac:dyDescent="0.2">
      <c r="A1117" s="48" t="str">
        <f>IF(B1117="","SUPPR",SAISIE!$B$3)</f>
        <v>SUPPR</v>
      </c>
      <c r="B1117" s="12" t="str">
        <f>IF(SAISIE!P79="","",IF(LEN(SAISIE!B79)=1,CONCATENATE("0",SAISIE!B79,"/",SAISIE!$B$4,"/",SAISIE!$B$5),CONCATENATE(SAISIE!B79,"/",SAISIE!$B$4,"/",SAISIE!$B$5)))</f>
        <v/>
      </c>
      <c r="C1117" s="12" t="str">
        <f>IF(SAISIE!P79="","",SAISIE!$P$8)</f>
        <v/>
      </c>
      <c r="D1117" s="12" t="str">
        <f>IF(SAISIE!P79="","",SAISIE!E79)</f>
        <v/>
      </c>
      <c r="E1117" s="12" t="str">
        <f>IF(SAISIE!P79="","",SAISIE!F79)</f>
        <v/>
      </c>
      <c r="F1117" s="12" t="str">
        <f>IF(SAISIE!$P79="","",IF(SAISIE!$U79="","",SAISIE!$U79))</f>
        <v/>
      </c>
      <c r="G1117" s="12" t="str">
        <f>IF(SAISIE!P79="","",SAISIE!P79)</f>
        <v/>
      </c>
      <c r="H1117" s="12"/>
      <c r="I1117" s="12" t="str">
        <f>IF(SAISIE!$P79="","",SAISIE!$X79)</f>
        <v/>
      </c>
      <c r="J1117" s="61" t="str">
        <f>IF(COUNTBLANK(SAISIE!$Q$6:$T$6)=4,"",IF(SAISIE!P79="","",IF(SAISIE!Q79&gt;0,SAISIE!$Q$6,IF(SAISIE!R79&gt;0,SAISIE!$R$6,IF(SAISIE!S79&gt;0,SAISIE!$S$6,IF(SAISIE!T79&gt;0,SAISIE!$T$6,""))))))</f>
        <v/>
      </c>
      <c r="O1117" s="11" t="s">
        <v>52</v>
      </c>
    </row>
    <row r="1118" spans="1:15" x14ac:dyDescent="0.2">
      <c r="A1118" s="48" t="str">
        <f>IF(B1118="","SUPPR",SAISIE!$B$3)</f>
        <v>PR</v>
      </c>
      <c r="B1118" s="12" t="str">
        <f>IF(SAISIE!Q79="","",IF(LEN(SAISIE!B79)=1,CONCATENATE("0",SAISIE!B79,"/",SAISIE!$B$4,"/",SAISIE!$B$5),CONCATENATE(SAISIE!B79,"/",SAISIE!$B$4,"/",SAISIE!$B$5)))</f>
        <v>22/01/2018</v>
      </c>
      <c r="C1118" s="12">
        <f>IF(SAISIE!Q79="","",SAISIE!$Q$8)</f>
        <v>4457112</v>
      </c>
      <c r="D1118" s="12">
        <f>IF(SAISIE!Q79="","",SAISIE!E79)</f>
        <v>154406</v>
      </c>
      <c r="E1118" s="12" t="str">
        <f>IF(SAISIE!Q79="","",SAISIE!F79)</f>
        <v>VTP PV 18147427 - 3972 WD 14 - BROCHARD REMI - RENAULT TWINGO</v>
      </c>
      <c r="F1118" s="12" t="str">
        <f>IF(SAISIE!$Q79="","",IF(SAISIE!$U79="","",SAISIE!$U79))</f>
        <v/>
      </c>
      <c r="G1118" s="12">
        <f>IF(SAISIE!Q79="","",SAISIE!Q79)</f>
        <v>10</v>
      </c>
      <c r="H1118" s="12"/>
      <c r="I1118" s="37"/>
      <c r="J1118" s="61"/>
      <c r="O1118" s="39"/>
    </row>
    <row r="1119" spans="1:15" x14ac:dyDescent="0.2">
      <c r="A1119" s="48" t="str">
        <f>IF(B1119="","SUPPR",SAISIE!$B$3)</f>
        <v>SUPPR</v>
      </c>
      <c r="B1119" s="12" t="str">
        <f>IF(SAISIE!R79="","",IF(LEN(SAISIE!B79)=1,CONCATENATE("0",SAISIE!B79,"/",SAISIE!$B$4,"/",SAISIE!$B$5),CONCATENATE(SAISIE!B79,"/",SAISIE!$B$4,"/",SAISIE!$B$5)))</f>
        <v/>
      </c>
      <c r="C1119" s="12" t="str">
        <f>IF(SAISIE!R79="","",SAISIE!$R$8)</f>
        <v/>
      </c>
      <c r="D1119" s="12" t="str">
        <f>IF(SAISIE!R79="","",SAISIE!E79)</f>
        <v/>
      </c>
      <c r="E1119" s="12" t="str">
        <f>IF(SAISIE!R79="","",SAISIE!F79)</f>
        <v/>
      </c>
      <c r="F1119" s="12" t="str">
        <f>IF(SAISIE!$R79="","",IF(SAISIE!$U79="","",SAISIE!$U79))</f>
        <v/>
      </c>
      <c r="G1119" s="12" t="str">
        <f>IF(SAISIE!R79="","",SAISIE!R79)</f>
        <v/>
      </c>
      <c r="H1119" s="12"/>
      <c r="I1119" s="37"/>
      <c r="J1119" s="61"/>
    </row>
    <row r="1120" spans="1:15" x14ac:dyDescent="0.2">
      <c r="A1120" s="48" t="str">
        <f>IF(B1120="","SUPPR",SAISIE!$B$3)</f>
        <v>SUPPR</v>
      </c>
      <c r="B1120" s="12" t="str">
        <f>IF(SAISIE!S79="","",IF(LEN(SAISIE!B79)=1,CONCATENATE("0",SAISIE!B79,"/",SAISIE!$B$4,"/",SAISIE!$B$5),CONCATENATE(SAISIE!B79,"/",SAISIE!$B$4,"/",SAISIE!$B$5)))</f>
        <v/>
      </c>
      <c r="C1120" s="12" t="str">
        <f>IF(SAISIE!S79="","",SAISIE!$S$8)</f>
        <v/>
      </c>
      <c r="D1120" s="12" t="str">
        <f>IF(SAISIE!S79="","",SAISIE!E79)</f>
        <v/>
      </c>
      <c r="E1120" s="12" t="str">
        <f>IF(SAISIE!S79="","",SAISIE!F79)</f>
        <v/>
      </c>
      <c r="F1120" s="12" t="str">
        <f>IF(SAISIE!$S79="","",IF(SAISIE!$U79="","",SAISIE!$U79))</f>
        <v/>
      </c>
      <c r="G1120" s="12" t="str">
        <f>IF(SAISIE!S79="","",SAISIE!S79)</f>
        <v/>
      </c>
      <c r="H1120" s="12"/>
      <c r="I1120" s="37"/>
      <c r="J1120" s="61"/>
    </row>
    <row r="1121" spans="1:15" ht="13.5" thickBot="1" x14ac:dyDescent="0.25">
      <c r="A1121" s="48" t="str">
        <f>IF(B1121="","SUPPR",SAISIE!$B$3)</f>
        <v>SUPPR</v>
      </c>
      <c r="B1121" s="12" t="str">
        <f>IF(SAISIE!T79="","",IF(LEN(SAISIE!B79)=1,CONCATENATE("0",SAISIE!B79,"/",SAISIE!$B$4,"/",SAISIE!$B$5),CONCATENATE(SAISIE!B79,"/",SAISIE!$B$4,"/",SAISIE!$B$5)))</f>
        <v/>
      </c>
      <c r="C1121" s="60" t="str">
        <f>IF(SAISIE!T79="","",SAISIE!$T$8)</f>
        <v/>
      </c>
      <c r="D1121" s="60" t="str">
        <f>IF(SAISIE!T79="","",SAISIE!E79)</f>
        <v/>
      </c>
      <c r="E1121" s="60" t="str">
        <f>IF(SAISIE!T79="","",SAISIE!F79)</f>
        <v/>
      </c>
      <c r="F1121" s="60" t="str">
        <f>IF(SAISIE!$T79="","",IF(SAISIE!$U79="","",SAISIE!$U79))</f>
        <v/>
      </c>
      <c r="G1121" s="60" t="str">
        <f>IF(SAISIE!T79="","",SAISIE!T79)</f>
        <v/>
      </c>
      <c r="H1121" s="58"/>
      <c r="I1121" s="59"/>
      <c r="J1121" s="62"/>
    </row>
    <row r="1122" spans="1:15" x14ac:dyDescent="0.2">
      <c r="A1122" s="48" t="str">
        <f>IF(B1122="","SUPPR",SAISIE!$B$3)</f>
        <v>PR</v>
      </c>
      <c r="B1122" s="53" t="str">
        <f>IF(SAISIE!B80="","",IF(LEN(SAISIE!B80)=1,CONCATENATE("0",SAISIE!B80,"/",SAISIE!$B$4,"/",SAISIE!$B$5),CONCATENATE(SAISIE!B80,"/",SAISIE!$B$4,"/",SAISIE!$B$5)))</f>
        <v>17/01/2018</v>
      </c>
      <c r="C1122" s="53" t="str">
        <f>IF(SAISIE!B80="","",CONCATENATE($M$2,SAISIE!C80))</f>
        <v>411BROS</v>
      </c>
      <c r="D1122" s="53">
        <f>IF(SAISIE!B80="","",SAISIE!E80)</f>
        <v>154260</v>
      </c>
      <c r="E1122" s="53" t="str">
        <f>IF(SAISIE!B80="","",SAISIE!F80)</f>
        <v>VTP PV 18147290 - 512 ZL 14 - BROSSARD OLIVIER - CITROEN C2</v>
      </c>
      <c r="F1122" s="66" t="str">
        <f>IF(A1122="SUPPR","",IF(SAISIE!$U80="","",SAISIE!$U80))</f>
        <v/>
      </c>
      <c r="G1122" s="53"/>
      <c r="H1122" s="53">
        <f>IF(SAISIE!B80="","",SAISIE!D80)</f>
        <v>65</v>
      </c>
      <c r="I1122" s="54"/>
      <c r="J1122" s="55" t="str">
        <f>IF(AZ80="","","")</f>
        <v/>
      </c>
      <c r="O1122" s="38">
        <f>O1106+1</f>
        <v>80</v>
      </c>
    </row>
    <row r="1123" spans="1:15" x14ac:dyDescent="0.2">
      <c r="A1123" s="48" t="str">
        <f>IF(B1123="","SUPPR",SAISIE!$B$3)</f>
        <v>SUPPR</v>
      </c>
      <c r="B1123" s="12" t="str">
        <f>IF(SAISIE!W80="","",IF(LEN(SAISIE!B80)=1,CONCATENATE("0",SAISIE!B80,"/",SAISIE!$B$4,"/",SAISIE!$B$5),CONCATENATE(SAISIE!B80,"/",SAISIE!$B$4,"/",SAISIE!$B$5)))</f>
        <v/>
      </c>
      <c r="C1123" s="12" t="str">
        <f>IF(SAISIE!W80="","",SAISIE!V80)</f>
        <v/>
      </c>
      <c r="D1123" s="12" t="str">
        <f>IF(SAISIE!W80="","",SAISIE!E80)</f>
        <v/>
      </c>
      <c r="E1123" s="12" t="str">
        <f>IF(SAISIE!W80="","",SAISIE!F80)</f>
        <v/>
      </c>
      <c r="F1123" s="12" t="str">
        <f>IF(SAISIE!$W80="","",IF(SAISIE!$U80="","",SAISIE!$U80))</f>
        <v/>
      </c>
      <c r="G1123" s="12" t="str">
        <f>IF(SAISIE!W80="","",SAISIE!W80)</f>
        <v/>
      </c>
      <c r="H1123" s="12"/>
      <c r="I1123" s="12" t="str">
        <f>IF(SAISIE!$W80="","",SAISIE!$X80)</f>
        <v/>
      </c>
      <c r="J1123" s="61" t="str">
        <f>IF(COUNTBLANK(SAISIE!$Q$6:$T$6)=4,"",IF(SAISIE!W80="","",IF(SAISIE!Q80&gt;0,SAISIE!$Q$6,IF(SAISIE!R80&gt;0,SAISIE!$R$6,IF(SAISIE!S80&gt;0,SAISIE!$S$6,IF(SAISIE!T80&gt;0,SAISIE!$T$6,""))))))</f>
        <v/>
      </c>
      <c r="O1123" s="11" t="s">
        <v>51</v>
      </c>
    </row>
    <row r="1124" spans="1:15" x14ac:dyDescent="0.2">
      <c r="A1124" s="48" t="str">
        <f>IF(B1124="","SUPPR",SAISIE!$B$3)</f>
        <v>PR</v>
      </c>
      <c r="B1124" s="12" t="str">
        <f>IF(SAISIE!G80="","",IF(LEN(SAISIE!B80)=1,CONCATENATE("0",SAISIE!B80,"/",SAISIE!$B$4,"/",SAISIE!$B$5),CONCATENATE(SAISIE!B80,"/",SAISIE!$B$4,"/",SAISIE!$B$5)))</f>
        <v>17/01/2018</v>
      </c>
      <c r="C1124" s="12">
        <f>IF(SAISIE!G80="","",SAISIE!$G$8)</f>
        <v>706100</v>
      </c>
      <c r="D1124" s="12">
        <f>IF(SAISIE!G80="","",SAISIE!E80)</f>
        <v>154260</v>
      </c>
      <c r="E1124" s="12" t="str">
        <f>IF(SAISIE!G80="","",SAISIE!F80)</f>
        <v>VTP PV 18147290 - 512 ZL 14 - BROSSARD OLIVIER - CITROEN C2</v>
      </c>
      <c r="F1124" s="12" t="str">
        <f>IF(SAISIE!$G80="","",IF(SAISIE!$U80="","",SAISIE!$U80))</f>
        <v/>
      </c>
      <c r="G1124" s="12">
        <f>IF(SAISIE!G80="","",SAISIE!G80)</f>
        <v>53.88</v>
      </c>
      <c r="H1124" s="12"/>
      <c r="I1124" s="12">
        <f>IF(SAISIE!$G80="","",SAISIE!$X80)</f>
        <v>0</v>
      </c>
      <c r="J1124" s="61" t="str">
        <f>IF(COUNTBLANK(SAISIE!$Q$6:$T$6)=4,"",IF(SAISIE!G80="","",IF(SAISIE!Q80&gt;0,SAISIE!$Q$6,IF(SAISIE!R80&gt;0,SAISIE!$R$6,IF(SAISIE!S80&gt;0,SAISIE!$S$6,IF(SAISIE!T80&gt;0,SAISIE!$T$6,""))))))</f>
        <v/>
      </c>
      <c r="O1124" s="11" t="s">
        <v>48</v>
      </c>
    </row>
    <row r="1125" spans="1:15" x14ac:dyDescent="0.2">
      <c r="A1125" s="48" t="str">
        <f>IF(B1125="","SUPPR",SAISIE!$B$3)</f>
        <v>SUPPR</v>
      </c>
      <c r="B1125" s="12" t="str">
        <f>IF(SAISIE!H80="","",IF(LEN(SAISIE!B80)=1,CONCATENATE("0",SAISIE!B80,"/",SAISIE!$B$4,"/",SAISIE!$B$5),CONCATENATE(SAISIE!B80,"/",SAISIE!$B$4,"/",SAISIE!$B$5)))</f>
        <v/>
      </c>
      <c r="C1125" s="12" t="str">
        <f>IF(SAISIE!H80="","",SAISIE!$H$8)</f>
        <v/>
      </c>
      <c r="D1125" s="12" t="str">
        <f>IF(SAISIE!H80="","",SAISIE!E80)</f>
        <v/>
      </c>
      <c r="E1125" s="12" t="str">
        <f>IF(SAISIE!H80="","",SAISIE!F80)</f>
        <v/>
      </c>
      <c r="F1125" s="12" t="str">
        <f>IF(SAISIE!$H80="","",IF(SAISIE!$U80="","",SAISIE!$U80))</f>
        <v/>
      </c>
      <c r="G1125" s="12" t="str">
        <f>IF(SAISIE!H80="","",SAISIE!H80)</f>
        <v/>
      </c>
      <c r="H1125" s="12"/>
      <c r="I1125" s="12" t="str">
        <f>IF(SAISIE!$H80="","",SAISIE!$X80)</f>
        <v/>
      </c>
      <c r="J1125" s="61" t="str">
        <f>IF(COUNTBLANK(SAISIE!$Q$6:$T$6)=4,"",IF(SAISIE!H80="","",IF(SAISIE!Q80&gt;0,SAISIE!$Q$6,IF(SAISIE!R80&gt;0,SAISIE!$R$6,IF(SAISIE!S80&gt;0,SAISIE!$S$6,IF(SAISIE!T80&gt;0,SAISIE!$T$6,""))))))</f>
        <v/>
      </c>
      <c r="O1125" s="11" t="s">
        <v>49</v>
      </c>
    </row>
    <row r="1126" spans="1:15" x14ac:dyDescent="0.2">
      <c r="A1126" s="48" t="str">
        <f>IF(B1111="","SUPPR",SAISIE!$B$3)</f>
        <v>SUPPR</v>
      </c>
      <c r="B1126" s="12" t="str">
        <f>IF(SAISIE!I80="","",IF(LEN(SAISIE!B80)=1,CONCATENATE("0",SAISIE!B80,"/",SAISIE!$B$4,"/",SAISIE!$B$5),CONCATENATE(SAISIE!B80,"/",SAISIE!$B$4,"/",SAISIE!$B$5)))</f>
        <v/>
      </c>
      <c r="C1126" s="12" t="str">
        <f>IF(SAISIE!I80="","",SAISIE!$I$8)</f>
        <v/>
      </c>
      <c r="D1126" s="12" t="str">
        <f>IF(SAISIE!I80="","",SAISIE!E80)</f>
        <v/>
      </c>
      <c r="E1126" s="12" t="str">
        <f>IF(SAISIE!I80="","",SAISIE!F80)</f>
        <v/>
      </c>
      <c r="F1126" s="12" t="str">
        <f>IF(SAISIE!$I80="","",IF(SAISIE!$U80="","",SAISIE!$U80))</f>
        <v/>
      </c>
      <c r="G1126" s="12" t="str">
        <f>IF(SAISIE!I80="","",SAISIE!I80)</f>
        <v/>
      </c>
      <c r="H1126" s="12"/>
      <c r="I1126" s="12" t="str">
        <f>IF(SAISIE!$I80="","",SAISIE!$X80)</f>
        <v/>
      </c>
      <c r="J1126" s="61" t="str">
        <f>IF(COUNTBLANK(SAISIE!$Q$6:$T$6)=4,"",IF(SAISIE!I80="","",IF(SAISIE!Q80&gt;0,SAISIE!$Q$6,IF(SAISIE!R80&gt;0,SAISIE!$R$6,IF(SAISIE!S80&gt;0,SAISIE!$S$6,IF(SAISIE!T80&gt;0,SAISIE!$T$6,""))))))</f>
        <v/>
      </c>
      <c r="O1126" s="11" t="s">
        <v>50</v>
      </c>
    </row>
    <row r="1127" spans="1:15" x14ac:dyDescent="0.2">
      <c r="A1127" s="48" t="str">
        <f>IF(B1127="","SUPPR",SAISIE!$B$3)</f>
        <v>SUPPR</v>
      </c>
      <c r="B1127" s="12" t="str">
        <f>IF(SAISIE!J80="","",IF(LEN(SAISIE!B80)=1,CONCATENATE("0",SAISIE!B80,"/",SAISIE!$B$4,"/",SAISIE!$B$5),CONCATENATE(SAISIE!B80,"/",SAISIE!$B$4,"/",SAISIE!$B$5)))</f>
        <v/>
      </c>
      <c r="C1127" s="12" t="str">
        <f>IF(SAISIE!J80="","",SAISIE!$J$8)</f>
        <v/>
      </c>
      <c r="D1127" s="12" t="str">
        <f>IF(SAISIE!J80="","",SAISIE!E80)</f>
        <v/>
      </c>
      <c r="E1127" s="12" t="str">
        <f>IF(SAISIE!J80="","",SAISIE!F80)</f>
        <v/>
      </c>
      <c r="F1127" s="12" t="str">
        <f>IF(SAISIE!$J80="","",IF(SAISIE!$U80="","",SAISIE!$U80))</f>
        <v/>
      </c>
      <c r="G1127" s="12" t="str">
        <f>IF(SAISIE!J80="","",SAISIE!J80)</f>
        <v/>
      </c>
      <c r="H1127" s="12"/>
      <c r="I1127" s="12" t="str">
        <f>IF(SAISIE!$J80="","",SAISIE!$X80)</f>
        <v/>
      </c>
      <c r="J1127" s="61" t="str">
        <f>IF(COUNTBLANK(SAISIE!$Q$6:$T$6)=4,"",IF(SAISIE!J80="","",IF(SAISIE!Q80&gt;0,SAISIE!$Q$6,IF(SAISIE!R80&gt;0,SAISIE!$R$6,IF(SAISIE!S80&gt;0,SAISIE!$S$6,IF(SAISIE!T80&gt;0,SAISIE!$T$6,""))))))</f>
        <v/>
      </c>
      <c r="O1127" s="11" t="s">
        <v>53</v>
      </c>
    </row>
    <row r="1128" spans="1:15" x14ac:dyDescent="0.2">
      <c r="A1128" s="48" t="str">
        <f>IF(B1128="","SUPPR",SAISIE!$B$3)</f>
        <v>SUPPR</v>
      </c>
      <c r="B1128" s="12" t="str">
        <f>IF(SAISIE!K80="","",IF(LEN(SAISIE!B80)=1,CONCATENATE("0",SAISIE!B80,"/",SAISIE!$B$4,"/",SAISIE!$B$5),CONCATENATE(SAISIE!B80,"/",SAISIE!$B$4,"/",SAISIE!$B$5)))</f>
        <v/>
      </c>
      <c r="C1128" s="12" t="str">
        <f>IF(SAISIE!K80="","",SAISIE!$K$8)</f>
        <v/>
      </c>
      <c r="D1128" s="12" t="str">
        <f>IF(SAISIE!K80="","",SAISIE!E80)</f>
        <v/>
      </c>
      <c r="E1128" s="12" t="str">
        <f>IF(SAISIE!K80="","",SAISIE!F80)</f>
        <v/>
      </c>
      <c r="F1128" s="12" t="str">
        <f>IF(SAISIE!$K80="","",IF(SAISIE!$U80="","",SAISIE!$U80))</f>
        <v/>
      </c>
      <c r="G1128" s="12" t="str">
        <f>IF(SAISIE!K80="","",SAISIE!K80)</f>
        <v/>
      </c>
      <c r="H1128" s="12"/>
      <c r="I1128" s="12" t="str">
        <f>IF(SAISIE!$K80="","",SAISIE!$X80)</f>
        <v/>
      </c>
      <c r="J1128" s="61" t="str">
        <f>IF(COUNTBLANK(SAISIE!$Q$6:$T$6)=4,"",IF(SAISIE!K80="","",IF(SAISIE!Q80&gt;0,SAISIE!$Q$6,IF(SAISIE!R80&gt;0,SAISIE!$R$6,IF(SAISIE!S80&gt;0,SAISIE!$S$6,IF(SAISIE!T80&gt;0,SAISIE!$T$6,""))))))</f>
        <v/>
      </c>
      <c r="O1128" s="11" t="s">
        <v>54</v>
      </c>
    </row>
    <row r="1129" spans="1:15" x14ac:dyDescent="0.2">
      <c r="A1129" s="48" t="str">
        <f>IF(B1129="","SUPPR",SAISIE!$B$3)</f>
        <v>SUPPR</v>
      </c>
      <c r="B1129" s="12" t="str">
        <f>IF(SAISIE!L80="","",IF(LEN(SAISIE!B80)=1,CONCATENATE("0",SAISIE!B80,"/",SAISIE!$B$4,"/",SAISIE!$B$5),CONCATENATE(SAISIE!B80,"/",SAISIE!$B$4,"/",SAISIE!$B$5)))</f>
        <v/>
      </c>
      <c r="C1129" s="12" t="str">
        <f>IF(SAISIE!L80="","",SAISIE!$L$8)</f>
        <v/>
      </c>
      <c r="D1129" s="12" t="str">
        <f>IF(SAISIE!L80="","",SAISIE!E80)</f>
        <v/>
      </c>
      <c r="E1129" s="12" t="str">
        <f>IF(SAISIE!L80="","",SAISIE!F80)</f>
        <v/>
      </c>
      <c r="F1129" s="12" t="str">
        <f>IF(SAISIE!$L80="","",IF(SAISIE!$U80="","",SAISIE!$U80))</f>
        <v/>
      </c>
      <c r="G1129" s="12" t="str">
        <f>IF(SAISIE!L80="","",SAISIE!L80)</f>
        <v/>
      </c>
      <c r="H1129" s="12"/>
      <c r="I1129" s="12" t="str">
        <f>IF(SAISIE!$L80="","",SAISIE!$X80)</f>
        <v/>
      </c>
      <c r="J1129" s="61" t="str">
        <f>IF(COUNTBLANK(SAISIE!$Q$6:$T$6)=4,"",IF(SAISIE!L80="","",IF(SAISIE!Q80&gt;0,SAISIE!$Q$6,IF(SAISIE!R80&gt;0,SAISIE!$R$6,IF(SAISIE!S80&gt;0,SAISIE!$S$6,IF(SAISIE!T80&gt;0,SAISIE!$T$6,""))))))</f>
        <v/>
      </c>
      <c r="O1129" s="11" t="s">
        <v>55</v>
      </c>
    </row>
    <row r="1130" spans="1:15" x14ac:dyDescent="0.2">
      <c r="A1130" s="48" t="str">
        <f>IF(B1130="","SUPPR",SAISIE!$B$3)</f>
        <v>SUPPR</v>
      </c>
      <c r="B1130" s="12" t="str">
        <f>IF(SAISIE!M80="","",IF(LEN(SAISIE!B80)=1,CONCATENATE("0",SAISIE!B80,"/",SAISIE!$B$4,"/",SAISIE!$B$5),CONCATENATE(SAISIE!B80,"/",SAISIE!$B$4,"/",SAISIE!$B$5)))</f>
        <v/>
      </c>
      <c r="C1130" s="12" t="str">
        <f>IF(SAISIE!M80="","",SAISIE!$M$8)</f>
        <v/>
      </c>
      <c r="D1130" s="12" t="str">
        <f>IF(SAISIE!M80="","",SAISIE!E80)</f>
        <v/>
      </c>
      <c r="E1130" s="12" t="str">
        <f>IF(SAISIE!M80="","",SAISIE!F80)</f>
        <v/>
      </c>
      <c r="F1130" s="12" t="str">
        <f>IF(SAISIE!$M80="","",IF(SAISIE!$U80="","",SAISIE!$U80))</f>
        <v/>
      </c>
      <c r="G1130" s="12" t="str">
        <f>IF(SAISIE!M80="","",SAISIE!M80)</f>
        <v/>
      </c>
      <c r="H1130" s="12"/>
      <c r="I1130" s="12" t="str">
        <f>IF(SAISIE!$M80="","",SAISIE!$X80)</f>
        <v/>
      </c>
      <c r="J1130" s="61" t="str">
        <f>IF(COUNTBLANK(SAISIE!$Q$6:$T$6)=4,"",IF(SAISIE!M80="","",IF(SAISIE!Q80&gt;0,SAISIE!$Q$6,IF(SAISIE!R80&gt;0,SAISIE!$R$6,IF(SAISIE!S80&gt;0,SAISIE!$S$6,IF(SAISIE!T80&gt;0,SAISIE!$T$6,""))))))</f>
        <v/>
      </c>
      <c r="O1130" s="11" t="s">
        <v>56</v>
      </c>
    </row>
    <row r="1131" spans="1:15" x14ac:dyDescent="0.2">
      <c r="A1131" s="48" t="str">
        <f>IF(B1131="","SUPPR",SAISIE!$B$3)</f>
        <v>SUPPR</v>
      </c>
      <c r="B1131" s="12" t="str">
        <f>IF(SAISIE!N80="","",IF(LEN(SAISIE!B80)=1,CONCATENATE("0",SAISIE!B80,"/",SAISIE!$B$4,"/",SAISIE!$B$5),CONCATENATE(SAISIE!B80,"/",SAISIE!$B$4,"/",SAISIE!$B$5)))</f>
        <v/>
      </c>
      <c r="C1131" s="12" t="str">
        <f>IF(SAISIE!N80="","",SAISIE!$N$8)</f>
        <v/>
      </c>
      <c r="D1131" s="12" t="str">
        <f>IF(SAISIE!N80="","",SAISIE!E80)</f>
        <v/>
      </c>
      <c r="E1131" s="12" t="str">
        <f>IF(SAISIE!N80="","",SAISIE!F80)</f>
        <v/>
      </c>
      <c r="F1131" s="12" t="str">
        <f>IF(SAISIE!$N80="","",IF(SAISIE!$U80="","",SAISIE!$U80))</f>
        <v/>
      </c>
      <c r="G1131" s="12" t="str">
        <f>IF(SAISIE!N80="","",SAISIE!N80)</f>
        <v/>
      </c>
      <c r="H1131" s="12"/>
      <c r="I1131" s="12" t="str">
        <f>IF(SAISIE!$N80="","",SAISIE!$X80)</f>
        <v/>
      </c>
      <c r="J1131" s="61" t="str">
        <f>IF(COUNTBLANK(SAISIE!$Q$6:$T$6)=4,"",IF(SAISIE!N80="","",IF(SAISIE!Q80&gt;0,SAISIE!$Q$6,IF(SAISIE!R80&gt;0,SAISIE!$R$6,IF(SAISIE!S80&gt;0,SAISIE!$S$6,IF(SAISIE!T80&gt;0,SAISIE!$T$6,""))))))</f>
        <v/>
      </c>
      <c r="O1131" s="11" t="s">
        <v>57</v>
      </c>
    </row>
    <row r="1132" spans="1:15" x14ac:dyDescent="0.2">
      <c r="A1132" s="48" t="str">
        <f>IF(B1132="","SUPPR",SAISIE!$B$3)</f>
        <v>SUPPR</v>
      </c>
      <c r="B1132" s="12" t="str">
        <f>IF(SAISIE!O80="","",IF(LEN(SAISIE!B80)=1,CONCATENATE("0",SAISIE!B80,"/",SAISIE!$B$4,"/",SAISIE!$B$5),CONCATENATE(SAISIE!B80,"/",SAISIE!$B$4,"/",SAISIE!$B$5)))</f>
        <v/>
      </c>
      <c r="C1132" s="12" t="str">
        <f>IF(SAISIE!O80="","",SAISIE!$O$8)</f>
        <v/>
      </c>
      <c r="D1132" s="12" t="str">
        <f>IF(SAISIE!O80="","",SAISIE!E80)</f>
        <v/>
      </c>
      <c r="E1132" s="12" t="str">
        <f>IF(SAISIE!O80="","",SAISIE!F80)</f>
        <v/>
      </c>
      <c r="F1132" s="12" t="str">
        <f>IF(SAISIE!$O80="","",IF(SAISIE!$U80="","",SAISIE!$U80))</f>
        <v/>
      </c>
      <c r="G1132" s="12" t="str">
        <f>IF(SAISIE!O80="","",SAISIE!O80)</f>
        <v/>
      </c>
      <c r="H1132" s="12"/>
      <c r="I1132" s="12" t="str">
        <f>IF(SAISIE!$O80="","",SAISIE!$X80)</f>
        <v/>
      </c>
      <c r="J1132" s="61" t="str">
        <f>IF(COUNTBLANK(SAISIE!$Q$6:$T$6)=4,"",IF(SAISIE!O80="","",IF(SAISIE!Q80&gt;0,SAISIE!$Q$6,IF(SAISIE!R80&gt;0,SAISIE!$R$6,IF(SAISIE!S80&gt;0,SAISIE!$S$6,IF(SAISIE!T80&gt;0,SAISIE!$T$6,""))))))</f>
        <v/>
      </c>
      <c r="O1132" s="11" t="s">
        <v>58</v>
      </c>
    </row>
    <row r="1133" spans="1:15" x14ac:dyDescent="0.2">
      <c r="A1133" s="48" t="str">
        <f>IF(B1133="","SUPPR",SAISIE!$B$3)</f>
        <v>SUPPR</v>
      </c>
      <c r="B1133" s="12" t="str">
        <f>IF(SAISIE!P80="","",IF(LEN(SAISIE!B80)=1,CONCATENATE("0",SAISIE!B80,"/",SAISIE!$B$4,"/",SAISIE!$B$5),CONCATENATE(SAISIE!B80,"/",SAISIE!$B$4,"/",SAISIE!$B$5)))</f>
        <v/>
      </c>
      <c r="C1133" s="12" t="str">
        <f>IF(SAISIE!P80="","",SAISIE!$P$8)</f>
        <v/>
      </c>
      <c r="D1133" s="12" t="str">
        <f>IF(SAISIE!P80="","",SAISIE!E80)</f>
        <v/>
      </c>
      <c r="E1133" s="12" t="str">
        <f>IF(SAISIE!P80="","",SAISIE!F80)</f>
        <v/>
      </c>
      <c r="F1133" s="12" t="str">
        <f>IF(SAISIE!$P80="","",IF(SAISIE!$U80="","",SAISIE!$U80))</f>
        <v/>
      </c>
      <c r="G1133" s="12" t="str">
        <f>IF(SAISIE!P80="","",SAISIE!P80)</f>
        <v/>
      </c>
      <c r="H1133" s="12"/>
      <c r="I1133" s="12" t="str">
        <f>IF(SAISIE!$P80="","",SAISIE!$X80)</f>
        <v/>
      </c>
      <c r="J1133" s="61" t="str">
        <f>IF(COUNTBLANK(SAISIE!$Q$6:$T$6)=4,"",IF(SAISIE!P80="","",IF(SAISIE!Q80&gt;0,SAISIE!$Q$6,IF(SAISIE!R80&gt;0,SAISIE!$R$6,IF(SAISIE!S80&gt;0,SAISIE!$S$6,IF(SAISIE!T80&gt;0,SAISIE!$T$6,""))))))</f>
        <v/>
      </c>
      <c r="O1133" s="11" t="s">
        <v>52</v>
      </c>
    </row>
    <row r="1134" spans="1:15" x14ac:dyDescent="0.2">
      <c r="A1134" s="48" t="str">
        <f>IF(B1134="","SUPPR",SAISIE!$B$3)</f>
        <v>PR</v>
      </c>
      <c r="B1134" s="12" t="str">
        <f>IF(SAISIE!Q80="","",IF(LEN(SAISIE!B80)=1,CONCATENATE("0",SAISIE!B80,"/",SAISIE!$B$4,"/",SAISIE!$B$5),CONCATENATE(SAISIE!B80,"/",SAISIE!$B$4,"/",SAISIE!$B$5)))</f>
        <v>17/01/2018</v>
      </c>
      <c r="C1134" s="12">
        <f>IF(SAISIE!Q80="","",SAISIE!$Q$8)</f>
        <v>4457112</v>
      </c>
      <c r="D1134" s="12">
        <f>IF(SAISIE!Q80="","",SAISIE!E80)</f>
        <v>154260</v>
      </c>
      <c r="E1134" s="12" t="str">
        <f>IF(SAISIE!Q80="","",SAISIE!F80)</f>
        <v>VTP PV 18147290 - 512 ZL 14 - BROSSARD OLIVIER - CITROEN C2</v>
      </c>
      <c r="F1134" s="12" t="str">
        <f>IF(SAISIE!$Q80="","",IF(SAISIE!$U80="","",SAISIE!$U80))</f>
        <v/>
      </c>
      <c r="G1134" s="12">
        <f>IF(SAISIE!Q80="","",SAISIE!Q80)</f>
        <v>10.84</v>
      </c>
      <c r="H1134" s="12"/>
      <c r="I1134" s="37"/>
      <c r="J1134" s="61"/>
      <c r="O1134" s="39"/>
    </row>
    <row r="1135" spans="1:15" x14ac:dyDescent="0.2">
      <c r="A1135" s="48" t="str">
        <f>IF(B1135="","SUPPR",SAISIE!$B$3)</f>
        <v>SUPPR</v>
      </c>
      <c r="B1135" s="12" t="str">
        <f>IF(SAISIE!R80="","",IF(LEN(SAISIE!B80)=1,CONCATENATE("0",SAISIE!B80,"/",SAISIE!$B$4,"/",SAISIE!$B$5),CONCATENATE(SAISIE!B80,"/",SAISIE!$B$4,"/",SAISIE!$B$5)))</f>
        <v/>
      </c>
      <c r="C1135" s="12" t="str">
        <f>IF(SAISIE!R80="","",SAISIE!$R$8)</f>
        <v/>
      </c>
      <c r="D1135" s="12" t="str">
        <f>IF(SAISIE!R80="","",SAISIE!E80)</f>
        <v/>
      </c>
      <c r="E1135" s="12" t="str">
        <f>IF(SAISIE!R80="","",SAISIE!F80)</f>
        <v/>
      </c>
      <c r="F1135" s="12" t="str">
        <f>IF(SAISIE!$R80="","",IF(SAISIE!$U80="","",SAISIE!$U80))</f>
        <v/>
      </c>
      <c r="G1135" s="12" t="str">
        <f>IF(SAISIE!R80="","",SAISIE!R80)</f>
        <v/>
      </c>
      <c r="H1135" s="12"/>
      <c r="I1135" s="37"/>
      <c r="J1135" s="61"/>
    </row>
    <row r="1136" spans="1:15" x14ac:dyDescent="0.2">
      <c r="A1136" s="48" t="str">
        <f>IF(B1136="","SUPPR",SAISIE!$B$3)</f>
        <v>SUPPR</v>
      </c>
      <c r="B1136" s="12" t="str">
        <f>IF(SAISIE!S80="","",IF(LEN(SAISIE!B80)=1,CONCATENATE("0",SAISIE!B80,"/",SAISIE!$B$4,"/",SAISIE!$B$5),CONCATENATE(SAISIE!B80,"/",SAISIE!$B$4,"/",SAISIE!$B$5)))</f>
        <v/>
      </c>
      <c r="C1136" s="12" t="str">
        <f>IF(SAISIE!S80="","",SAISIE!$S$8)</f>
        <v/>
      </c>
      <c r="D1136" s="12" t="str">
        <f>IF(SAISIE!S80="","",SAISIE!E80)</f>
        <v/>
      </c>
      <c r="E1136" s="12" t="str">
        <f>IF(SAISIE!S80="","",SAISIE!F80)</f>
        <v/>
      </c>
      <c r="F1136" s="12" t="str">
        <f>IF(SAISIE!$S80="","",IF(SAISIE!$U80="","",SAISIE!$U80))</f>
        <v/>
      </c>
      <c r="G1136" s="12" t="str">
        <f>IF(SAISIE!S80="","",SAISIE!S80)</f>
        <v/>
      </c>
      <c r="H1136" s="12"/>
      <c r="I1136" s="37"/>
      <c r="J1136" s="61"/>
    </row>
    <row r="1137" spans="1:15" ht="13.5" thickBot="1" x14ac:dyDescent="0.25">
      <c r="A1137" s="48" t="str">
        <f>IF(B1137="","SUPPR",SAISIE!$B$3)</f>
        <v>SUPPR</v>
      </c>
      <c r="B1137" s="12" t="str">
        <f>IF(SAISIE!T80="","",IF(LEN(SAISIE!B80)=1,CONCATENATE("0",SAISIE!B80,"/",SAISIE!$B$4,"/",SAISIE!$B$5),CONCATENATE(SAISIE!B80,"/",SAISIE!$B$4,"/",SAISIE!$B$5)))</f>
        <v/>
      </c>
      <c r="C1137" s="60" t="str">
        <f>IF(SAISIE!T80="","",SAISIE!$T$8)</f>
        <v/>
      </c>
      <c r="D1137" s="60" t="str">
        <f>IF(SAISIE!T80="","",SAISIE!E80)</f>
        <v/>
      </c>
      <c r="E1137" s="60" t="str">
        <f>IF(SAISIE!T80="","",SAISIE!F80)</f>
        <v/>
      </c>
      <c r="F1137" s="60" t="str">
        <f>IF(SAISIE!$T80="","",IF(SAISIE!$U80="","",SAISIE!$U80))</f>
        <v/>
      </c>
      <c r="G1137" s="60" t="str">
        <f>IF(SAISIE!T80="","",SAISIE!T80)</f>
        <v/>
      </c>
      <c r="H1137" s="58"/>
      <c r="I1137" s="59"/>
      <c r="J1137" s="62"/>
    </row>
    <row r="1138" spans="1:15" x14ac:dyDescent="0.2">
      <c r="A1138" s="48" t="str">
        <f>IF(B1138="","SUPPR",SAISIE!$B$3)</f>
        <v>PR</v>
      </c>
      <c r="B1138" s="53" t="str">
        <f>IF(SAISIE!B81="","",IF(LEN(SAISIE!B81)=1,CONCATENATE("0",SAISIE!B81,"/",SAISIE!$B$4,"/",SAISIE!$B$5),CONCATENATE(SAISIE!B81,"/",SAISIE!$B$4,"/",SAISIE!$B$5)))</f>
        <v>26/01/2018</v>
      </c>
      <c r="C1138" s="53" t="str">
        <f>IF(SAISIE!B81="","",CONCATENATE($M$2,SAISIE!C81))</f>
        <v>411BUNE</v>
      </c>
      <c r="D1138" s="53">
        <f>IF(SAISIE!B81="","",SAISIE!E81)</f>
        <v>154500</v>
      </c>
      <c r="E1138" s="53" t="str">
        <f>IF(SAISIE!B81="","",SAISIE!F81)</f>
        <v>VTP PV 18147518 - CK-805-HF - BUNEL ERIC - RENAULT ESPACE</v>
      </c>
      <c r="F1138" s="66" t="str">
        <f>IF(A1138="SUPPR","",IF(SAISIE!$U81="","",SAISIE!$U81))</f>
        <v/>
      </c>
      <c r="G1138" s="53"/>
      <c r="H1138" s="53">
        <f>IF(SAISIE!B81="","",SAISIE!D81)</f>
        <v>60</v>
      </c>
      <c r="I1138" s="54"/>
      <c r="J1138" s="55" t="str">
        <f>IF(AZ81="","","")</f>
        <v/>
      </c>
      <c r="O1138" s="38">
        <f>O1122+1</f>
        <v>81</v>
      </c>
    </row>
    <row r="1139" spans="1:15" x14ac:dyDescent="0.2">
      <c r="A1139" s="48" t="str">
        <f>IF(B1139="","SUPPR",SAISIE!$B$3)</f>
        <v>SUPPR</v>
      </c>
      <c r="B1139" s="12" t="str">
        <f>IF(SAISIE!W81="","",IF(LEN(SAISIE!B81)=1,CONCATENATE("0",SAISIE!B81,"/",SAISIE!$B$4,"/",SAISIE!$B$5),CONCATENATE(SAISIE!B81,"/",SAISIE!$B$4,"/",SAISIE!$B$5)))</f>
        <v/>
      </c>
      <c r="C1139" s="12" t="str">
        <f>IF(SAISIE!W81="","",SAISIE!V81)</f>
        <v/>
      </c>
      <c r="D1139" s="12" t="str">
        <f>IF(SAISIE!W81="","",SAISIE!E81)</f>
        <v/>
      </c>
      <c r="E1139" s="12" t="str">
        <f>IF(SAISIE!W81="","",SAISIE!F81)</f>
        <v/>
      </c>
      <c r="F1139" s="12" t="str">
        <f>IF(SAISIE!$W81="","",IF(SAISIE!$U81="","",SAISIE!$U81))</f>
        <v/>
      </c>
      <c r="G1139" s="12" t="str">
        <f>IF(SAISIE!W81="","",SAISIE!W81)</f>
        <v/>
      </c>
      <c r="H1139" s="12"/>
      <c r="I1139" s="12" t="str">
        <f>IF(SAISIE!$W81="","",SAISIE!$X81)</f>
        <v/>
      </c>
      <c r="J1139" s="61" t="str">
        <f>IF(COUNTBLANK(SAISIE!$Q$6:$T$6)=4,"",IF(SAISIE!W81="","",IF(SAISIE!Q81&gt;0,SAISIE!$Q$6,IF(SAISIE!R81&gt;0,SAISIE!$R$6,IF(SAISIE!S81&gt;0,SAISIE!$S$6,IF(SAISIE!T81&gt;0,SAISIE!$T$6,""))))))</f>
        <v/>
      </c>
      <c r="O1139" s="11" t="s">
        <v>51</v>
      </c>
    </row>
    <row r="1140" spans="1:15" x14ac:dyDescent="0.2">
      <c r="A1140" s="48" t="str">
        <f>IF(B1140="","SUPPR",SAISIE!$B$3)</f>
        <v>PR</v>
      </c>
      <c r="B1140" s="12" t="str">
        <f>IF(SAISIE!G81="","",IF(LEN(SAISIE!B81)=1,CONCATENATE("0",SAISIE!B81,"/",SAISIE!$B$4,"/",SAISIE!$B$5),CONCATENATE(SAISIE!B81,"/",SAISIE!$B$4,"/",SAISIE!$B$5)))</f>
        <v>26/01/2018</v>
      </c>
      <c r="C1140" s="12">
        <f>IF(SAISIE!G81="","",SAISIE!$G$8)</f>
        <v>706100</v>
      </c>
      <c r="D1140" s="12">
        <f>IF(SAISIE!G81="","",SAISIE!E81)</f>
        <v>154500</v>
      </c>
      <c r="E1140" s="12" t="str">
        <f>IF(SAISIE!G81="","",SAISIE!F81)</f>
        <v>VTP PV 18147518 - CK-805-HF - BUNEL ERIC - RENAULT ESPACE</v>
      </c>
      <c r="F1140" s="12" t="str">
        <f>IF(SAISIE!$G81="","",IF(SAISIE!$U81="","",SAISIE!$U81))</f>
        <v/>
      </c>
      <c r="G1140" s="12">
        <f>IF(SAISIE!G81="","",SAISIE!G81)</f>
        <v>49.72</v>
      </c>
      <c r="H1140" s="12"/>
      <c r="I1140" s="12">
        <f>IF(SAISIE!$G81="","",SAISIE!$X81)</f>
        <v>0</v>
      </c>
      <c r="J1140" s="61" t="str">
        <f>IF(COUNTBLANK(SAISIE!$Q$6:$T$6)=4,"",IF(SAISIE!G81="","",IF(SAISIE!Q81&gt;0,SAISIE!$Q$6,IF(SAISIE!R81&gt;0,SAISIE!$R$6,IF(SAISIE!S81&gt;0,SAISIE!$S$6,IF(SAISIE!T81&gt;0,SAISIE!$T$6,""))))))</f>
        <v/>
      </c>
      <c r="O1140" s="11" t="s">
        <v>48</v>
      </c>
    </row>
    <row r="1141" spans="1:15" x14ac:dyDescent="0.2">
      <c r="A1141" s="48" t="str">
        <f>IF(B1141="","SUPPR",SAISIE!$B$3)</f>
        <v>SUPPR</v>
      </c>
      <c r="B1141" s="12" t="str">
        <f>IF(SAISIE!H81="","",IF(LEN(SAISIE!B81)=1,CONCATENATE("0",SAISIE!B81,"/",SAISIE!$B$4,"/",SAISIE!$B$5),CONCATENATE(SAISIE!B81,"/",SAISIE!$B$4,"/",SAISIE!$B$5)))</f>
        <v/>
      </c>
      <c r="C1141" s="12" t="str">
        <f>IF(SAISIE!H81="","",SAISIE!$H$8)</f>
        <v/>
      </c>
      <c r="D1141" s="12" t="str">
        <f>IF(SAISIE!H81="","",SAISIE!E81)</f>
        <v/>
      </c>
      <c r="E1141" s="12" t="str">
        <f>IF(SAISIE!H81="","",SAISIE!F81)</f>
        <v/>
      </c>
      <c r="F1141" s="12" t="str">
        <f>IF(SAISIE!$H81="","",IF(SAISIE!$U81="","",SAISIE!$U81))</f>
        <v/>
      </c>
      <c r="G1141" s="12" t="str">
        <f>IF(SAISIE!H81="","",SAISIE!H81)</f>
        <v/>
      </c>
      <c r="H1141" s="12"/>
      <c r="I1141" s="12" t="str">
        <f>IF(SAISIE!$H81="","",SAISIE!$X81)</f>
        <v/>
      </c>
      <c r="J1141" s="61" t="str">
        <f>IF(COUNTBLANK(SAISIE!$Q$6:$T$6)=4,"",IF(SAISIE!H81="","",IF(SAISIE!Q81&gt;0,SAISIE!$Q$6,IF(SAISIE!R81&gt;0,SAISIE!$R$6,IF(SAISIE!S81&gt;0,SAISIE!$S$6,IF(SAISIE!T81&gt;0,SAISIE!$T$6,""))))))</f>
        <v/>
      </c>
      <c r="O1141" s="11" t="s">
        <v>49</v>
      </c>
    </row>
    <row r="1142" spans="1:15" x14ac:dyDescent="0.2">
      <c r="A1142" s="48" t="str">
        <f>IF(B1142="","SUPPR",SAISIE!$B$3)</f>
        <v>SUPPR</v>
      </c>
      <c r="B1142" s="12" t="str">
        <f>IF(SAISIE!I81="","",IF(LEN(SAISIE!B81)=1,CONCATENATE("0",SAISIE!B81,"/",SAISIE!$B$4,"/",SAISIE!$B$5),CONCATENATE(SAISIE!B81,"/",SAISIE!$B$4,"/",SAISIE!$B$5)))</f>
        <v/>
      </c>
      <c r="C1142" s="12" t="str">
        <f>IF(SAISIE!I81="","",SAISIE!$I$8)</f>
        <v/>
      </c>
      <c r="D1142" s="12" t="str">
        <f>IF(SAISIE!I81="","",SAISIE!E81)</f>
        <v/>
      </c>
      <c r="E1142" s="12" t="str">
        <f>IF(SAISIE!I81="","",SAISIE!F81)</f>
        <v/>
      </c>
      <c r="F1142" s="12" t="str">
        <f>IF(SAISIE!$I81="","",IF(SAISIE!$U81="","",SAISIE!$U81))</f>
        <v/>
      </c>
      <c r="G1142" s="12" t="str">
        <f>IF(SAISIE!I81="","",SAISIE!I81)</f>
        <v/>
      </c>
      <c r="H1142" s="12"/>
      <c r="I1142" s="12" t="str">
        <f>IF(SAISIE!$I81="","",SAISIE!$X81)</f>
        <v/>
      </c>
      <c r="J1142" s="61" t="str">
        <f>IF(COUNTBLANK(SAISIE!$Q$6:$T$6)=4,"",IF(SAISIE!I81="","",IF(SAISIE!Q81&gt;0,SAISIE!$Q$6,IF(SAISIE!R81&gt;0,SAISIE!$R$6,IF(SAISIE!S81&gt;0,SAISIE!$S$6,IF(SAISIE!T81&gt;0,SAISIE!$T$6,""))))))</f>
        <v/>
      </c>
      <c r="O1142" s="11" t="s">
        <v>50</v>
      </c>
    </row>
    <row r="1143" spans="1:15" x14ac:dyDescent="0.2">
      <c r="A1143" s="48" t="str">
        <f>IF(B1143="","SUPPR",SAISIE!$B$3)</f>
        <v>SUPPR</v>
      </c>
      <c r="B1143" s="12" t="str">
        <f>IF(SAISIE!J81="","",IF(LEN(SAISIE!B81)=1,CONCATENATE("0",SAISIE!B81,"/",SAISIE!$B$4,"/",SAISIE!$B$5),CONCATENATE(SAISIE!B81,"/",SAISIE!$B$4,"/",SAISIE!$B$5)))</f>
        <v/>
      </c>
      <c r="C1143" s="12" t="str">
        <f>IF(SAISIE!J81="","",SAISIE!$J$8)</f>
        <v/>
      </c>
      <c r="D1143" s="12" t="str">
        <f>IF(SAISIE!J81="","",SAISIE!E81)</f>
        <v/>
      </c>
      <c r="E1143" s="12" t="str">
        <f>IF(SAISIE!J81="","",SAISIE!F81)</f>
        <v/>
      </c>
      <c r="F1143" s="12" t="str">
        <f>IF(SAISIE!$J81="","",IF(SAISIE!$U81="","",SAISIE!$U81))</f>
        <v/>
      </c>
      <c r="G1143" s="12" t="str">
        <f>IF(SAISIE!J81="","",SAISIE!J81)</f>
        <v/>
      </c>
      <c r="H1143" s="12"/>
      <c r="I1143" s="12" t="str">
        <f>IF(SAISIE!$J81="","",SAISIE!$X81)</f>
        <v/>
      </c>
      <c r="J1143" s="61" t="str">
        <f>IF(COUNTBLANK(SAISIE!$Q$6:$T$6)=4,"",IF(SAISIE!J81="","",IF(SAISIE!Q81&gt;0,SAISIE!$Q$6,IF(SAISIE!R81&gt;0,SAISIE!$R$6,IF(SAISIE!S81&gt;0,SAISIE!$S$6,IF(SAISIE!T81&gt;0,SAISIE!$T$6,""))))))</f>
        <v/>
      </c>
      <c r="O1143" s="11" t="s">
        <v>53</v>
      </c>
    </row>
    <row r="1144" spans="1:15" x14ac:dyDescent="0.2">
      <c r="A1144" s="48" t="str">
        <f>IF(B1144="","SUPPR",SAISIE!$B$3)</f>
        <v>SUPPR</v>
      </c>
      <c r="B1144" s="12" t="str">
        <f>IF(SAISIE!K81="","",IF(LEN(SAISIE!B81)=1,CONCATENATE("0",SAISIE!B81,"/",SAISIE!$B$4,"/",SAISIE!$B$5),CONCATENATE(SAISIE!B81,"/",SAISIE!$B$4,"/",SAISIE!$B$5)))</f>
        <v/>
      </c>
      <c r="C1144" s="12" t="str">
        <f>IF(SAISIE!K81="","",SAISIE!$K$8)</f>
        <v/>
      </c>
      <c r="D1144" s="12" t="str">
        <f>IF(SAISIE!K81="","",SAISIE!E81)</f>
        <v/>
      </c>
      <c r="E1144" s="12" t="str">
        <f>IF(SAISIE!K81="","",SAISIE!F81)</f>
        <v/>
      </c>
      <c r="F1144" s="12" t="str">
        <f>IF(SAISIE!$K81="","",IF(SAISIE!$U81="","",SAISIE!$U81))</f>
        <v/>
      </c>
      <c r="G1144" s="12" t="str">
        <f>IF(SAISIE!K81="","",SAISIE!K81)</f>
        <v/>
      </c>
      <c r="H1144" s="12"/>
      <c r="I1144" s="12" t="str">
        <f>IF(SAISIE!$K81="","",SAISIE!$X81)</f>
        <v/>
      </c>
      <c r="J1144" s="61" t="str">
        <f>IF(COUNTBLANK(SAISIE!$Q$6:$T$6)=4,"",IF(SAISIE!K81="","",IF(SAISIE!Q81&gt;0,SAISIE!$Q$6,IF(SAISIE!R81&gt;0,SAISIE!$R$6,IF(SAISIE!S81&gt;0,SAISIE!$S$6,IF(SAISIE!T81&gt;0,SAISIE!$T$6,""))))))</f>
        <v/>
      </c>
      <c r="O1144" s="11" t="s">
        <v>54</v>
      </c>
    </row>
    <row r="1145" spans="1:15" x14ac:dyDescent="0.2">
      <c r="A1145" s="48" t="str">
        <f>IF(B1145="","SUPPR",SAISIE!$B$3)</f>
        <v>SUPPR</v>
      </c>
      <c r="B1145" s="12" t="str">
        <f>IF(SAISIE!L81="","",IF(LEN(SAISIE!B81)=1,CONCATENATE("0",SAISIE!B81,"/",SAISIE!$B$4,"/",SAISIE!$B$5),CONCATENATE(SAISIE!B81,"/",SAISIE!$B$4,"/",SAISIE!$B$5)))</f>
        <v/>
      </c>
      <c r="C1145" s="12" t="str">
        <f>IF(SAISIE!L81="","",SAISIE!$L$8)</f>
        <v/>
      </c>
      <c r="D1145" s="12" t="str">
        <f>IF(SAISIE!L81="","",SAISIE!E81)</f>
        <v/>
      </c>
      <c r="E1145" s="12" t="str">
        <f>IF(SAISIE!L81="","",SAISIE!F81)</f>
        <v/>
      </c>
      <c r="F1145" s="12" t="str">
        <f>IF(SAISIE!$L81="","",IF(SAISIE!$U81="","",SAISIE!$U81))</f>
        <v/>
      </c>
      <c r="G1145" s="12" t="str">
        <f>IF(SAISIE!L81="","",SAISIE!L81)</f>
        <v/>
      </c>
      <c r="H1145" s="12"/>
      <c r="I1145" s="12" t="str">
        <f>IF(SAISIE!$L81="","",SAISIE!$X81)</f>
        <v/>
      </c>
      <c r="J1145" s="61" t="str">
        <f>IF(COUNTBLANK(SAISIE!$Q$6:$T$6)=4,"",IF(SAISIE!L81="","",IF(SAISIE!Q81&gt;0,SAISIE!$Q$6,IF(SAISIE!R81&gt;0,SAISIE!$R$6,IF(SAISIE!S81&gt;0,SAISIE!$S$6,IF(SAISIE!T81&gt;0,SAISIE!$T$6,""))))))</f>
        <v/>
      </c>
      <c r="O1145" s="11" t="s">
        <v>55</v>
      </c>
    </row>
    <row r="1146" spans="1:15" x14ac:dyDescent="0.2">
      <c r="A1146" s="48" t="str">
        <f>IF(B1146="","SUPPR",SAISIE!$B$3)</f>
        <v>SUPPR</v>
      </c>
      <c r="B1146" s="12" t="str">
        <f>IF(SAISIE!M81="","",IF(LEN(SAISIE!B81)=1,CONCATENATE("0",SAISIE!B81,"/",SAISIE!$B$4,"/",SAISIE!$B$5),CONCATENATE(SAISIE!B81,"/",SAISIE!$B$4,"/",SAISIE!$B$5)))</f>
        <v/>
      </c>
      <c r="C1146" s="12" t="str">
        <f>IF(SAISIE!M81="","",SAISIE!$M$8)</f>
        <v/>
      </c>
      <c r="D1146" s="12" t="str">
        <f>IF(SAISIE!M81="","",SAISIE!E81)</f>
        <v/>
      </c>
      <c r="E1146" s="12" t="str">
        <f>IF(SAISIE!M81="","",SAISIE!F81)</f>
        <v/>
      </c>
      <c r="F1146" s="12" t="str">
        <f>IF(SAISIE!$M81="","",IF(SAISIE!$U81="","",SAISIE!$U81))</f>
        <v/>
      </c>
      <c r="G1146" s="12" t="str">
        <f>IF(SAISIE!M81="","",SAISIE!M81)</f>
        <v/>
      </c>
      <c r="H1146" s="12"/>
      <c r="I1146" s="12" t="str">
        <f>IF(SAISIE!$M81="","",SAISIE!$X81)</f>
        <v/>
      </c>
      <c r="J1146" s="61" t="str">
        <f>IF(COUNTBLANK(SAISIE!$Q$6:$T$6)=4,"",IF(SAISIE!M81="","",IF(SAISIE!Q81&gt;0,SAISIE!$Q$6,IF(SAISIE!R81&gt;0,SAISIE!$R$6,IF(SAISIE!S81&gt;0,SAISIE!$S$6,IF(SAISIE!T81&gt;0,SAISIE!$T$6,""))))))</f>
        <v/>
      </c>
      <c r="O1146" s="11" t="s">
        <v>56</v>
      </c>
    </row>
    <row r="1147" spans="1:15" x14ac:dyDescent="0.2">
      <c r="A1147" s="48" t="str">
        <f>IF(B1147="","SUPPR",SAISIE!$B$3)</f>
        <v>SUPPR</v>
      </c>
      <c r="B1147" s="12" t="str">
        <f>IF(SAISIE!N81="","",IF(LEN(SAISIE!B81)=1,CONCATENATE("0",SAISIE!B81,"/",SAISIE!$B$4,"/",SAISIE!$B$5),CONCATENATE(SAISIE!B81,"/",SAISIE!$B$4,"/",SAISIE!$B$5)))</f>
        <v/>
      </c>
      <c r="C1147" s="12" t="str">
        <f>IF(SAISIE!N81="","",SAISIE!$N$8)</f>
        <v/>
      </c>
      <c r="D1147" s="12" t="str">
        <f>IF(SAISIE!N81="","",SAISIE!E81)</f>
        <v/>
      </c>
      <c r="E1147" s="12" t="str">
        <f>IF(SAISIE!N81="","",SAISIE!F81)</f>
        <v/>
      </c>
      <c r="F1147" s="12" t="str">
        <f>IF(SAISIE!$N81="","",IF(SAISIE!$U81="","",SAISIE!$U81))</f>
        <v/>
      </c>
      <c r="G1147" s="12" t="str">
        <f>IF(SAISIE!N81="","",SAISIE!N81)</f>
        <v/>
      </c>
      <c r="H1147" s="12"/>
      <c r="I1147" s="12" t="str">
        <f>IF(SAISIE!$N81="","",SAISIE!$X81)</f>
        <v/>
      </c>
      <c r="J1147" s="61" t="str">
        <f>IF(COUNTBLANK(SAISIE!$Q$6:$T$6)=4,"",IF(SAISIE!N81="","",IF(SAISIE!Q81&gt;0,SAISIE!$Q$6,IF(SAISIE!R81&gt;0,SAISIE!$R$6,IF(SAISIE!S81&gt;0,SAISIE!$S$6,IF(SAISIE!T81&gt;0,SAISIE!$T$6,""))))))</f>
        <v/>
      </c>
      <c r="O1147" s="11" t="s">
        <v>57</v>
      </c>
    </row>
    <row r="1148" spans="1:15" x14ac:dyDescent="0.2">
      <c r="A1148" s="48" t="str">
        <f>IF(B1148="","SUPPR",SAISIE!$B$3)</f>
        <v>SUPPR</v>
      </c>
      <c r="B1148" s="12" t="str">
        <f>IF(SAISIE!O81="","",IF(LEN(SAISIE!B81)=1,CONCATENATE("0",SAISIE!B81,"/",SAISIE!$B$4,"/",SAISIE!$B$5),CONCATENATE(SAISIE!B81,"/",SAISIE!$B$4,"/",SAISIE!$B$5)))</f>
        <v/>
      </c>
      <c r="C1148" s="12" t="str">
        <f>IF(SAISIE!O81="","",SAISIE!$O$8)</f>
        <v/>
      </c>
      <c r="D1148" s="12" t="str">
        <f>IF(SAISIE!O81="","",SAISIE!E81)</f>
        <v/>
      </c>
      <c r="E1148" s="12" t="str">
        <f>IF(SAISIE!O81="","",SAISIE!F81)</f>
        <v/>
      </c>
      <c r="F1148" s="12" t="str">
        <f>IF(SAISIE!$O81="","",IF(SAISIE!$U81="","",SAISIE!$U81))</f>
        <v/>
      </c>
      <c r="G1148" s="12" t="str">
        <f>IF(SAISIE!O81="","",SAISIE!O81)</f>
        <v/>
      </c>
      <c r="H1148" s="12"/>
      <c r="I1148" s="12" t="str">
        <f>IF(SAISIE!$O81="","",SAISIE!$X81)</f>
        <v/>
      </c>
      <c r="J1148" s="61" t="str">
        <f>IF(COUNTBLANK(SAISIE!$Q$6:$T$6)=4,"",IF(SAISIE!O81="","",IF(SAISIE!Q81&gt;0,SAISIE!$Q$6,IF(SAISIE!R81&gt;0,SAISIE!$R$6,IF(SAISIE!S81&gt;0,SAISIE!$S$6,IF(SAISIE!T81&gt;0,SAISIE!$T$6,""))))))</f>
        <v/>
      </c>
      <c r="O1148" s="11" t="s">
        <v>58</v>
      </c>
    </row>
    <row r="1149" spans="1:15" x14ac:dyDescent="0.2">
      <c r="A1149" s="48" t="str">
        <f>IF(B1149="","SUPPR",SAISIE!$B$3)</f>
        <v>SUPPR</v>
      </c>
      <c r="B1149" s="12" t="str">
        <f>IF(SAISIE!P81="","",IF(LEN(SAISIE!B81)=1,CONCATENATE("0",SAISIE!B81,"/",SAISIE!$B$4,"/",SAISIE!$B$5),CONCATENATE(SAISIE!B81,"/",SAISIE!$B$4,"/",SAISIE!$B$5)))</f>
        <v/>
      </c>
      <c r="C1149" s="12" t="str">
        <f>IF(SAISIE!P81="","",SAISIE!$P$8)</f>
        <v/>
      </c>
      <c r="D1149" s="12" t="str">
        <f>IF(SAISIE!P81="","",SAISIE!E81)</f>
        <v/>
      </c>
      <c r="E1149" s="12" t="str">
        <f>IF(SAISIE!P81="","",SAISIE!F81)</f>
        <v/>
      </c>
      <c r="F1149" s="12" t="str">
        <f>IF(SAISIE!$P81="","",IF(SAISIE!$U81="","",SAISIE!$U81))</f>
        <v/>
      </c>
      <c r="G1149" s="12" t="str">
        <f>IF(SAISIE!P81="","",SAISIE!P81)</f>
        <v/>
      </c>
      <c r="H1149" s="12"/>
      <c r="I1149" s="12" t="str">
        <f>IF(SAISIE!$P81="","",SAISIE!$X81)</f>
        <v/>
      </c>
      <c r="J1149" s="61" t="str">
        <f>IF(COUNTBLANK(SAISIE!$Q$6:$T$6)=4,"",IF(SAISIE!P81="","",IF(SAISIE!Q81&gt;0,SAISIE!$Q$6,IF(SAISIE!R81&gt;0,SAISIE!$R$6,IF(SAISIE!S81&gt;0,SAISIE!$S$6,IF(SAISIE!T81&gt;0,SAISIE!$T$6,""))))))</f>
        <v/>
      </c>
      <c r="O1149" s="11" t="s">
        <v>52</v>
      </c>
    </row>
    <row r="1150" spans="1:15" x14ac:dyDescent="0.2">
      <c r="A1150" s="48" t="str">
        <f>IF(B1150="","SUPPR",SAISIE!$B$3)</f>
        <v>PR</v>
      </c>
      <c r="B1150" s="12" t="str">
        <f>IF(SAISIE!Q81="","",IF(LEN(SAISIE!B81)=1,CONCATENATE("0",SAISIE!B81,"/",SAISIE!$B$4,"/",SAISIE!$B$5),CONCATENATE(SAISIE!B81,"/",SAISIE!$B$4,"/",SAISIE!$B$5)))</f>
        <v>26/01/2018</v>
      </c>
      <c r="C1150" s="12">
        <f>IF(SAISIE!Q81="","",SAISIE!$Q$8)</f>
        <v>4457112</v>
      </c>
      <c r="D1150" s="12">
        <f>IF(SAISIE!Q81="","",SAISIE!E81)</f>
        <v>154500</v>
      </c>
      <c r="E1150" s="12" t="str">
        <f>IF(SAISIE!Q81="","",SAISIE!F81)</f>
        <v>VTP PV 18147518 - CK-805-HF - BUNEL ERIC - RENAULT ESPACE</v>
      </c>
      <c r="F1150" s="12" t="str">
        <f>IF(SAISIE!$Q81="","",IF(SAISIE!$U81="","",SAISIE!$U81))</f>
        <v/>
      </c>
      <c r="G1150" s="12">
        <f>IF(SAISIE!Q81="","",SAISIE!Q81)</f>
        <v>10</v>
      </c>
      <c r="H1150" s="12"/>
      <c r="I1150" s="37"/>
      <c r="J1150" s="61"/>
      <c r="O1150" s="39"/>
    </row>
    <row r="1151" spans="1:15" x14ac:dyDescent="0.2">
      <c r="A1151" s="48" t="str">
        <f>IF(B1151="","SUPPR",SAISIE!$B$3)</f>
        <v>SUPPR</v>
      </c>
      <c r="B1151" s="12" t="str">
        <f>IF(SAISIE!R81="","",IF(LEN(SAISIE!B81)=1,CONCATENATE("0",SAISIE!B81,"/",SAISIE!$B$4,"/",SAISIE!$B$5),CONCATENATE(SAISIE!B81,"/",SAISIE!$B$4,"/",SAISIE!$B$5)))</f>
        <v/>
      </c>
      <c r="C1151" s="12" t="str">
        <f>IF(SAISIE!R81="","",SAISIE!$R$8)</f>
        <v/>
      </c>
      <c r="D1151" s="12" t="str">
        <f>IF(SAISIE!R81="","",SAISIE!E81)</f>
        <v/>
      </c>
      <c r="E1151" s="12" t="str">
        <f>IF(SAISIE!R81="","",SAISIE!F81)</f>
        <v/>
      </c>
      <c r="F1151" s="12" t="str">
        <f>IF(SAISIE!$R81="","",IF(SAISIE!$U81="","",SAISIE!$U81))</f>
        <v/>
      </c>
      <c r="G1151" s="12" t="str">
        <f>IF(SAISIE!R81="","",SAISIE!R81)</f>
        <v/>
      </c>
      <c r="H1151" s="12"/>
      <c r="I1151" s="37"/>
      <c r="J1151" s="61"/>
    </row>
    <row r="1152" spans="1:15" x14ac:dyDescent="0.2">
      <c r="A1152" s="48" t="str">
        <f>IF(B1152="","SUPPR",SAISIE!$B$3)</f>
        <v>SUPPR</v>
      </c>
      <c r="B1152" s="12" t="str">
        <f>IF(SAISIE!S81="","",IF(LEN(SAISIE!B81)=1,CONCATENATE("0",SAISIE!B81,"/",SAISIE!$B$4,"/",SAISIE!$B$5),CONCATENATE(SAISIE!B81,"/",SAISIE!$B$4,"/",SAISIE!$B$5)))</f>
        <v/>
      </c>
      <c r="C1152" s="12" t="str">
        <f>IF(SAISIE!S81="","",SAISIE!$S$8)</f>
        <v/>
      </c>
      <c r="D1152" s="12" t="str">
        <f>IF(SAISIE!S81="","",SAISIE!E81)</f>
        <v/>
      </c>
      <c r="E1152" s="12" t="str">
        <f>IF(SAISIE!S81="","",SAISIE!F81)</f>
        <v/>
      </c>
      <c r="F1152" s="12" t="str">
        <f>IF(SAISIE!$S81="","",IF(SAISIE!$U81="","",SAISIE!$U81))</f>
        <v/>
      </c>
      <c r="G1152" s="12" t="str">
        <f>IF(SAISIE!S81="","",SAISIE!S81)</f>
        <v/>
      </c>
      <c r="H1152" s="12"/>
      <c r="I1152" s="37"/>
      <c r="J1152" s="61"/>
    </row>
    <row r="1153" spans="1:15" ht="13.5" thickBot="1" x14ac:dyDescent="0.25">
      <c r="A1153" s="48" t="str">
        <f>IF(B1153="","SUPPR",SAISIE!$B$3)</f>
        <v>SUPPR</v>
      </c>
      <c r="B1153" s="12" t="str">
        <f>IF(SAISIE!T81="","",IF(LEN(SAISIE!B81)=1,CONCATENATE("0",SAISIE!B81,"/",SAISIE!$B$4,"/",SAISIE!$B$5),CONCATENATE(SAISIE!B81,"/",SAISIE!$B$4,"/",SAISIE!$B$5)))</f>
        <v/>
      </c>
      <c r="C1153" s="60" t="str">
        <f>IF(SAISIE!T81="","",SAISIE!$T$8)</f>
        <v/>
      </c>
      <c r="D1153" s="60" t="str">
        <f>IF(SAISIE!T81="","",SAISIE!E81)</f>
        <v/>
      </c>
      <c r="E1153" s="60" t="str">
        <f>IF(SAISIE!T81="","",SAISIE!F81)</f>
        <v/>
      </c>
      <c r="F1153" s="60" t="str">
        <f>IF(SAISIE!$T81="","",IF(SAISIE!$U81="","",SAISIE!$U81))</f>
        <v/>
      </c>
      <c r="G1153" s="60" t="str">
        <f>IF(SAISIE!T81="","",SAISIE!T81)</f>
        <v/>
      </c>
      <c r="H1153" s="58"/>
      <c r="I1153" s="59"/>
      <c r="J1153" s="62"/>
    </row>
    <row r="1154" spans="1:15" x14ac:dyDescent="0.2">
      <c r="A1154" s="48" t="str">
        <f>IF(B1154="","SUPPR",SAISIE!$B$3)</f>
        <v>PR</v>
      </c>
      <c r="B1154" s="53" t="str">
        <f>IF(SAISIE!B82="","",IF(LEN(SAISIE!B82)=1,CONCATENATE("0",SAISIE!B82,"/",SAISIE!$B$4,"/",SAISIE!$B$5),CONCATENATE(SAISIE!B82,"/",SAISIE!$B$4,"/",SAISIE!$B$5)))</f>
        <v>28/01/2018</v>
      </c>
      <c r="C1154" s="53" t="str">
        <f>IF(SAISIE!B82="","",CONCATENATE($M$2,SAISIE!C82))</f>
        <v>411BUYE</v>
      </c>
      <c r="D1154" s="53">
        <f>IF(SAISIE!B82="","",SAISIE!E82)</f>
        <v>154588</v>
      </c>
      <c r="E1154" s="53" t="str">
        <f>IF(SAISIE!B82="","",SAISIE!F82)</f>
        <v>CV PV 18147602 - 939 CMF 92 - BUYER PIERRE - PEUGEOT 306</v>
      </c>
      <c r="F1154" s="66" t="str">
        <f>IF(A1154="SUPPR","",IF(SAISIE!$U82="","",SAISIE!$U82))</f>
        <v/>
      </c>
      <c r="G1154" s="53"/>
      <c r="H1154" s="53">
        <f>IF(SAISIE!B82="","",SAISIE!D82)</f>
        <v>20</v>
      </c>
      <c r="I1154" s="54"/>
      <c r="J1154" s="55" t="str">
        <f>IF(AZ82="","","")</f>
        <v/>
      </c>
      <c r="O1154" s="38">
        <f>O1138+1</f>
        <v>82</v>
      </c>
    </row>
    <row r="1155" spans="1:15" x14ac:dyDescent="0.2">
      <c r="A1155" s="48" t="str">
        <f>IF(B1155="","SUPPR",SAISIE!$B$3)</f>
        <v>SUPPR</v>
      </c>
      <c r="B1155" s="12" t="str">
        <f>IF(SAISIE!W82="","",IF(LEN(SAISIE!B82)=1,CONCATENATE("0",SAISIE!B82,"/",SAISIE!$B$4,"/",SAISIE!$B$5),CONCATENATE(SAISIE!B82,"/",SAISIE!$B$4,"/",SAISIE!$B$5)))</f>
        <v/>
      </c>
      <c r="C1155" s="12" t="str">
        <f>IF(SAISIE!W82="","",SAISIE!V82)</f>
        <v/>
      </c>
      <c r="D1155" s="12" t="str">
        <f>IF(SAISIE!W82="","",SAISIE!E82)</f>
        <v/>
      </c>
      <c r="E1155" s="12" t="str">
        <f>IF(SAISIE!W82="","",SAISIE!F82)</f>
        <v/>
      </c>
      <c r="F1155" s="12" t="str">
        <f>IF(SAISIE!$W82="","",IF(SAISIE!$U82="","",SAISIE!$U82))</f>
        <v/>
      </c>
      <c r="G1155" s="12" t="str">
        <f>IF(SAISIE!W82="","",SAISIE!W82)</f>
        <v/>
      </c>
      <c r="H1155" s="12"/>
      <c r="I1155" s="12" t="str">
        <f>IF(SAISIE!$W82="","",SAISIE!$X82)</f>
        <v/>
      </c>
      <c r="J1155" s="61" t="str">
        <f>IF(COUNTBLANK(SAISIE!$Q$6:$T$6)=4,"",IF(SAISIE!W82="","",IF(SAISIE!Q82&gt;0,SAISIE!$Q$6,IF(SAISIE!R82&gt;0,SAISIE!$R$6,IF(SAISIE!S82&gt;0,SAISIE!$S$6,IF(SAISIE!T82&gt;0,SAISIE!$T$6,""))))))</f>
        <v/>
      </c>
      <c r="O1155" s="11" t="s">
        <v>51</v>
      </c>
    </row>
    <row r="1156" spans="1:15" x14ac:dyDescent="0.2">
      <c r="A1156" s="48" t="str">
        <f>IF(B1156="","SUPPR",SAISIE!$B$3)</f>
        <v>PR</v>
      </c>
      <c r="B1156" s="12" t="str">
        <f>IF(SAISIE!G82="","",IF(LEN(SAISIE!B82)=1,CONCATENATE("0",SAISIE!B82,"/",SAISIE!$B$4,"/",SAISIE!$B$5),CONCATENATE(SAISIE!B82,"/",SAISIE!$B$4,"/",SAISIE!$B$5)))</f>
        <v>28/01/2018</v>
      </c>
      <c r="C1156" s="12">
        <f>IF(SAISIE!G82="","",SAISIE!$G$8)</f>
        <v>706100</v>
      </c>
      <c r="D1156" s="12">
        <f>IF(SAISIE!G82="","",SAISIE!E82)</f>
        <v>154588</v>
      </c>
      <c r="E1156" s="12" t="str">
        <f>IF(SAISIE!G82="","",SAISIE!F82)</f>
        <v>CV PV 18147602 - 939 CMF 92 - BUYER PIERRE - PEUGEOT 306</v>
      </c>
      <c r="F1156" s="12" t="str">
        <f>IF(SAISIE!$G82="","",IF(SAISIE!$U82="","",SAISIE!$U82))</f>
        <v/>
      </c>
      <c r="G1156" s="12">
        <f>IF(SAISIE!G82="","",SAISIE!G82)</f>
        <v>16.670000000000002</v>
      </c>
      <c r="H1156" s="12"/>
      <c r="I1156" s="12">
        <f>IF(SAISIE!$G82="","",SAISIE!$X82)</f>
        <v>0</v>
      </c>
      <c r="J1156" s="61" t="str">
        <f>IF(COUNTBLANK(SAISIE!$Q$6:$T$6)=4,"",IF(SAISIE!G82="","",IF(SAISIE!Q82&gt;0,SAISIE!$Q$6,IF(SAISIE!R82&gt;0,SAISIE!$R$6,IF(SAISIE!S82&gt;0,SAISIE!$S$6,IF(SAISIE!T82&gt;0,SAISIE!$T$6,""))))))</f>
        <v/>
      </c>
      <c r="O1156" s="11" t="s">
        <v>48</v>
      </c>
    </row>
    <row r="1157" spans="1:15" x14ac:dyDescent="0.2">
      <c r="A1157" s="48" t="str">
        <f>IF(B1157="","SUPPR",SAISIE!$B$3)</f>
        <v>SUPPR</v>
      </c>
      <c r="B1157" s="12" t="str">
        <f>IF(SAISIE!H82="","",IF(LEN(SAISIE!B82)=1,CONCATENATE("0",SAISIE!B82,"/",SAISIE!$B$4,"/",SAISIE!$B$5),CONCATENATE(SAISIE!B82,"/",SAISIE!$B$4,"/",SAISIE!$B$5)))</f>
        <v/>
      </c>
      <c r="C1157" s="12" t="str">
        <f>IF(SAISIE!H82="","",SAISIE!$H$8)</f>
        <v/>
      </c>
      <c r="D1157" s="12" t="str">
        <f>IF(SAISIE!H82="","",SAISIE!E82)</f>
        <v/>
      </c>
      <c r="E1157" s="12" t="str">
        <f>IF(SAISIE!H82="","",SAISIE!F82)</f>
        <v/>
      </c>
      <c r="F1157" s="12" t="str">
        <f>IF(SAISIE!$H82="","",IF(SAISIE!$U82="","",SAISIE!$U82))</f>
        <v/>
      </c>
      <c r="G1157" s="12" t="str">
        <f>IF(SAISIE!H82="","",SAISIE!H82)</f>
        <v/>
      </c>
      <c r="H1157" s="12"/>
      <c r="I1157" s="12" t="str">
        <f>IF(SAISIE!$H82="","",SAISIE!$X82)</f>
        <v/>
      </c>
      <c r="J1157" s="61" t="str">
        <f>IF(COUNTBLANK(SAISIE!$Q$6:$T$6)=4,"",IF(SAISIE!H82="","",IF(SAISIE!Q82&gt;0,SAISIE!$Q$6,IF(SAISIE!R82&gt;0,SAISIE!$R$6,IF(SAISIE!S82&gt;0,SAISIE!$S$6,IF(SAISIE!T82&gt;0,SAISIE!$T$6,""))))))</f>
        <v/>
      </c>
      <c r="O1157" s="11" t="s">
        <v>49</v>
      </c>
    </row>
    <row r="1158" spans="1:15" x14ac:dyDescent="0.2">
      <c r="A1158" s="48" t="str">
        <f>IF(B1158="","SUPPR",SAISIE!$B$3)</f>
        <v>SUPPR</v>
      </c>
      <c r="B1158" s="12" t="str">
        <f>IF(SAISIE!I82="","",IF(LEN(SAISIE!B82)=1,CONCATENATE("0",SAISIE!B82,"/",SAISIE!$B$4,"/",SAISIE!$B$5),CONCATENATE(SAISIE!B82,"/",SAISIE!$B$4,"/",SAISIE!$B$5)))</f>
        <v/>
      </c>
      <c r="C1158" s="12" t="str">
        <f>IF(SAISIE!I82="","",SAISIE!$I$8)</f>
        <v/>
      </c>
      <c r="D1158" s="12" t="str">
        <f>IF(SAISIE!I82="","",SAISIE!E82)</f>
        <v/>
      </c>
      <c r="E1158" s="12" t="str">
        <f>IF(SAISIE!I82="","",SAISIE!F82)</f>
        <v/>
      </c>
      <c r="F1158" s="12" t="str">
        <f>IF(SAISIE!$I82="","",IF(SAISIE!$U82="","",SAISIE!$U82))</f>
        <v/>
      </c>
      <c r="G1158" s="12" t="str">
        <f>IF(SAISIE!I82="","",SAISIE!I82)</f>
        <v/>
      </c>
      <c r="H1158" s="12"/>
      <c r="I1158" s="12" t="str">
        <f>IF(SAISIE!$I82="","",SAISIE!$X82)</f>
        <v/>
      </c>
      <c r="J1158" s="61" t="str">
        <f>IF(COUNTBLANK(SAISIE!$Q$6:$T$6)=4,"",IF(SAISIE!I82="","",IF(SAISIE!Q82&gt;0,SAISIE!$Q$6,IF(SAISIE!R82&gt;0,SAISIE!$R$6,IF(SAISIE!S82&gt;0,SAISIE!$S$6,IF(SAISIE!T82&gt;0,SAISIE!$T$6,""))))))</f>
        <v/>
      </c>
      <c r="O1158" s="11" t="s">
        <v>50</v>
      </c>
    </row>
    <row r="1159" spans="1:15" x14ac:dyDescent="0.2">
      <c r="A1159" s="48" t="str">
        <f>IF(B1159="","SUPPR",SAISIE!$B$3)</f>
        <v>SUPPR</v>
      </c>
      <c r="B1159" s="12" t="str">
        <f>IF(SAISIE!J82="","",IF(LEN(SAISIE!B82)=1,CONCATENATE("0",SAISIE!B82,"/",SAISIE!$B$4,"/",SAISIE!$B$5),CONCATENATE(SAISIE!B82,"/",SAISIE!$B$4,"/",SAISIE!$B$5)))</f>
        <v/>
      </c>
      <c r="C1159" s="12" t="str">
        <f>IF(SAISIE!J82="","",SAISIE!$J$8)</f>
        <v/>
      </c>
      <c r="D1159" s="12" t="str">
        <f>IF(SAISIE!J82="","",SAISIE!E82)</f>
        <v/>
      </c>
      <c r="E1159" s="12" t="str">
        <f>IF(SAISIE!J82="","",SAISIE!F82)</f>
        <v/>
      </c>
      <c r="F1159" s="12" t="str">
        <f>IF(SAISIE!$J82="","",IF(SAISIE!$U82="","",SAISIE!$U82))</f>
        <v/>
      </c>
      <c r="G1159" s="12" t="str">
        <f>IF(SAISIE!J82="","",SAISIE!J82)</f>
        <v/>
      </c>
      <c r="H1159" s="12"/>
      <c r="I1159" s="12" t="str">
        <f>IF(SAISIE!$J82="","",SAISIE!$X82)</f>
        <v/>
      </c>
      <c r="J1159" s="61" t="str">
        <f>IF(COUNTBLANK(SAISIE!$Q$6:$T$6)=4,"",IF(SAISIE!J82="","",IF(SAISIE!Q82&gt;0,SAISIE!$Q$6,IF(SAISIE!R82&gt;0,SAISIE!$R$6,IF(SAISIE!S82&gt;0,SAISIE!$S$6,IF(SAISIE!T82&gt;0,SAISIE!$T$6,""))))))</f>
        <v/>
      </c>
      <c r="O1159" s="11" t="s">
        <v>53</v>
      </c>
    </row>
    <row r="1160" spans="1:15" x14ac:dyDescent="0.2">
      <c r="A1160" s="48" t="str">
        <f>IF(B1160="","SUPPR",SAISIE!$B$3)</f>
        <v>SUPPR</v>
      </c>
      <c r="B1160" s="12" t="str">
        <f>IF(SAISIE!K82="","",IF(LEN(SAISIE!B82)=1,CONCATENATE("0",SAISIE!B82,"/",SAISIE!$B$4,"/",SAISIE!$B$5),CONCATENATE(SAISIE!B82,"/",SAISIE!$B$4,"/",SAISIE!$B$5)))</f>
        <v/>
      </c>
      <c r="C1160" s="12" t="str">
        <f>IF(SAISIE!K82="","",SAISIE!$K$8)</f>
        <v/>
      </c>
      <c r="D1160" s="12" t="str">
        <f>IF(SAISIE!K82="","",SAISIE!E82)</f>
        <v/>
      </c>
      <c r="E1160" s="12" t="str">
        <f>IF(SAISIE!K82="","",SAISIE!F82)</f>
        <v/>
      </c>
      <c r="F1160" s="12" t="str">
        <f>IF(SAISIE!$K82="","",IF(SAISIE!$U82="","",SAISIE!$U82))</f>
        <v/>
      </c>
      <c r="G1160" s="12" t="str">
        <f>IF(SAISIE!K82="","",SAISIE!K82)</f>
        <v/>
      </c>
      <c r="H1160" s="12"/>
      <c r="I1160" s="12" t="str">
        <f>IF(SAISIE!$K82="","",SAISIE!$X82)</f>
        <v/>
      </c>
      <c r="J1160" s="61" t="str">
        <f>IF(COUNTBLANK(SAISIE!$Q$6:$T$6)=4,"",IF(SAISIE!K82="","",IF(SAISIE!Q82&gt;0,SAISIE!$Q$6,IF(SAISIE!R82&gt;0,SAISIE!$R$6,IF(SAISIE!S82&gt;0,SAISIE!$S$6,IF(SAISIE!T82&gt;0,SAISIE!$T$6,""))))))</f>
        <v/>
      </c>
      <c r="O1160" s="11" t="s">
        <v>54</v>
      </c>
    </row>
    <row r="1161" spans="1:15" x14ac:dyDescent="0.2">
      <c r="A1161" s="48" t="str">
        <f>IF(B1161="","SUPPR",SAISIE!$B$3)</f>
        <v>SUPPR</v>
      </c>
      <c r="B1161" s="12" t="str">
        <f>IF(SAISIE!L82="","",IF(LEN(SAISIE!B82)=1,CONCATENATE("0",SAISIE!B82,"/",SAISIE!$B$4,"/",SAISIE!$B$5),CONCATENATE(SAISIE!B82,"/",SAISIE!$B$4,"/",SAISIE!$B$5)))</f>
        <v/>
      </c>
      <c r="C1161" s="12" t="str">
        <f>IF(SAISIE!L82="","",SAISIE!$L$8)</f>
        <v/>
      </c>
      <c r="D1161" s="12" t="str">
        <f>IF(SAISIE!L82="","",SAISIE!E82)</f>
        <v/>
      </c>
      <c r="E1161" s="12" t="str">
        <f>IF(SAISIE!L82="","",SAISIE!F82)</f>
        <v/>
      </c>
      <c r="F1161" s="12" t="str">
        <f>IF(SAISIE!$L82="","",IF(SAISIE!$U82="","",SAISIE!$U82))</f>
        <v/>
      </c>
      <c r="G1161" s="12" t="str">
        <f>IF(SAISIE!L82="","",SAISIE!L82)</f>
        <v/>
      </c>
      <c r="H1161" s="12"/>
      <c r="I1161" s="12" t="str">
        <f>IF(SAISIE!$L82="","",SAISIE!$X82)</f>
        <v/>
      </c>
      <c r="J1161" s="61" t="str">
        <f>IF(COUNTBLANK(SAISIE!$Q$6:$T$6)=4,"",IF(SAISIE!L82="","",IF(SAISIE!Q82&gt;0,SAISIE!$Q$6,IF(SAISIE!R82&gt;0,SAISIE!$R$6,IF(SAISIE!S82&gt;0,SAISIE!$S$6,IF(SAISIE!T82&gt;0,SAISIE!$T$6,""))))))</f>
        <v/>
      </c>
      <c r="O1161" s="11" t="s">
        <v>55</v>
      </c>
    </row>
    <row r="1162" spans="1:15" x14ac:dyDescent="0.2">
      <c r="A1162" s="48" t="str">
        <f>IF(B1162="","SUPPR",SAISIE!$B$3)</f>
        <v>SUPPR</v>
      </c>
      <c r="B1162" s="12" t="str">
        <f>IF(SAISIE!M82="","",IF(LEN(SAISIE!B82)=1,CONCATENATE("0",SAISIE!B82,"/",SAISIE!$B$4,"/",SAISIE!$B$5),CONCATENATE(SAISIE!B82,"/",SAISIE!$B$4,"/",SAISIE!$B$5)))</f>
        <v/>
      </c>
      <c r="C1162" s="12" t="str">
        <f>IF(SAISIE!M82="","",SAISIE!$M$8)</f>
        <v/>
      </c>
      <c r="D1162" s="12" t="str">
        <f>IF(SAISIE!M82="","",SAISIE!E82)</f>
        <v/>
      </c>
      <c r="E1162" s="12" t="str">
        <f>IF(SAISIE!M82="","",SAISIE!F82)</f>
        <v/>
      </c>
      <c r="F1162" s="12" t="str">
        <f>IF(SAISIE!$M82="","",IF(SAISIE!$U82="","",SAISIE!$U82))</f>
        <v/>
      </c>
      <c r="G1162" s="12" t="str">
        <f>IF(SAISIE!M82="","",SAISIE!M82)</f>
        <v/>
      </c>
      <c r="H1162" s="12"/>
      <c r="I1162" s="12" t="str">
        <f>IF(SAISIE!$M82="","",SAISIE!$X82)</f>
        <v/>
      </c>
      <c r="J1162" s="61" t="str">
        <f>IF(COUNTBLANK(SAISIE!$Q$6:$T$6)=4,"",IF(SAISIE!M82="","",IF(SAISIE!Q82&gt;0,SAISIE!$Q$6,IF(SAISIE!R82&gt;0,SAISIE!$R$6,IF(SAISIE!S82&gt;0,SAISIE!$S$6,IF(SAISIE!T82&gt;0,SAISIE!$T$6,""))))))</f>
        <v/>
      </c>
      <c r="O1162" s="11" t="s">
        <v>56</v>
      </c>
    </row>
    <row r="1163" spans="1:15" x14ac:dyDescent="0.2">
      <c r="A1163" s="48" t="str">
        <f>IF(B1163="","SUPPR",SAISIE!$B$3)</f>
        <v>SUPPR</v>
      </c>
      <c r="B1163" s="12" t="str">
        <f>IF(SAISIE!N82="","",IF(LEN(SAISIE!B82)=1,CONCATENATE("0",SAISIE!B82,"/",SAISIE!$B$4,"/",SAISIE!$B$5),CONCATENATE(SAISIE!B82,"/",SAISIE!$B$4,"/",SAISIE!$B$5)))</f>
        <v/>
      </c>
      <c r="C1163" s="12" t="str">
        <f>IF(SAISIE!N82="","",SAISIE!$N$8)</f>
        <v/>
      </c>
      <c r="D1163" s="12" t="str">
        <f>IF(SAISIE!N82="","",SAISIE!E82)</f>
        <v/>
      </c>
      <c r="E1163" s="12" t="str">
        <f>IF(SAISIE!N82="","",SAISIE!F82)</f>
        <v/>
      </c>
      <c r="F1163" s="12" t="str">
        <f>IF(SAISIE!$N82="","",IF(SAISIE!$U82="","",SAISIE!$U82))</f>
        <v/>
      </c>
      <c r="G1163" s="12" t="str">
        <f>IF(SAISIE!N82="","",SAISIE!N82)</f>
        <v/>
      </c>
      <c r="H1163" s="12"/>
      <c r="I1163" s="12" t="str">
        <f>IF(SAISIE!$N82="","",SAISIE!$X82)</f>
        <v/>
      </c>
      <c r="J1163" s="61" t="str">
        <f>IF(COUNTBLANK(SAISIE!$Q$6:$T$6)=4,"",IF(SAISIE!N82="","",IF(SAISIE!Q82&gt;0,SAISIE!$Q$6,IF(SAISIE!R82&gt;0,SAISIE!$R$6,IF(SAISIE!S82&gt;0,SAISIE!$S$6,IF(SAISIE!T82&gt;0,SAISIE!$T$6,""))))))</f>
        <v/>
      </c>
      <c r="O1163" s="11" t="s">
        <v>57</v>
      </c>
    </row>
    <row r="1164" spans="1:15" x14ac:dyDescent="0.2">
      <c r="A1164" s="48" t="str">
        <f>IF(B1164="","SUPPR",SAISIE!$B$3)</f>
        <v>SUPPR</v>
      </c>
      <c r="B1164" s="12" t="str">
        <f>IF(SAISIE!O82="","",IF(LEN(SAISIE!B82)=1,CONCATENATE("0",SAISIE!B82,"/",SAISIE!$B$4,"/",SAISIE!$B$5),CONCATENATE(SAISIE!B82,"/",SAISIE!$B$4,"/",SAISIE!$B$5)))</f>
        <v/>
      </c>
      <c r="C1164" s="12" t="str">
        <f>IF(SAISIE!O82="","",SAISIE!$O$8)</f>
        <v/>
      </c>
      <c r="D1164" s="12" t="str">
        <f>IF(SAISIE!O82="","",SAISIE!E82)</f>
        <v/>
      </c>
      <c r="E1164" s="12" t="str">
        <f>IF(SAISIE!O82="","",SAISIE!F82)</f>
        <v/>
      </c>
      <c r="F1164" s="12" t="str">
        <f>IF(SAISIE!$O82="","",IF(SAISIE!$U82="","",SAISIE!$U82))</f>
        <v/>
      </c>
      <c r="G1164" s="12" t="str">
        <f>IF(SAISIE!O82="","",SAISIE!O82)</f>
        <v/>
      </c>
      <c r="H1164" s="12"/>
      <c r="I1164" s="12" t="str">
        <f>IF(SAISIE!$O82="","",SAISIE!$X82)</f>
        <v/>
      </c>
      <c r="J1164" s="61" t="str">
        <f>IF(COUNTBLANK(SAISIE!$Q$6:$T$6)=4,"",IF(SAISIE!O82="","",IF(SAISIE!Q82&gt;0,SAISIE!$Q$6,IF(SAISIE!R82&gt;0,SAISIE!$R$6,IF(SAISIE!S82&gt;0,SAISIE!$S$6,IF(SAISIE!T82&gt;0,SAISIE!$T$6,""))))))</f>
        <v/>
      </c>
      <c r="O1164" s="11" t="s">
        <v>58</v>
      </c>
    </row>
    <row r="1165" spans="1:15" x14ac:dyDescent="0.2">
      <c r="A1165" s="48" t="str">
        <f>IF(B1165="","SUPPR",SAISIE!$B$3)</f>
        <v>SUPPR</v>
      </c>
      <c r="B1165" s="12" t="str">
        <f>IF(SAISIE!P82="","",IF(LEN(SAISIE!B82)=1,CONCATENATE("0",SAISIE!B82,"/",SAISIE!$B$4,"/",SAISIE!$B$5),CONCATENATE(SAISIE!B82,"/",SAISIE!$B$4,"/",SAISIE!$B$5)))</f>
        <v/>
      </c>
      <c r="C1165" s="12" t="str">
        <f>IF(SAISIE!P82="","",SAISIE!$P$8)</f>
        <v/>
      </c>
      <c r="D1165" s="12" t="str">
        <f>IF(SAISIE!P82="","",SAISIE!E82)</f>
        <v/>
      </c>
      <c r="E1165" s="12" t="str">
        <f>IF(SAISIE!P82="","",SAISIE!F82)</f>
        <v/>
      </c>
      <c r="F1165" s="12" t="str">
        <f>IF(SAISIE!$P82="","",IF(SAISIE!$U82="","",SAISIE!$U82))</f>
        <v/>
      </c>
      <c r="G1165" s="12" t="str">
        <f>IF(SAISIE!P82="","",SAISIE!P82)</f>
        <v/>
      </c>
      <c r="H1165" s="12"/>
      <c r="I1165" s="12" t="str">
        <f>IF(SAISIE!$P82="","",SAISIE!$X82)</f>
        <v/>
      </c>
      <c r="J1165" s="61" t="str">
        <f>IF(COUNTBLANK(SAISIE!$Q$6:$T$6)=4,"",IF(SAISIE!P82="","",IF(SAISIE!Q82&gt;0,SAISIE!$Q$6,IF(SAISIE!R82&gt;0,SAISIE!$R$6,IF(SAISIE!S82&gt;0,SAISIE!$S$6,IF(SAISIE!T82&gt;0,SAISIE!$T$6,""))))))</f>
        <v/>
      </c>
      <c r="O1165" s="11" t="s">
        <v>52</v>
      </c>
    </row>
    <row r="1166" spans="1:15" x14ac:dyDescent="0.2">
      <c r="A1166" s="48" t="str">
        <f>IF(B1166="","SUPPR",SAISIE!$B$3)</f>
        <v>PR</v>
      </c>
      <c r="B1166" s="12" t="str">
        <f>IF(SAISIE!Q82="","",IF(LEN(SAISIE!B82)=1,CONCATENATE("0",SAISIE!B82,"/",SAISIE!$B$4,"/",SAISIE!$B$5),CONCATENATE(SAISIE!B82,"/",SAISIE!$B$4,"/",SAISIE!$B$5)))</f>
        <v>28/01/2018</v>
      </c>
      <c r="C1166" s="12">
        <f>IF(SAISIE!Q82="","",SAISIE!$Q$8)</f>
        <v>4457112</v>
      </c>
      <c r="D1166" s="12">
        <f>IF(SAISIE!Q82="","",SAISIE!E82)</f>
        <v>154588</v>
      </c>
      <c r="E1166" s="12" t="str">
        <f>IF(SAISIE!Q82="","",SAISIE!F82)</f>
        <v>CV PV 18147602 - 939 CMF 92 - BUYER PIERRE - PEUGEOT 306</v>
      </c>
      <c r="F1166" s="12" t="str">
        <f>IF(SAISIE!$Q82="","",IF(SAISIE!$U82="","",SAISIE!$U82))</f>
        <v/>
      </c>
      <c r="G1166" s="12">
        <f>IF(SAISIE!Q82="","",SAISIE!Q82)</f>
        <v>3.33</v>
      </c>
      <c r="H1166" s="12"/>
      <c r="I1166" s="37"/>
      <c r="J1166" s="61"/>
      <c r="O1166" s="39"/>
    </row>
    <row r="1167" spans="1:15" x14ac:dyDescent="0.2">
      <c r="A1167" s="48" t="str">
        <f>IF(B1167="","SUPPR",SAISIE!$B$3)</f>
        <v>SUPPR</v>
      </c>
      <c r="B1167" s="12" t="str">
        <f>IF(SAISIE!R82="","",IF(LEN(SAISIE!B82)=1,CONCATENATE("0",SAISIE!B82,"/",SAISIE!$B$4,"/",SAISIE!$B$5),CONCATENATE(SAISIE!B82,"/",SAISIE!$B$4,"/",SAISIE!$B$5)))</f>
        <v/>
      </c>
      <c r="C1167" s="12" t="str">
        <f>IF(SAISIE!R82="","",SAISIE!$R$8)</f>
        <v/>
      </c>
      <c r="D1167" s="12" t="str">
        <f>IF(SAISIE!R82="","",SAISIE!E82)</f>
        <v/>
      </c>
      <c r="E1167" s="12" t="str">
        <f>IF(SAISIE!R82="","",SAISIE!F82)</f>
        <v/>
      </c>
      <c r="F1167" s="12" t="str">
        <f>IF(SAISIE!$R82="","",IF(SAISIE!$U82="","",SAISIE!$U82))</f>
        <v/>
      </c>
      <c r="G1167" s="12" t="str">
        <f>IF(SAISIE!R82="","",SAISIE!R82)</f>
        <v/>
      </c>
      <c r="H1167" s="12"/>
      <c r="I1167" s="37"/>
      <c r="J1167" s="61"/>
    </row>
    <row r="1168" spans="1:15" x14ac:dyDescent="0.2">
      <c r="A1168" s="48" t="str">
        <f>IF(B1168="","SUPPR",SAISIE!$B$3)</f>
        <v>SUPPR</v>
      </c>
      <c r="B1168" s="12" t="str">
        <f>IF(SAISIE!S82="","",IF(LEN(SAISIE!B82)=1,CONCATENATE("0",SAISIE!B82,"/",SAISIE!$B$4,"/",SAISIE!$B$5),CONCATENATE(SAISIE!B82,"/",SAISIE!$B$4,"/",SAISIE!$B$5)))</f>
        <v/>
      </c>
      <c r="C1168" s="12" t="str">
        <f>IF(SAISIE!S82="","",SAISIE!$S$8)</f>
        <v/>
      </c>
      <c r="D1168" s="12" t="str">
        <f>IF(SAISIE!S82="","",SAISIE!E82)</f>
        <v/>
      </c>
      <c r="E1168" s="12" t="str">
        <f>IF(SAISIE!S82="","",SAISIE!F82)</f>
        <v/>
      </c>
      <c r="F1168" s="12" t="str">
        <f>IF(SAISIE!$S82="","",IF(SAISIE!$U82="","",SAISIE!$U82))</f>
        <v/>
      </c>
      <c r="G1168" s="12" t="str">
        <f>IF(SAISIE!S82="","",SAISIE!S82)</f>
        <v/>
      </c>
      <c r="H1168" s="12"/>
      <c r="I1168" s="37"/>
      <c r="J1168" s="61"/>
    </row>
    <row r="1169" spans="1:15" ht="13.5" thickBot="1" x14ac:dyDescent="0.25">
      <c r="A1169" s="48" t="str">
        <f>IF(B1169="","SUPPR",SAISIE!$B$3)</f>
        <v>SUPPR</v>
      </c>
      <c r="B1169" s="12" t="str">
        <f>IF(SAISIE!T82="","",IF(LEN(SAISIE!B82)=1,CONCATENATE("0",SAISIE!B82,"/",SAISIE!$B$4,"/",SAISIE!$B$5),CONCATENATE(SAISIE!B82,"/",SAISIE!$B$4,"/",SAISIE!$B$5)))</f>
        <v/>
      </c>
      <c r="C1169" s="60" t="str">
        <f>IF(SAISIE!T82="","",SAISIE!$T$8)</f>
        <v/>
      </c>
      <c r="D1169" s="60" t="str">
        <f>IF(SAISIE!T82="","",SAISIE!E82)</f>
        <v/>
      </c>
      <c r="E1169" s="60" t="str">
        <f>IF(SAISIE!T82="","",SAISIE!F82)</f>
        <v/>
      </c>
      <c r="F1169" s="60" t="str">
        <f>IF(SAISIE!$T82="","",IF(SAISIE!$U82="","",SAISIE!$U82))</f>
        <v/>
      </c>
      <c r="G1169" s="60" t="str">
        <f>IF(SAISIE!T82="","",SAISIE!T82)</f>
        <v/>
      </c>
      <c r="H1169" s="58"/>
      <c r="I1169" s="59"/>
      <c r="J1169" s="62"/>
    </row>
    <row r="1170" spans="1:15" x14ac:dyDescent="0.2">
      <c r="A1170" s="48" t="str">
        <f>IF(B1170="","SUPPR",SAISIE!$B$3)</f>
        <v>PR</v>
      </c>
      <c r="B1170" s="53" t="str">
        <f>IF(SAISIE!B83="","",IF(LEN(SAISIE!B83)=1,CONCATENATE("0",SAISIE!B83,"/",SAISIE!$B$4,"/",SAISIE!$B$5),CONCATENATE(SAISIE!B83,"/",SAISIE!$B$4,"/",SAISIE!$B$5)))</f>
        <v>15/01/2018</v>
      </c>
      <c r="C1170" s="53" t="str">
        <f>IF(SAISIE!B83="","",CONCATENATE($M$2,SAISIE!C83))</f>
        <v>411CAFE</v>
      </c>
      <c r="D1170" s="53">
        <f>IF(SAISIE!B83="","",SAISIE!E83)</f>
        <v>154216</v>
      </c>
      <c r="E1170" s="53" t="str">
        <f>IF(SAISIE!B83="","",SAISIE!F83)</f>
        <v>VTP PV 18147249 - DD-365-FS - CAFE DES IMAGES - RENAULT KANGOO</v>
      </c>
      <c r="F1170" s="66" t="str">
        <f>IF(A1170="SUPPR","",IF(SAISIE!$U83="","",SAISIE!$U83))</f>
        <v/>
      </c>
      <c r="G1170" s="53"/>
      <c r="H1170" s="53">
        <f>IF(SAISIE!B83="","",SAISIE!D83)</f>
        <v>65</v>
      </c>
      <c r="I1170" s="54"/>
      <c r="J1170" s="55" t="str">
        <f>IF(AZ83="","","")</f>
        <v/>
      </c>
      <c r="O1170" s="38">
        <f>O1154+1</f>
        <v>83</v>
      </c>
    </row>
    <row r="1171" spans="1:15" x14ac:dyDescent="0.2">
      <c r="A1171" s="48" t="str">
        <f>IF(B1171="","SUPPR",SAISIE!$B$3)</f>
        <v>SUPPR</v>
      </c>
      <c r="B1171" s="12" t="str">
        <f>IF(SAISIE!W83="","",IF(LEN(SAISIE!B83)=1,CONCATENATE("0",SAISIE!B83,"/",SAISIE!$B$4,"/",SAISIE!$B$5),CONCATENATE(SAISIE!B83,"/",SAISIE!$B$4,"/",SAISIE!$B$5)))</f>
        <v/>
      </c>
      <c r="C1171" s="12" t="str">
        <f>IF(SAISIE!W83="","",SAISIE!V83)</f>
        <v/>
      </c>
      <c r="D1171" s="12" t="str">
        <f>IF(SAISIE!W83="","",SAISIE!E83)</f>
        <v/>
      </c>
      <c r="E1171" s="12" t="str">
        <f>IF(SAISIE!W83="","",SAISIE!F83)</f>
        <v/>
      </c>
      <c r="F1171" s="12" t="str">
        <f>IF(SAISIE!$W83="","",IF(SAISIE!$U83="","",SAISIE!$U83))</f>
        <v/>
      </c>
      <c r="G1171" s="12" t="str">
        <f>IF(SAISIE!W83="","",SAISIE!W83)</f>
        <v/>
      </c>
      <c r="H1171" s="12"/>
      <c r="I1171" s="12" t="str">
        <f>IF(SAISIE!$W83="","",SAISIE!$X83)</f>
        <v/>
      </c>
      <c r="J1171" s="61" t="str">
        <f>IF(COUNTBLANK(SAISIE!$Q$6:$T$6)=4,"",IF(SAISIE!W83="","",IF(SAISIE!Q83&gt;0,SAISIE!$Q$6,IF(SAISIE!R83&gt;0,SAISIE!$R$6,IF(SAISIE!S83&gt;0,SAISIE!$S$6,IF(SAISIE!T83&gt;0,SAISIE!$T$6,""))))))</f>
        <v/>
      </c>
      <c r="O1171" s="11" t="s">
        <v>51</v>
      </c>
    </row>
    <row r="1172" spans="1:15" x14ac:dyDescent="0.2">
      <c r="A1172" s="48" t="str">
        <f>IF(B1172="","SUPPR",SAISIE!$B$3)</f>
        <v>PR</v>
      </c>
      <c r="B1172" s="12" t="str">
        <f>IF(SAISIE!G83="","",IF(LEN(SAISIE!B83)=1,CONCATENATE("0",SAISIE!B83,"/",SAISIE!$B$4,"/",SAISIE!$B$5),CONCATENATE(SAISIE!B83,"/",SAISIE!$B$4,"/",SAISIE!$B$5)))</f>
        <v>15/01/2018</v>
      </c>
      <c r="C1172" s="12">
        <f>IF(SAISIE!G83="","",SAISIE!$G$8)</f>
        <v>706100</v>
      </c>
      <c r="D1172" s="12">
        <f>IF(SAISIE!G83="","",SAISIE!E83)</f>
        <v>154216</v>
      </c>
      <c r="E1172" s="12" t="str">
        <f>IF(SAISIE!G83="","",SAISIE!F83)</f>
        <v>VTP PV 18147249 - DD-365-FS - CAFE DES IMAGES - RENAULT KANGOO</v>
      </c>
      <c r="F1172" s="12" t="str">
        <f>IF(SAISIE!$G83="","",IF(SAISIE!$U83="","",SAISIE!$U83))</f>
        <v/>
      </c>
      <c r="G1172" s="12">
        <f>IF(SAISIE!G83="","",SAISIE!G83)</f>
        <v>53.88</v>
      </c>
      <c r="H1172" s="12"/>
      <c r="I1172" s="12">
        <f>IF(SAISIE!$G83="","",SAISIE!$X83)</f>
        <v>0</v>
      </c>
      <c r="J1172" s="61" t="str">
        <f>IF(COUNTBLANK(SAISIE!$Q$6:$T$6)=4,"",IF(SAISIE!G83="","",IF(SAISIE!Q83&gt;0,SAISIE!$Q$6,IF(SAISIE!R83&gt;0,SAISIE!$R$6,IF(SAISIE!S83&gt;0,SAISIE!$S$6,IF(SAISIE!T83&gt;0,SAISIE!$T$6,""))))))</f>
        <v/>
      </c>
      <c r="O1172" s="11" t="s">
        <v>48</v>
      </c>
    </row>
    <row r="1173" spans="1:15" x14ac:dyDescent="0.2">
      <c r="A1173" s="48" t="str">
        <f>IF(B1173="","SUPPR",SAISIE!$B$3)</f>
        <v>SUPPR</v>
      </c>
      <c r="B1173" s="12" t="str">
        <f>IF(SAISIE!H83="","",IF(LEN(SAISIE!B83)=1,CONCATENATE("0",SAISIE!B83,"/",SAISIE!$B$4,"/",SAISIE!$B$5),CONCATENATE(SAISIE!B83,"/",SAISIE!$B$4,"/",SAISIE!$B$5)))</f>
        <v/>
      </c>
      <c r="C1173" s="12" t="str">
        <f>IF(SAISIE!H83="","",SAISIE!$H$8)</f>
        <v/>
      </c>
      <c r="D1173" s="12" t="str">
        <f>IF(SAISIE!H83="","",SAISIE!E83)</f>
        <v/>
      </c>
      <c r="E1173" s="12" t="str">
        <f>IF(SAISIE!H83="","",SAISIE!F83)</f>
        <v/>
      </c>
      <c r="F1173" s="12" t="str">
        <f>IF(SAISIE!$H83="","",IF(SAISIE!$U83="","",SAISIE!$U83))</f>
        <v/>
      </c>
      <c r="G1173" s="12" t="str">
        <f>IF(SAISIE!H83="","",SAISIE!H83)</f>
        <v/>
      </c>
      <c r="H1173" s="12"/>
      <c r="I1173" s="12" t="str">
        <f>IF(SAISIE!$H83="","",SAISIE!$X83)</f>
        <v/>
      </c>
      <c r="J1173" s="61" t="str">
        <f>IF(COUNTBLANK(SAISIE!$Q$6:$T$6)=4,"",IF(SAISIE!H83="","",IF(SAISIE!Q83&gt;0,SAISIE!$Q$6,IF(SAISIE!R83&gt;0,SAISIE!$R$6,IF(SAISIE!S83&gt;0,SAISIE!$S$6,IF(SAISIE!T83&gt;0,SAISIE!$T$6,""))))))</f>
        <v/>
      </c>
      <c r="O1173" s="11" t="s">
        <v>49</v>
      </c>
    </row>
    <row r="1174" spans="1:15" x14ac:dyDescent="0.2">
      <c r="A1174" s="48" t="str">
        <f>IF(B1174="","SUPPR",SAISIE!$B$3)</f>
        <v>SUPPR</v>
      </c>
      <c r="B1174" s="12" t="str">
        <f>IF(SAISIE!I83="","",IF(LEN(SAISIE!B83)=1,CONCATENATE("0",SAISIE!B83,"/",SAISIE!$B$4,"/",SAISIE!$B$5),CONCATENATE(SAISIE!B83,"/",SAISIE!$B$4,"/",SAISIE!$B$5)))</f>
        <v/>
      </c>
      <c r="C1174" s="12" t="str">
        <f>IF(SAISIE!I83="","",SAISIE!$I$8)</f>
        <v/>
      </c>
      <c r="D1174" s="12" t="str">
        <f>IF(SAISIE!I83="","",SAISIE!E83)</f>
        <v/>
      </c>
      <c r="E1174" s="12" t="str">
        <f>IF(SAISIE!I83="","",SAISIE!F83)</f>
        <v/>
      </c>
      <c r="F1174" s="12" t="str">
        <f>IF(SAISIE!$I83="","",IF(SAISIE!$U83="","",SAISIE!$U83))</f>
        <v/>
      </c>
      <c r="G1174" s="12" t="str">
        <f>IF(SAISIE!I83="","",SAISIE!I83)</f>
        <v/>
      </c>
      <c r="H1174" s="12"/>
      <c r="I1174" s="12" t="str">
        <f>IF(SAISIE!$I83="","",SAISIE!$X83)</f>
        <v/>
      </c>
      <c r="J1174" s="61" t="str">
        <f>IF(COUNTBLANK(SAISIE!$Q$6:$T$6)=4,"",IF(SAISIE!I83="","",IF(SAISIE!Q83&gt;0,SAISIE!$Q$6,IF(SAISIE!R83&gt;0,SAISIE!$R$6,IF(SAISIE!S83&gt;0,SAISIE!$S$6,IF(SAISIE!T83&gt;0,SAISIE!$T$6,""))))))</f>
        <v/>
      </c>
      <c r="O1174" s="11" t="s">
        <v>50</v>
      </c>
    </row>
    <row r="1175" spans="1:15" x14ac:dyDescent="0.2">
      <c r="A1175" s="48" t="str">
        <f>IF(B1175="","SUPPR",SAISIE!$B$3)</f>
        <v>SUPPR</v>
      </c>
      <c r="B1175" s="12" t="str">
        <f>IF(SAISIE!J83="","",IF(LEN(SAISIE!B83)=1,CONCATENATE("0",SAISIE!B83,"/",SAISIE!$B$4,"/",SAISIE!$B$5),CONCATENATE(SAISIE!B83,"/",SAISIE!$B$4,"/",SAISIE!$B$5)))</f>
        <v/>
      </c>
      <c r="C1175" s="12" t="str">
        <f>IF(SAISIE!J83="","",SAISIE!$J$8)</f>
        <v/>
      </c>
      <c r="D1175" s="12" t="str">
        <f>IF(SAISIE!J83="","",SAISIE!E83)</f>
        <v/>
      </c>
      <c r="E1175" s="12" t="str">
        <f>IF(SAISIE!J83="","",SAISIE!F83)</f>
        <v/>
      </c>
      <c r="F1175" s="12" t="str">
        <f>IF(SAISIE!$J83="","",IF(SAISIE!$U83="","",SAISIE!$U83))</f>
        <v/>
      </c>
      <c r="G1175" s="12" t="str">
        <f>IF(SAISIE!J83="","",SAISIE!J83)</f>
        <v/>
      </c>
      <c r="H1175" s="12"/>
      <c r="I1175" s="12" t="str">
        <f>IF(SAISIE!$J83="","",SAISIE!$X83)</f>
        <v/>
      </c>
      <c r="J1175" s="61" t="str">
        <f>IF(COUNTBLANK(SAISIE!$Q$6:$T$6)=4,"",IF(SAISIE!J83="","",IF(SAISIE!Q83&gt;0,SAISIE!$Q$6,IF(SAISIE!R83&gt;0,SAISIE!$R$6,IF(SAISIE!S83&gt;0,SAISIE!$S$6,IF(SAISIE!T83&gt;0,SAISIE!$T$6,""))))))</f>
        <v/>
      </c>
      <c r="O1175" s="11" t="s">
        <v>53</v>
      </c>
    </row>
    <row r="1176" spans="1:15" x14ac:dyDescent="0.2">
      <c r="A1176" s="48" t="str">
        <f>IF(B1176="","SUPPR",SAISIE!$B$3)</f>
        <v>SUPPR</v>
      </c>
      <c r="B1176" s="12" t="str">
        <f>IF(SAISIE!K83="","",IF(LEN(SAISIE!B83)=1,CONCATENATE("0",SAISIE!B83,"/",SAISIE!$B$4,"/",SAISIE!$B$5),CONCATENATE(SAISIE!B83,"/",SAISIE!$B$4,"/",SAISIE!$B$5)))</f>
        <v/>
      </c>
      <c r="C1176" s="12" t="str">
        <f>IF(SAISIE!K83="","",SAISIE!$K$8)</f>
        <v/>
      </c>
      <c r="D1176" s="12" t="str">
        <f>IF(SAISIE!K83="","",SAISIE!E83)</f>
        <v/>
      </c>
      <c r="E1176" s="12" t="str">
        <f>IF(SAISIE!K83="","",SAISIE!F83)</f>
        <v/>
      </c>
      <c r="F1176" s="12" t="str">
        <f>IF(SAISIE!$K83="","",IF(SAISIE!$U83="","",SAISIE!$U83))</f>
        <v/>
      </c>
      <c r="G1176" s="12" t="str">
        <f>IF(SAISIE!K83="","",SAISIE!K83)</f>
        <v/>
      </c>
      <c r="H1176" s="12"/>
      <c r="I1176" s="12" t="str">
        <f>IF(SAISIE!$K83="","",SAISIE!$X83)</f>
        <v/>
      </c>
      <c r="J1176" s="61" t="str">
        <f>IF(COUNTBLANK(SAISIE!$Q$6:$T$6)=4,"",IF(SAISIE!K83="","",IF(SAISIE!Q83&gt;0,SAISIE!$Q$6,IF(SAISIE!R83&gt;0,SAISIE!$R$6,IF(SAISIE!S83&gt;0,SAISIE!$S$6,IF(SAISIE!T83&gt;0,SAISIE!$T$6,""))))))</f>
        <v/>
      </c>
      <c r="O1176" s="11" t="s">
        <v>54</v>
      </c>
    </row>
    <row r="1177" spans="1:15" x14ac:dyDescent="0.2">
      <c r="A1177" s="48" t="str">
        <f>IF(B1177="","SUPPR",SAISIE!$B$3)</f>
        <v>SUPPR</v>
      </c>
      <c r="B1177" s="12" t="str">
        <f>IF(SAISIE!L83="","",IF(LEN(SAISIE!B83)=1,CONCATENATE("0",SAISIE!B83,"/",SAISIE!$B$4,"/",SAISIE!$B$5),CONCATENATE(SAISIE!B83,"/",SAISIE!$B$4,"/",SAISIE!$B$5)))</f>
        <v/>
      </c>
      <c r="C1177" s="12" t="str">
        <f>IF(SAISIE!L83="","",SAISIE!$L$8)</f>
        <v/>
      </c>
      <c r="D1177" s="12" t="str">
        <f>IF(SAISIE!L83="","",SAISIE!E83)</f>
        <v/>
      </c>
      <c r="E1177" s="12" t="str">
        <f>IF(SAISIE!L83="","",SAISIE!F83)</f>
        <v/>
      </c>
      <c r="F1177" s="12" t="str">
        <f>IF(SAISIE!$L83="","",IF(SAISIE!$U83="","",SAISIE!$U83))</f>
        <v/>
      </c>
      <c r="G1177" s="12" t="str">
        <f>IF(SAISIE!L83="","",SAISIE!L83)</f>
        <v/>
      </c>
      <c r="H1177" s="12"/>
      <c r="I1177" s="12" t="str">
        <f>IF(SAISIE!$L83="","",SAISIE!$X83)</f>
        <v/>
      </c>
      <c r="J1177" s="61" t="str">
        <f>IF(COUNTBLANK(SAISIE!$Q$6:$T$6)=4,"",IF(SAISIE!L83="","",IF(SAISIE!Q83&gt;0,SAISIE!$Q$6,IF(SAISIE!R83&gt;0,SAISIE!$R$6,IF(SAISIE!S83&gt;0,SAISIE!$S$6,IF(SAISIE!T83&gt;0,SAISIE!$T$6,""))))))</f>
        <v/>
      </c>
      <c r="O1177" s="11" t="s">
        <v>55</v>
      </c>
    </row>
    <row r="1178" spans="1:15" x14ac:dyDescent="0.2">
      <c r="A1178" s="48" t="str">
        <f>IF(B1178="","SUPPR",SAISIE!$B$3)</f>
        <v>SUPPR</v>
      </c>
      <c r="B1178" s="12" t="str">
        <f>IF(SAISIE!M83="","",IF(LEN(SAISIE!B83)=1,CONCATENATE("0",SAISIE!B83,"/",SAISIE!$B$4,"/",SAISIE!$B$5),CONCATENATE(SAISIE!B83,"/",SAISIE!$B$4,"/",SAISIE!$B$5)))</f>
        <v/>
      </c>
      <c r="C1178" s="12" t="str">
        <f>IF(SAISIE!M83="","",SAISIE!$M$8)</f>
        <v/>
      </c>
      <c r="D1178" s="12" t="str">
        <f>IF(SAISIE!M83="","",SAISIE!E83)</f>
        <v/>
      </c>
      <c r="E1178" s="12" t="str">
        <f>IF(SAISIE!M83="","",SAISIE!F83)</f>
        <v/>
      </c>
      <c r="F1178" s="12" t="str">
        <f>IF(SAISIE!$M83="","",IF(SAISIE!$U83="","",SAISIE!$U83))</f>
        <v/>
      </c>
      <c r="G1178" s="12" t="str">
        <f>IF(SAISIE!M83="","",SAISIE!M83)</f>
        <v/>
      </c>
      <c r="H1178" s="12"/>
      <c r="I1178" s="12" t="str">
        <f>IF(SAISIE!$M83="","",SAISIE!$X83)</f>
        <v/>
      </c>
      <c r="J1178" s="61" t="str">
        <f>IF(COUNTBLANK(SAISIE!$Q$6:$T$6)=4,"",IF(SAISIE!M83="","",IF(SAISIE!Q83&gt;0,SAISIE!$Q$6,IF(SAISIE!R83&gt;0,SAISIE!$R$6,IF(SAISIE!S83&gt;0,SAISIE!$S$6,IF(SAISIE!T83&gt;0,SAISIE!$T$6,""))))))</f>
        <v/>
      </c>
      <c r="O1178" s="11" t="s">
        <v>56</v>
      </c>
    </row>
    <row r="1179" spans="1:15" x14ac:dyDescent="0.2">
      <c r="A1179" s="48" t="str">
        <f>IF(B1179="","SUPPR",SAISIE!$B$3)</f>
        <v>SUPPR</v>
      </c>
      <c r="B1179" s="12" t="str">
        <f>IF(SAISIE!N83="","",IF(LEN(SAISIE!B83)=1,CONCATENATE("0",SAISIE!B83,"/",SAISIE!$B$4,"/",SAISIE!$B$5),CONCATENATE(SAISIE!B83,"/",SAISIE!$B$4,"/",SAISIE!$B$5)))</f>
        <v/>
      </c>
      <c r="C1179" s="12" t="str">
        <f>IF(SAISIE!N83="","",SAISIE!$N$8)</f>
        <v/>
      </c>
      <c r="D1179" s="12" t="str">
        <f>IF(SAISIE!N83="","",SAISIE!E83)</f>
        <v/>
      </c>
      <c r="E1179" s="12" t="str">
        <f>IF(SAISIE!N83="","",SAISIE!F83)</f>
        <v/>
      </c>
      <c r="F1179" s="12" t="str">
        <f>IF(SAISIE!$N83="","",IF(SAISIE!$U83="","",SAISIE!$U83))</f>
        <v/>
      </c>
      <c r="G1179" s="12" t="str">
        <f>IF(SAISIE!N83="","",SAISIE!N83)</f>
        <v/>
      </c>
      <c r="H1179" s="12"/>
      <c r="I1179" s="12" t="str">
        <f>IF(SAISIE!$N83="","",SAISIE!$X83)</f>
        <v/>
      </c>
      <c r="J1179" s="61" t="str">
        <f>IF(COUNTBLANK(SAISIE!$Q$6:$T$6)=4,"",IF(SAISIE!N83="","",IF(SAISIE!Q83&gt;0,SAISIE!$Q$6,IF(SAISIE!R83&gt;0,SAISIE!$R$6,IF(SAISIE!S83&gt;0,SAISIE!$S$6,IF(SAISIE!T83&gt;0,SAISIE!$T$6,""))))))</f>
        <v/>
      </c>
      <c r="O1179" s="11" t="s">
        <v>57</v>
      </c>
    </row>
    <row r="1180" spans="1:15" x14ac:dyDescent="0.2">
      <c r="A1180" s="48" t="str">
        <f>IF(B1180="","SUPPR",SAISIE!$B$3)</f>
        <v>SUPPR</v>
      </c>
      <c r="B1180" s="12" t="str">
        <f>IF(SAISIE!O83="","",IF(LEN(SAISIE!B83)=1,CONCATENATE("0",SAISIE!B83,"/",SAISIE!$B$4,"/",SAISIE!$B$5),CONCATENATE(SAISIE!B83,"/",SAISIE!$B$4,"/",SAISIE!$B$5)))</f>
        <v/>
      </c>
      <c r="C1180" s="12" t="str">
        <f>IF(SAISIE!O83="","",SAISIE!$O$8)</f>
        <v/>
      </c>
      <c r="D1180" s="12" t="str">
        <f>IF(SAISIE!O83="","",SAISIE!E83)</f>
        <v/>
      </c>
      <c r="E1180" s="12" t="str">
        <f>IF(SAISIE!O83="","",SAISIE!F83)</f>
        <v/>
      </c>
      <c r="F1180" s="12" t="str">
        <f>IF(SAISIE!$O83="","",IF(SAISIE!$U83="","",SAISIE!$U83))</f>
        <v/>
      </c>
      <c r="G1180" s="12" t="str">
        <f>IF(SAISIE!O83="","",SAISIE!O83)</f>
        <v/>
      </c>
      <c r="H1180" s="12"/>
      <c r="I1180" s="12" t="str">
        <f>IF(SAISIE!$O83="","",SAISIE!$X83)</f>
        <v/>
      </c>
      <c r="J1180" s="61" t="str">
        <f>IF(COUNTBLANK(SAISIE!$Q$6:$T$6)=4,"",IF(SAISIE!O83="","",IF(SAISIE!Q83&gt;0,SAISIE!$Q$6,IF(SAISIE!R83&gt;0,SAISIE!$R$6,IF(SAISIE!S83&gt;0,SAISIE!$S$6,IF(SAISIE!T83&gt;0,SAISIE!$T$6,""))))))</f>
        <v/>
      </c>
      <c r="O1180" s="11" t="s">
        <v>58</v>
      </c>
    </row>
    <row r="1181" spans="1:15" x14ac:dyDescent="0.2">
      <c r="A1181" s="48" t="str">
        <f>IF(B1181="","SUPPR",SAISIE!$B$3)</f>
        <v>SUPPR</v>
      </c>
      <c r="B1181" s="12" t="str">
        <f>IF(SAISIE!P83="","",IF(LEN(SAISIE!B83)=1,CONCATENATE("0",SAISIE!B83,"/",SAISIE!$B$4,"/",SAISIE!$B$5),CONCATENATE(SAISIE!B83,"/",SAISIE!$B$4,"/",SAISIE!$B$5)))</f>
        <v/>
      </c>
      <c r="C1181" s="12" t="str">
        <f>IF(SAISIE!P83="","",SAISIE!$P$8)</f>
        <v/>
      </c>
      <c r="D1181" s="12" t="str">
        <f>IF(SAISIE!P83="","",SAISIE!E83)</f>
        <v/>
      </c>
      <c r="E1181" s="12" t="str">
        <f>IF(SAISIE!P83="","",SAISIE!F83)</f>
        <v/>
      </c>
      <c r="F1181" s="12" t="str">
        <f>IF(SAISIE!$P83="","",IF(SAISIE!$U83="","",SAISIE!$U83))</f>
        <v/>
      </c>
      <c r="G1181" s="12" t="str">
        <f>IF(SAISIE!P83="","",SAISIE!P83)</f>
        <v/>
      </c>
      <c r="H1181" s="12"/>
      <c r="I1181" s="12" t="str">
        <f>IF(SAISIE!$P83="","",SAISIE!$X83)</f>
        <v/>
      </c>
      <c r="J1181" s="61" t="str">
        <f>IF(COUNTBLANK(SAISIE!$Q$6:$T$6)=4,"",IF(SAISIE!P83="","",IF(SAISIE!Q83&gt;0,SAISIE!$Q$6,IF(SAISIE!R83&gt;0,SAISIE!$R$6,IF(SAISIE!S83&gt;0,SAISIE!$S$6,IF(SAISIE!T83&gt;0,SAISIE!$T$6,""))))))</f>
        <v/>
      </c>
      <c r="O1181" s="11" t="s">
        <v>52</v>
      </c>
    </row>
    <row r="1182" spans="1:15" x14ac:dyDescent="0.2">
      <c r="A1182" s="48" t="str">
        <f>IF(B1182="","SUPPR",SAISIE!$B$3)</f>
        <v>PR</v>
      </c>
      <c r="B1182" s="12" t="str">
        <f>IF(SAISIE!Q83="","",IF(LEN(SAISIE!B83)=1,CONCATENATE("0",SAISIE!B83,"/",SAISIE!$B$4,"/",SAISIE!$B$5),CONCATENATE(SAISIE!B83,"/",SAISIE!$B$4,"/",SAISIE!$B$5)))</f>
        <v>15/01/2018</v>
      </c>
      <c r="C1182" s="12">
        <f>IF(SAISIE!Q83="","",SAISIE!$Q$8)</f>
        <v>4457112</v>
      </c>
      <c r="D1182" s="12">
        <f>IF(SAISIE!Q83="","",SAISIE!E83)</f>
        <v>154216</v>
      </c>
      <c r="E1182" s="12" t="str">
        <f>IF(SAISIE!Q83="","",SAISIE!F83)</f>
        <v>VTP PV 18147249 - DD-365-FS - CAFE DES IMAGES - RENAULT KANGOO</v>
      </c>
      <c r="F1182" s="12" t="str">
        <f>IF(SAISIE!$Q83="","",IF(SAISIE!$U83="","",SAISIE!$U83))</f>
        <v/>
      </c>
      <c r="G1182" s="12">
        <f>IF(SAISIE!Q83="","",SAISIE!Q83)</f>
        <v>10.84</v>
      </c>
      <c r="H1182" s="12"/>
      <c r="I1182" s="37"/>
      <c r="J1182" s="61"/>
      <c r="O1182" s="39"/>
    </row>
    <row r="1183" spans="1:15" x14ac:dyDescent="0.2">
      <c r="A1183" s="48" t="str">
        <f>IF(B1183="","SUPPR",SAISIE!$B$3)</f>
        <v>SUPPR</v>
      </c>
      <c r="B1183" s="12" t="str">
        <f>IF(SAISIE!R83="","",IF(LEN(SAISIE!B83)=1,CONCATENATE("0",SAISIE!B83,"/",SAISIE!$B$4,"/",SAISIE!$B$5),CONCATENATE(SAISIE!B83,"/",SAISIE!$B$4,"/",SAISIE!$B$5)))</f>
        <v/>
      </c>
      <c r="C1183" s="12" t="str">
        <f>IF(SAISIE!R83="","",SAISIE!$R$8)</f>
        <v/>
      </c>
      <c r="D1183" s="12" t="str">
        <f>IF(SAISIE!R83="","",SAISIE!E83)</f>
        <v/>
      </c>
      <c r="E1183" s="12" t="str">
        <f>IF(SAISIE!R83="","",SAISIE!F83)</f>
        <v/>
      </c>
      <c r="F1183" s="12" t="str">
        <f>IF(SAISIE!$R83="","",IF(SAISIE!$U83="","",SAISIE!$U83))</f>
        <v/>
      </c>
      <c r="G1183" s="12" t="str">
        <f>IF(SAISIE!R83="","",SAISIE!R83)</f>
        <v/>
      </c>
      <c r="H1183" s="12"/>
      <c r="I1183" s="37"/>
      <c r="J1183" s="61"/>
    </row>
    <row r="1184" spans="1:15" x14ac:dyDescent="0.2">
      <c r="A1184" s="48" t="str">
        <f>IF(B1184="","SUPPR",SAISIE!$B$3)</f>
        <v>SUPPR</v>
      </c>
      <c r="B1184" s="12" t="str">
        <f>IF(SAISIE!S83="","",IF(LEN(SAISIE!B83)=1,CONCATENATE("0",SAISIE!B83,"/",SAISIE!$B$4,"/",SAISIE!$B$5),CONCATENATE(SAISIE!B83,"/",SAISIE!$B$4,"/",SAISIE!$B$5)))</f>
        <v/>
      </c>
      <c r="C1184" s="12" t="str">
        <f>IF(SAISIE!S83="","",SAISIE!$S$8)</f>
        <v/>
      </c>
      <c r="D1184" s="12" t="str">
        <f>IF(SAISIE!S83="","",SAISIE!E83)</f>
        <v/>
      </c>
      <c r="E1184" s="12" t="str">
        <f>IF(SAISIE!S83="","",SAISIE!F83)</f>
        <v/>
      </c>
      <c r="F1184" s="12" t="str">
        <f>IF(SAISIE!$S83="","",IF(SAISIE!$U83="","",SAISIE!$U83))</f>
        <v/>
      </c>
      <c r="G1184" s="12" t="str">
        <f>IF(SAISIE!S83="","",SAISIE!S83)</f>
        <v/>
      </c>
      <c r="H1184" s="12"/>
      <c r="I1184" s="37"/>
      <c r="J1184" s="61"/>
    </row>
    <row r="1185" spans="1:15" ht="13.5" thickBot="1" x14ac:dyDescent="0.25">
      <c r="A1185" s="48" t="str">
        <f>IF(B1185="","SUPPR",SAISIE!$B$3)</f>
        <v>SUPPR</v>
      </c>
      <c r="B1185" s="12" t="str">
        <f>IF(SAISIE!T83="","",IF(LEN(SAISIE!B83)=1,CONCATENATE("0",SAISIE!B83,"/",SAISIE!$B$4,"/",SAISIE!$B$5),CONCATENATE(SAISIE!B83,"/",SAISIE!$B$4,"/",SAISIE!$B$5)))</f>
        <v/>
      </c>
      <c r="C1185" s="60" t="str">
        <f>IF(SAISIE!T83="","",SAISIE!$T$8)</f>
        <v/>
      </c>
      <c r="D1185" s="60" t="str">
        <f>IF(SAISIE!T83="","",SAISIE!E83)</f>
        <v/>
      </c>
      <c r="E1185" s="60" t="str">
        <f>IF(SAISIE!T83="","",SAISIE!F83)</f>
        <v/>
      </c>
      <c r="F1185" s="60" t="str">
        <f>IF(SAISIE!$T83="","",IF(SAISIE!$U83="","",SAISIE!$U83))</f>
        <v/>
      </c>
      <c r="G1185" s="60" t="str">
        <f>IF(SAISIE!T83="","",SAISIE!T83)</f>
        <v/>
      </c>
      <c r="H1185" s="58"/>
      <c r="I1185" s="59"/>
      <c r="J1185" s="62"/>
    </row>
    <row r="1186" spans="1:15" x14ac:dyDescent="0.2">
      <c r="A1186" s="48" t="str">
        <f>IF(B1186="","SUPPR",SAISIE!$B$3)</f>
        <v>PR</v>
      </c>
      <c r="B1186" s="53" t="str">
        <f>IF(SAISIE!B84="","",IF(LEN(SAISIE!B84)=1,CONCATENATE("0",SAISIE!B84,"/",SAISIE!$B$4,"/",SAISIE!$B$5),CONCATENATE(SAISIE!B84,"/",SAISIE!$B$4,"/",SAISIE!$B$5)))</f>
        <v>14/01/2018</v>
      </c>
      <c r="C1186" s="53" t="str">
        <f>IF(SAISIE!B84="","",CONCATENATE($M$2,SAISIE!C84))</f>
        <v>411CAIG</v>
      </c>
      <c r="D1186" s="53">
        <f>IF(SAISIE!B84="","",SAISIE!E84)</f>
        <v>154161</v>
      </c>
      <c r="E1186" s="53" t="str">
        <f>IF(SAISIE!B84="","",SAISIE!F84)</f>
        <v>VTP PV 18147199 - BV-127-RN - CAIGNON JEAN LOUIS - RENAULT TRAFIC</v>
      </c>
      <c r="F1186" s="66" t="str">
        <f>IF(A1186="SUPPR","",IF(SAISIE!$U84="","",SAISIE!$U84))</f>
        <v/>
      </c>
      <c r="G1186" s="53"/>
      <c r="H1186" s="53">
        <f>IF(SAISIE!B84="","",SAISIE!D84)</f>
        <v>65</v>
      </c>
      <c r="I1186" s="54"/>
      <c r="J1186" s="55" t="str">
        <f>IF(AZ84="","","")</f>
        <v/>
      </c>
      <c r="O1186" s="38">
        <f>O1170+1</f>
        <v>84</v>
      </c>
    </row>
    <row r="1187" spans="1:15" x14ac:dyDescent="0.2">
      <c r="A1187" s="48" t="str">
        <f>IF(B1187="","SUPPR",SAISIE!$B$3)</f>
        <v>SUPPR</v>
      </c>
      <c r="B1187" s="12" t="str">
        <f>IF(SAISIE!W84="","",IF(LEN(SAISIE!B84)=1,CONCATENATE("0",SAISIE!B84,"/",SAISIE!$B$4,"/",SAISIE!$B$5),CONCATENATE(SAISIE!B84,"/",SAISIE!$B$4,"/",SAISIE!$B$5)))</f>
        <v/>
      </c>
      <c r="C1187" s="12" t="str">
        <f>IF(SAISIE!W84="","",SAISIE!V84)</f>
        <v/>
      </c>
      <c r="D1187" s="12" t="str">
        <f>IF(SAISIE!W84="","",SAISIE!E84)</f>
        <v/>
      </c>
      <c r="E1187" s="12" t="str">
        <f>IF(SAISIE!W84="","",SAISIE!F84)</f>
        <v/>
      </c>
      <c r="F1187" s="12" t="str">
        <f>IF(SAISIE!$W84="","",IF(SAISIE!$U84="","",SAISIE!$U84))</f>
        <v/>
      </c>
      <c r="G1187" s="12" t="str">
        <f>IF(SAISIE!W84="","",SAISIE!W84)</f>
        <v/>
      </c>
      <c r="H1187" s="12"/>
      <c r="I1187" s="12" t="str">
        <f>IF(SAISIE!$W84="","",SAISIE!$X84)</f>
        <v/>
      </c>
      <c r="J1187" s="61" t="str">
        <f>IF(COUNTBLANK(SAISIE!$Q$6:$T$6)=4,"",IF(SAISIE!W84="","",IF(SAISIE!Q84&gt;0,SAISIE!$Q$6,IF(SAISIE!R84&gt;0,SAISIE!$R$6,IF(SAISIE!S84&gt;0,SAISIE!$S$6,IF(SAISIE!T84&gt;0,SAISIE!$T$6,""))))))</f>
        <v/>
      </c>
      <c r="O1187" s="11" t="s">
        <v>51</v>
      </c>
    </row>
    <row r="1188" spans="1:15" x14ac:dyDescent="0.2">
      <c r="A1188" s="48" t="str">
        <f>IF(B1188="","SUPPR",SAISIE!$B$3)</f>
        <v>PR</v>
      </c>
      <c r="B1188" s="12" t="str">
        <f>IF(SAISIE!G84="","",IF(LEN(SAISIE!B84)=1,CONCATENATE("0",SAISIE!B84,"/",SAISIE!$B$4,"/",SAISIE!$B$5),CONCATENATE(SAISIE!B84,"/",SAISIE!$B$4,"/",SAISIE!$B$5)))</f>
        <v>14/01/2018</v>
      </c>
      <c r="C1188" s="12">
        <f>IF(SAISIE!G84="","",SAISIE!$G$8)</f>
        <v>706100</v>
      </c>
      <c r="D1188" s="12">
        <f>IF(SAISIE!G84="","",SAISIE!E84)</f>
        <v>154161</v>
      </c>
      <c r="E1188" s="12" t="str">
        <f>IF(SAISIE!G84="","",SAISIE!F84)</f>
        <v>VTP PV 18147199 - BV-127-RN - CAIGNON JEAN LOUIS - RENAULT TRAFIC</v>
      </c>
      <c r="F1188" s="12" t="str">
        <f>IF(SAISIE!$G84="","",IF(SAISIE!$U84="","",SAISIE!$U84))</f>
        <v/>
      </c>
      <c r="G1188" s="12">
        <f>IF(SAISIE!G84="","",SAISIE!G84)</f>
        <v>53.88</v>
      </c>
      <c r="H1188" s="12"/>
      <c r="I1188" s="12">
        <f>IF(SAISIE!$G84="","",SAISIE!$X84)</f>
        <v>0</v>
      </c>
      <c r="J1188" s="61" t="str">
        <f>IF(COUNTBLANK(SAISIE!$Q$6:$T$6)=4,"",IF(SAISIE!G84="","",IF(SAISIE!Q84&gt;0,SAISIE!$Q$6,IF(SAISIE!R84&gt;0,SAISIE!$R$6,IF(SAISIE!S84&gt;0,SAISIE!$S$6,IF(SAISIE!T84&gt;0,SAISIE!$T$6,""))))))</f>
        <v/>
      </c>
      <c r="O1188" s="11" t="s">
        <v>48</v>
      </c>
    </row>
    <row r="1189" spans="1:15" x14ac:dyDescent="0.2">
      <c r="A1189" s="48" t="str">
        <f>IF(B1189="","SUPPR",SAISIE!$B$3)</f>
        <v>SUPPR</v>
      </c>
      <c r="B1189" s="12" t="str">
        <f>IF(SAISIE!H84="","",IF(LEN(SAISIE!B84)=1,CONCATENATE("0",SAISIE!B84,"/",SAISIE!$B$4,"/",SAISIE!$B$5),CONCATENATE(SAISIE!B84,"/",SAISIE!$B$4,"/",SAISIE!$B$5)))</f>
        <v/>
      </c>
      <c r="C1189" s="12" t="str">
        <f>IF(SAISIE!H84="","",SAISIE!$H$8)</f>
        <v/>
      </c>
      <c r="D1189" s="12" t="str">
        <f>IF(SAISIE!H84="","",SAISIE!E84)</f>
        <v/>
      </c>
      <c r="E1189" s="12" t="str">
        <f>IF(SAISIE!H84="","",SAISIE!F84)</f>
        <v/>
      </c>
      <c r="F1189" s="12" t="str">
        <f>IF(SAISIE!$H84="","",IF(SAISIE!$U84="","",SAISIE!$U84))</f>
        <v/>
      </c>
      <c r="G1189" s="12" t="str">
        <f>IF(SAISIE!H84="","",SAISIE!H84)</f>
        <v/>
      </c>
      <c r="H1189" s="12"/>
      <c r="I1189" s="12" t="str">
        <f>IF(SAISIE!$H84="","",SAISIE!$X84)</f>
        <v/>
      </c>
      <c r="J1189" s="61" t="str">
        <f>IF(COUNTBLANK(SAISIE!$Q$6:$T$6)=4,"",IF(SAISIE!H84="","",IF(SAISIE!Q84&gt;0,SAISIE!$Q$6,IF(SAISIE!R84&gt;0,SAISIE!$R$6,IF(SAISIE!S84&gt;0,SAISIE!$S$6,IF(SAISIE!T84&gt;0,SAISIE!$T$6,""))))))</f>
        <v/>
      </c>
      <c r="O1189" s="11" t="s">
        <v>49</v>
      </c>
    </row>
    <row r="1190" spans="1:15" x14ac:dyDescent="0.2">
      <c r="A1190" s="48" t="str">
        <f>IF(B1190="","SUPPR",SAISIE!$B$3)</f>
        <v>SUPPR</v>
      </c>
      <c r="B1190" s="12" t="str">
        <f>IF(SAISIE!I84="","",IF(LEN(SAISIE!B84)=1,CONCATENATE("0",SAISIE!B84,"/",SAISIE!$B$4,"/",SAISIE!$B$5),CONCATENATE(SAISIE!B84,"/",SAISIE!$B$4,"/",SAISIE!$B$5)))</f>
        <v/>
      </c>
      <c r="C1190" s="12" t="str">
        <f>IF(SAISIE!I84="","",SAISIE!$I$8)</f>
        <v/>
      </c>
      <c r="D1190" s="12" t="str">
        <f>IF(SAISIE!I84="","",SAISIE!E84)</f>
        <v/>
      </c>
      <c r="E1190" s="12" t="str">
        <f>IF(SAISIE!I84="","",SAISIE!F84)</f>
        <v/>
      </c>
      <c r="F1190" s="12" t="str">
        <f>IF(SAISIE!$I84="","",IF(SAISIE!$U84="","",SAISIE!$U84))</f>
        <v/>
      </c>
      <c r="G1190" s="12" t="str">
        <f>IF(SAISIE!I84="","",SAISIE!I84)</f>
        <v/>
      </c>
      <c r="H1190" s="12"/>
      <c r="I1190" s="12" t="str">
        <f>IF(SAISIE!$I84="","",SAISIE!$X84)</f>
        <v/>
      </c>
      <c r="J1190" s="61" t="str">
        <f>IF(COUNTBLANK(SAISIE!$Q$6:$T$6)=4,"",IF(SAISIE!I84="","",IF(SAISIE!Q84&gt;0,SAISIE!$Q$6,IF(SAISIE!R84&gt;0,SAISIE!$R$6,IF(SAISIE!S84&gt;0,SAISIE!$S$6,IF(SAISIE!T84&gt;0,SAISIE!$T$6,""))))))</f>
        <v/>
      </c>
      <c r="O1190" s="11" t="s">
        <v>50</v>
      </c>
    </row>
    <row r="1191" spans="1:15" x14ac:dyDescent="0.2">
      <c r="A1191" s="48" t="str">
        <f>IF(B1191="","SUPPR",SAISIE!$B$3)</f>
        <v>SUPPR</v>
      </c>
      <c r="B1191" s="12" t="str">
        <f>IF(SAISIE!J84="","",IF(LEN(SAISIE!B84)=1,CONCATENATE("0",SAISIE!B84,"/",SAISIE!$B$4,"/",SAISIE!$B$5),CONCATENATE(SAISIE!B84,"/",SAISIE!$B$4,"/",SAISIE!$B$5)))</f>
        <v/>
      </c>
      <c r="C1191" s="12" t="str">
        <f>IF(SAISIE!J84="","",SAISIE!$J$8)</f>
        <v/>
      </c>
      <c r="D1191" s="12" t="str">
        <f>IF(SAISIE!J84="","",SAISIE!E84)</f>
        <v/>
      </c>
      <c r="E1191" s="12" t="str">
        <f>IF(SAISIE!J84="","",SAISIE!F84)</f>
        <v/>
      </c>
      <c r="F1191" s="12" t="str">
        <f>IF(SAISIE!$J84="","",IF(SAISIE!$U84="","",SAISIE!$U84))</f>
        <v/>
      </c>
      <c r="G1191" s="12" t="str">
        <f>IF(SAISIE!J84="","",SAISIE!J84)</f>
        <v/>
      </c>
      <c r="H1191" s="12"/>
      <c r="I1191" s="12" t="str">
        <f>IF(SAISIE!$J84="","",SAISIE!$X84)</f>
        <v/>
      </c>
      <c r="J1191" s="61" t="str">
        <f>IF(COUNTBLANK(SAISIE!$Q$6:$T$6)=4,"",IF(SAISIE!J84="","",IF(SAISIE!Q84&gt;0,SAISIE!$Q$6,IF(SAISIE!R84&gt;0,SAISIE!$R$6,IF(SAISIE!S84&gt;0,SAISIE!$S$6,IF(SAISIE!T84&gt;0,SAISIE!$T$6,""))))))</f>
        <v/>
      </c>
      <c r="O1191" s="11" t="s">
        <v>53</v>
      </c>
    </row>
    <row r="1192" spans="1:15" x14ac:dyDescent="0.2">
      <c r="A1192" s="48" t="str">
        <f>IF(B1192="","SUPPR",SAISIE!$B$3)</f>
        <v>SUPPR</v>
      </c>
      <c r="B1192" s="12" t="str">
        <f>IF(SAISIE!K84="","",IF(LEN(SAISIE!B84)=1,CONCATENATE("0",SAISIE!B84,"/",SAISIE!$B$4,"/",SAISIE!$B$5),CONCATENATE(SAISIE!B84,"/",SAISIE!$B$4,"/",SAISIE!$B$5)))</f>
        <v/>
      </c>
      <c r="C1192" s="12" t="str">
        <f>IF(SAISIE!K84="","",SAISIE!$K$8)</f>
        <v/>
      </c>
      <c r="D1192" s="12" t="str">
        <f>IF(SAISIE!K84="","",SAISIE!E84)</f>
        <v/>
      </c>
      <c r="E1192" s="12" t="str">
        <f>IF(SAISIE!K84="","",SAISIE!F84)</f>
        <v/>
      </c>
      <c r="F1192" s="12" t="str">
        <f>IF(SAISIE!$K84="","",IF(SAISIE!$U84="","",SAISIE!$U84))</f>
        <v/>
      </c>
      <c r="G1192" s="12" t="str">
        <f>IF(SAISIE!K84="","",SAISIE!K84)</f>
        <v/>
      </c>
      <c r="H1192" s="12"/>
      <c r="I1192" s="12" t="str">
        <f>IF(SAISIE!$K84="","",SAISIE!$X84)</f>
        <v/>
      </c>
      <c r="J1192" s="61" t="str">
        <f>IF(COUNTBLANK(SAISIE!$Q$6:$T$6)=4,"",IF(SAISIE!K84="","",IF(SAISIE!Q84&gt;0,SAISIE!$Q$6,IF(SAISIE!R84&gt;0,SAISIE!$R$6,IF(SAISIE!S84&gt;0,SAISIE!$S$6,IF(SAISIE!T84&gt;0,SAISIE!$T$6,""))))))</f>
        <v/>
      </c>
      <c r="O1192" s="11" t="s">
        <v>54</v>
      </c>
    </row>
    <row r="1193" spans="1:15" x14ac:dyDescent="0.2">
      <c r="A1193" s="48" t="str">
        <f>IF(B1193="","SUPPR",SAISIE!$B$3)</f>
        <v>SUPPR</v>
      </c>
      <c r="B1193" s="12" t="str">
        <f>IF(SAISIE!L84="","",IF(LEN(SAISIE!B84)=1,CONCATENATE("0",SAISIE!B84,"/",SAISIE!$B$4,"/",SAISIE!$B$5),CONCATENATE(SAISIE!B84,"/",SAISIE!$B$4,"/",SAISIE!$B$5)))</f>
        <v/>
      </c>
      <c r="C1193" s="12" t="str">
        <f>IF(SAISIE!L84="","",SAISIE!$L$8)</f>
        <v/>
      </c>
      <c r="D1193" s="12" t="str">
        <f>IF(SAISIE!L84="","",SAISIE!E84)</f>
        <v/>
      </c>
      <c r="E1193" s="12" t="str">
        <f>IF(SAISIE!L84="","",SAISIE!F84)</f>
        <v/>
      </c>
      <c r="F1193" s="12" t="str">
        <f>IF(SAISIE!$L84="","",IF(SAISIE!$U84="","",SAISIE!$U84))</f>
        <v/>
      </c>
      <c r="G1193" s="12" t="str">
        <f>IF(SAISIE!L84="","",SAISIE!L84)</f>
        <v/>
      </c>
      <c r="H1193" s="12"/>
      <c r="I1193" s="12" t="str">
        <f>IF(SAISIE!$L84="","",SAISIE!$X84)</f>
        <v/>
      </c>
      <c r="J1193" s="61" t="str">
        <f>IF(COUNTBLANK(SAISIE!$Q$6:$T$6)=4,"",IF(SAISIE!L84="","",IF(SAISIE!Q84&gt;0,SAISIE!$Q$6,IF(SAISIE!R84&gt;0,SAISIE!$R$6,IF(SAISIE!S84&gt;0,SAISIE!$S$6,IF(SAISIE!T84&gt;0,SAISIE!$T$6,""))))))</f>
        <v/>
      </c>
      <c r="O1193" s="11" t="s">
        <v>55</v>
      </c>
    </row>
    <row r="1194" spans="1:15" x14ac:dyDescent="0.2">
      <c r="A1194" s="48" t="str">
        <f>IF(B1194="","SUPPR",SAISIE!$B$3)</f>
        <v>SUPPR</v>
      </c>
      <c r="B1194" s="12" t="str">
        <f>IF(SAISIE!M84="","",IF(LEN(SAISIE!B84)=1,CONCATENATE("0",SAISIE!B84,"/",SAISIE!$B$4,"/",SAISIE!$B$5),CONCATENATE(SAISIE!B84,"/",SAISIE!$B$4,"/",SAISIE!$B$5)))</f>
        <v/>
      </c>
      <c r="C1194" s="12" t="str">
        <f>IF(SAISIE!M84="","",SAISIE!$M$8)</f>
        <v/>
      </c>
      <c r="D1194" s="12" t="str">
        <f>IF(SAISIE!M84="","",SAISIE!E84)</f>
        <v/>
      </c>
      <c r="E1194" s="12" t="str">
        <f>IF(SAISIE!M84="","",SAISIE!F84)</f>
        <v/>
      </c>
      <c r="F1194" s="12" t="str">
        <f>IF(SAISIE!$M84="","",IF(SAISIE!$U84="","",SAISIE!$U84))</f>
        <v/>
      </c>
      <c r="G1194" s="12" t="str">
        <f>IF(SAISIE!M84="","",SAISIE!M84)</f>
        <v/>
      </c>
      <c r="H1194" s="12"/>
      <c r="I1194" s="12" t="str">
        <f>IF(SAISIE!$M84="","",SAISIE!$X84)</f>
        <v/>
      </c>
      <c r="J1194" s="61" t="str">
        <f>IF(COUNTBLANK(SAISIE!$Q$6:$T$6)=4,"",IF(SAISIE!M84="","",IF(SAISIE!Q84&gt;0,SAISIE!$Q$6,IF(SAISIE!R84&gt;0,SAISIE!$R$6,IF(SAISIE!S84&gt;0,SAISIE!$S$6,IF(SAISIE!T84&gt;0,SAISIE!$T$6,""))))))</f>
        <v/>
      </c>
      <c r="O1194" s="11" t="s">
        <v>56</v>
      </c>
    </row>
    <row r="1195" spans="1:15" x14ac:dyDescent="0.2">
      <c r="A1195" s="48" t="str">
        <f>IF(B1195="","SUPPR",SAISIE!$B$3)</f>
        <v>SUPPR</v>
      </c>
      <c r="B1195" s="12" t="str">
        <f>IF(SAISIE!N84="","",IF(LEN(SAISIE!B84)=1,CONCATENATE("0",SAISIE!B84,"/",SAISIE!$B$4,"/",SAISIE!$B$5),CONCATENATE(SAISIE!B84,"/",SAISIE!$B$4,"/",SAISIE!$B$5)))</f>
        <v/>
      </c>
      <c r="C1195" s="12" t="str">
        <f>IF(SAISIE!N84="","",SAISIE!$N$8)</f>
        <v/>
      </c>
      <c r="D1195" s="12" t="str">
        <f>IF(SAISIE!N84="","",SAISIE!E84)</f>
        <v/>
      </c>
      <c r="E1195" s="12" t="str">
        <f>IF(SAISIE!N84="","",SAISIE!F84)</f>
        <v/>
      </c>
      <c r="F1195" s="12" t="str">
        <f>IF(SAISIE!$N84="","",IF(SAISIE!$U84="","",SAISIE!$U84))</f>
        <v/>
      </c>
      <c r="G1195" s="12" t="str">
        <f>IF(SAISIE!N84="","",SAISIE!N84)</f>
        <v/>
      </c>
      <c r="H1195" s="12"/>
      <c r="I1195" s="12" t="str">
        <f>IF(SAISIE!$N84="","",SAISIE!$X84)</f>
        <v/>
      </c>
      <c r="J1195" s="61" t="str">
        <f>IF(COUNTBLANK(SAISIE!$Q$6:$T$6)=4,"",IF(SAISIE!N84="","",IF(SAISIE!Q84&gt;0,SAISIE!$Q$6,IF(SAISIE!R84&gt;0,SAISIE!$R$6,IF(SAISIE!S84&gt;0,SAISIE!$S$6,IF(SAISIE!T84&gt;0,SAISIE!$T$6,""))))))</f>
        <v/>
      </c>
      <c r="O1195" s="11" t="s">
        <v>57</v>
      </c>
    </row>
    <row r="1196" spans="1:15" x14ac:dyDescent="0.2">
      <c r="A1196" s="48" t="str">
        <f>IF(B1196="","SUPPR",SAISIE!$B$3)</f>
        <v>SUPPR</v>
      </c>
      <c r="B1196" s="12" t="str">
        <f>IF(SAISIE!O84="","",IF(LEN(SAISIE!B84)=1,CONCATENATE("0",SAISIE!B84,"/",SAISIE!$B$4,"/",SAISIE!$B$5),CONCATENATE(SAISIE!B84,"/",SAISIE!$B$4,"/",SAISIE!$B$5)))</f>
        <v/>
      </c>
      <c r="C1196" s="12" t="str">
        <f>IF(SAISIE!O84="","",SAISIE!$O$8)</f>
        <v/>
      </c>
      <c r="D1196" s="12" t="str">
        <f>IF(SAISIE!O84="","",SAISIE!E84)</f>
        <v/>
      </c>
      <c r="E1196" s="12" t="str">
        <f>IF(SAISIE!O84="","",SAISIE!F84)</f>
        <v/>
      </c>
      <c r="F1196" s="12" t="str">
        <f>IF(SAISIE!$O84="","",IF(SAISIE!$U84="","",SAISIE!$U84))</f>
        <v/>
      </c>
      <c r="G1196" s="12" t="str">
        <f>IF(SAISIE!O84="","",SAISIE!O84)</f>
        <v/>
      </c>
      <c r="H1196" s="12"/>
      <c r="I1196" s="12" t="str">
        <f>IF(SAISIE!$O84="","",SAISIE!$X84)</f>
        <v/>
      </c>
      <c r="J1196" s="61" t="str">
        <f>IF(COUNTBLANK(SAISIE!$Q$6:$T$6)=4,"",IF(SAISIE!O84="","",IF(SAISIE!Q84&gt;0,SAISIE!$Q$6,IF(SAISIE!R84&gt;0,SAISIE!$R$6,IF(SAISIE!S84&gt;0,SAISIE!$S$6,IF(SAISIE!T84&gt;0,SAISIE!$T$6,""))))))</f>
        <v/>
      </c>
      <c r="O1196" s="11" t="s">
        <v>58</v>
      </c>
    </row>
    <row r="1197" spans="1:15" x14ac:dyDescent="0.2">
      <c r="A1197" s="48" t="str">
        <f>IF(B1197="","SUPPR",SAISIE!$B$3)</f>
        <v>SUPPR</v>
      </c>
      <c r="B1197" s="12" t="str">
        <f>IF(SAISIE!P84="","",IF(LEN(SAISIE!B84)=1,CONCATENATE("0",SAISIE!B84,"/",SAISIE!$B$4,"/",SAISIE!$B$5),CONCATENATE(SAISIE!B84,"/",SAISIE!$B$4,"/",SAISIE!$B$5)))</f>
        <v/>
      </c>
      <c r="C1197" s="12" t="str">
        <f>IF(SAISIE!P84="","",SAISIE!$P$8)</f>
        <v/>
      </c>
      <c r="D1197" s="12" t="str">
        <f>IF(SAISIE!P84="","",SAISIE!E84)</f>
        <v/>
      </c>
      <c r="E1197" s="12" t="str">
        <f>IF(SAISIE!P84="","",SAISIE!F84)</f>
        <v/>
      </c>
      <c r="F1197" s="12" t="str">
        <f>IF(SAISIE!$P84="","",IF(SAISIE!$U84="","",SAISIE!$U84))</f>
        <v/>
      </c>
      <c r="G1197" s="12" t="str">
        <f>IF(SAISIE!P84="","",SAISIE!P84)</f>
        <v/>
      </c>
      <c r="H1197" s="12"/>
      <c r="I1197" s="12" t="str">
        <f>IF(SAISIE!$P84="","",SAISIE!$X84)</f>
        <v/>
      </c>
      <c r="J1197" s="61" t="str">
        <f>IF(COUNTBLANK(SAISIE!$Q$6:$T$6)=4,"",IF(SAISIE!P84="","",IF(SAISIE!Q84&gt;0,SAISIE!$Q$6,IF(SAISIE!R84&gt;0,SAISIE!$R$6,IF(SAISIE!S84&gt;0,SAISIE!$S$6,IF(SAISIE!T84&gt;0,SAISIE!$T$6,""))))))</f>
        <v/>
      </c>
      <c r="O1197" s="11" t="s">
        <v>52</v>
      </c>
    </row>
    <row r="1198" spans="1:15" x14ac:dyDescent="0.2">
      <c r="A1198" s="48" t="str">
        <f>IF(B1198="","SUPPR",SAISIE!$B$3)</f>
        <v>PR</v>
      </c>
      <c r="B1198" s="12" t="str">
        <f>IF(SAISIE!Q84="","",IF(LEN(SAISIE!B84)=1,CONCATENATE("0",SAISIE!B84,"/",SAISIE!$B$4,"/",SAISIE!$B$5),CONCATENATE(SAISIE!B84,"/",SAISIE!$B$4,"/",SAISIE!$B$5)))</f>
        <v>14/01/2018</v>
      </c>
      <c r="C1198" s="12">
        <f>IF(SAISIE!Q84="","",SAISIE!$Q$8)</f>
        <v>4457112</v>
      </c>
      <c r="D1198" s="12">
        <f>IF(SAISIE!Q84="","",SAISIE!E84)</f>
        <v>154161</v>
      </c>
      <c r="E1198" s="12" t="str">
        <f>IF(SAISIE!Q84="","",SAISIE!F84)</f>
        <v>VTP PV 18147199 - BV-127-RN - CAIGNON JEAN LOUIS - RENAULT TRAFIC</v>
      </c>
      <c r="F1198" s="12" t="str">
        <f>IF(SAISIE!$Q84="","",IF(SAISIE!$U84="","",SAISIE!$U84))</f>
        <v/>
      </c>
      <c r="G1198" s="12">
        <f>IF(SAISIE!Q84="","",SAISIE!Q84)</f>
        <v>10.84</v>
      </c>
      <c r="H1198" s="12"/>
      <c r="I1198" s="37"/>
      <c r="J1198" s="61"/>
      <c r="O1198" s="39"/>
    </row>
    <row r="1199" spans="1:15" x14ac:dyDescent="0.2">
      <c r="A1199" s="48" t="str">
        <f>IF(B1199="","SUPPR",SAISIE!$B$3)</f>
        <v>SUPPR</v>
      </c>
      <c r="B1199" s="12" t="str">
        <f>IF(SAISIE!R84="","",IF(LEN(SAISIE!B84)=1,CONCATENATE("0",SAISIE!B84,"/",SAISIE!$B$4,"/",SAISIE!$B$5),CONCATENATE(SAISIE!B84,"/",SAISIE!$B$4,"/",SAISIE!$B$5)))</f>
        <v/>
      </c>
      <c r="C1199" s="12" t="str">
        <f>IF(SAISIE!R84="","",SAISIE!$R$8)</f>
        <v/>
      </c>
      <c r="D1199" s="12" t="str">
        <f>IF(SAISIE!R84="","",SAISIE!E84)</f>
        <v/>
      </c>
      <c r="E1199" s="12" t="str">
        <f>IF(SAISIE!R84="","",SAISIE!F84)</f>
        <v/>
      </c>
      <c r="F1199" s="12" t="str">
        <f>IF(SAISIE!$R84="","",IF(SAISIE!$U84="","",SAISIE!$U84))</f>
        <v/>
      </c>
      <c r="G1199" s="12" t="str">
        <f>IF(SAISIE!R84="","",SAISIE!R84)</f>
        <v/>
      </c>
      <c r="H1199" s="12"/>
      <c r="I1199" s="37"/>
      <c r="J1199" s="61"/>
    </row>
    <row r="1200" spans="1:15" x14ac:dyDescent="0.2">
      <c r="A1200" s="48" t="str">
        <f>IF(B1200="","SUPPR",SAISIE!$B$3)</f>
        <v>SUPPR</v>
      </c>
      <c r="B1200" s="12" t="str">
        <f>IF(SAISIE!S84="","",IF(LEN(SAISIE!B84)=1,CONCATENATE("0",SAISIE!B84,"/",SAISIE!$B$4,"/",SAISIE!$B$5),CONCATENATE(SAISIE!B84,"/",SAISIE!$B$4,"/",SAISIE!$B$5)))</f>
        <v/>
      </c>
      <c r="C1200" s="12" t="str">
        <f>IF(SAISIE!S84="","",SAISIE!$S$8)</f>
        <v/>
      </c>
      <c r="D1200" s="12" t="str">
        <f>IF(SAISIE!S84="","",SAISIE!E84)</f>
        <v/>
      </c>
      <c r="E1200" s="12" t="str">
        <f>IF(SAISIE!S84="","",SAISIE!F84)</f>
        <v/>
      </c>
      <c r="F1200" s="12" t="str">
        <f>IF(SAISIE!$S84="","",IF(SAISIE!$U84="","",SAISIE!$U84))</f>
        <v/>
      </c>
      <c r="G1200" s="12" t="str">
        <f>IF(SAISIE!S84="","",SAISIE!S84)</f>
        <v/>
      </c>
      <c r="H1200" s="12"/>
      <c r="I1200" s="37"/>
      <c r="J1200" s="61"/>
    </row>
    <row r="1201" spans="1:15" ht="13.5" thickBot="1" x14ac:dyDescent="0.25">
      <c r="A1201" s="48" t="str">
        <f>IF(B1201="","SUPPR",SAISIE!$B$3)</f>
        <v>SUPPR</v>
      </c>
      <c r="B1201" s="12" t="str">
        <f>IF(SAISIE!T84="","",IF(LEN(SAISIE!B84)=1,CONCATENATE("0",SAISIE!B84,"/",SAISIE!$B$4,"/",SAISIE!$B$5),CONCATENATE(SAISIE!B84,"/",SAISIE!$B$4,"/",SAISIE!$B$5)))</f>
        <v/>
      </c>
      <c r="C1201" s="60" t="str">
        <f>IF(SAISIE!T84="","",SAISIE!$T$8)</f>
        <v/>
      </c>
      <c r="D1201" s="60" t="str">
        <f>IF(SAISIE!T84="","",SAISIE!E84)</f>
        <v/>
      </c>
      <c r="E1201" s="60" t="str">
        <f>IF(SAISIE!T84="","",SAISIE!F84)</f>
        <v/>
      </c>
      <c r="F1201" s="60" t="str">
        <f>IF(SAISIE!$T84="","",IF(SAISIE!$U84="","",SAISIE!$U84))</f>
        <v/>
      </c>
      <c r="G1201" s="60" t="str">
        <f>IF(SAISIE!T84="","",SAISIE!T84)</f>
        <v/>
      </c>
      <c r="H1201" s="58"/>
      <c r="I1201" s="59"/>
      <c r="J1201" s="62"/>
    </row>
    <row r="1202" spans="1:15" x14ac:dyDescent="0.2">
      <c r="A1202" s="48" t="str">
        <f>IF(B1202="","SUPPR",SAISIE!$B$3)</f>
        <v>PR</v>
      </c>
      <c r="B1202" s="53" t="str">
        <f>IF(SAISIE!B85="","",IF(LEN(SAISIE!B85)=1,CONCATENATE("0",SAISIE!B85,"/",SAISIE!$B$4,"/",SAISIE!$B$5),CONCATENATE(SAISIE!B85,"/",SAISIE!$B$4,"/",SAISIE!$B$5)))</f>
        <v>14/01/2018</v>
      </c>
      <c r="C1202" s="53" t="str">
        <f>IF(SAISIE!B85="","",CONCATENATE($M$2,SAISIE!C85))</f>
        <v>411CAIL</v>
      </c>
      <c r="D1202" s="53">
        <f>IF(SAISIE!B85="","",SAISIE!E85)</f>
        <v>154149</v>
      </c>
      <c r="E1202" s="53" t="str">
        <f>IF(SAISIE!B85="","",SAISIE!F85)</f>
        <v>VTP PV 18147189 - 2338 ZV 14 - CAILLARD PIERRE JEAN &amp; CATHE - RENAULT CLIO</v>
      </c>
      <c r="F1202" s="66" t="str">
        <f>IF(A1202="SUPPR","",IF(SAISIE!$U85="","",SAISIE!$U85))</f>
        <v/>
      </c>
      <c r="G1202" s="53"/>
      <c r="H1202" s="53">
        <f>IF(SAISIE!B85="","",SAISIE!D85)</f>
        <v>65</v>
      </c>
      <c r="I1202" s="54"/>
      <c r="J1202" s="55" t="str">
        <f>IF(AZ85="","","")</f>
        <v/>
      </c>
      <c r="O1202" s="38">
        <f>O1186+1</f>
        <v>85</v>
      </c>
    </row>
    <row r="1203" spans="1:15" x14ac:dyDescent="0.2">
      <c r="A1203" s="48" t="str">
        <f>IF(B1203="","SUPPR",SAISIE!$B$3)</f>
        <v>SUPPR</v>
      </c>
      <c r="B1203" s="12" t="str">
        <f>IF(SAISIE!W85="","",IF(LEN(SAISIE!B85)=1,CONCATENATE("0",SAISIE!B85,"/",SAISIE!$B$4,"/",SAISIE!$B$5),CONCATENATE(SAISIE!B85,"/",SAISIE!$B$4,"/",SAISIE!$B$5)))</f>
        <v/>
      </c>
      <c r="C1203" s="12" t="str">
        <f>IF(SAISIE!W85="","",SAISIE!V85)</f>
        <v/>
      </c>
      <c r="D1203" s="12" t="str">
        <f>IF(SAISIE!W85="","",SAISIE!E85)</f>
        <v/>
      </c>
      <c r="E1203" s="12" t="str">
        <f>IF(SAISIE!W85="","",SAISIE!F85)</f>
        <v/>
      </c>
      <c r="F1203" s="12" t="str">
        <f>IF(SAISIE!$W85="","",IF(SAISIE!$U85="","",SAISIE!$U85))</f>
        <v/>
      </c>
      <c r="G1203" s="12" t="str">
        <f>IF(SAISIE!W85="","",SAISIE!W85)</f>
        <v/>
      </c>
      <c r="H1203" s="12"/>
      <c r="I1203" s="12" t="str">
        <f>IF(SAISIE!$W85="","",SAISIE!$X85)</f>
        <v/>
      </c>
      <c r="J1203" s="61" t="str">
        <f>IF(COUNTBLANK(SAISIE!$Q$6:$T$6)=4,"",IF(SAISIE!W85="","",IF(SAISIE!Q85&gt;0,SAISIE!$Q$6,IF(SAISIE!R85&gt;0,SAISIE!$R$6,IF(SAISIE!S85&gt;0,SAISIE!$S$6,IF(SAISIE!T85&gt;0,SAISIE!$T$6,""))))))</f>
        <v/>
      </c>
      <c r="O1203" s="11" t="s">
        <v>51</v>
      </c>
    </row>
    <row r="1204" spans="1:15" x14ac:dyDescent="0.2">
      <c r="A1204" s="48" t="str">
        <f>IF(B1204="","SUPPR",SAISIE!$B$3)</f>
        <v>PR</v>
      </c>
      <c r="B1204" s="12" t="str">
        <f>IF(SAISIE!G85="","",IF(LEN(SAISIE!B85)=1,CONCATENATE("0",SAISIE!B85,"/",SAISIE!$B$4,"/",SAISIE!$B$5),CONCATENATE(SAISIE!B85,"/",SAISIE!$B$4,"/",SAISIE!$B$5)))</f>
        <v>14/01/2018</v>
      </c>
      <c r="C1204" s="12">
        <f>IF(SAISIE!G85="","",SAISIE!$G$8)</f>
        <v>706100</v>
      </c>
      <c r="D1204" s="12">
        <f>IF(SAISIE!G85="","",SAISIE!E85)</f>
        <v>154149</v>
      </c>
      <c r="E1204" s="12" t="str">
        <f>IF(SAISIE!G85="","",SAISIE!F85)</f>
        <v>VTP PV 18147189 - 2338 ZV 14 - CAILLARD PIERRE JEAN &amp; CATHE - RENAULT CLIO</v>
      </c>
      <c r="F1204" s="12" t="str">
        <f>IF(SAISIE!$G85="","",IF(SAISIE!$U85="","",SAISIE!$U85))</f>
        <v/>
      </c>
      <c r="G1204" s="12">
        <f>IF(SAISIE!G85="","",SAISIE!G85)</f>
        <v>53.88</v>
      </c>
      <c r="H1204" s="12"/>
      <c r="I1204" s="12">
        <f>IF(SAISIE!$G85="","",SAISIE!$X85)</f>
        <v>0</v>
      </c>
      <c r="J1204" s="61" t="str">
        <f>IF(COUNTBLANK(SAISIE!$Q$6:$T$6)=4,"",IF(SAISIE!G85="","",IF(SAISIE!Q85&gt;0,SAISIE!$Q$6,IF(SAISIE!R85&gt;0,SAISIE!$R$6,IF(SAISIE!S85&gt;0,SAISIE!$S$6,IF(SAISIE!T85&gt;0,SAISIE!$T$6,""))))))</f>
        <v/>
      </c>
      <c r="O1204" s="11" t="s">
        <v>48</v>
      </c>
    </row>
    <row r="1205" spans="1:15" x14ac:dyDescent="0.2">
      <c r="A1205" s="48" t="str">
        <f>IF(B1205="","SUPPR",SAISIE!$B$3)</f>
        <v>SUPPR</v>
      </c>
      <c r="B1205" s="12" t="str">
        <f>IF(SAISIE!H85="","",IF(LEN(SAISIE!B85)=1,CONCATENATE("0",SAISIE!B85,"/",SAISIE!$B$4,"/",SAISIE!$B$5),CONCATENATE(SAISIE!B85,"/",SAISIE!$B$4,"/",SAISIE!$B$5)))</f>
        <v/>
      </c>
      <c r="C1205" s="12" t="str">
        <f>IF(SAISIE!H85="","",SAISIE!$H$8)</f>
        <v/>
      </c>
      <c r="D1205" s="12" t="str">
        <f>IF(SAISIE!H85="","",SAISIE!E85)</f>
        <v/>
      </c>
      <c r="E1205" s="12" t="str">
        <f>IF(SAISIE!H85="","",SAISIE!F85)</f>
        <v/>
      </c>
      <c r="F1205" s="12" t="str">
        <f>IF(SAISIE!$H85="","",IF(SAISIE!$U85="","",SAISIE!$U85))</f>
        <v/>
      </c>
      <c r="G1205" s="12" t="str">
        <f>IF(SAISIE!H85="","",SAISIE!H85)</f>
        <v/>
      </c>
      <c r="H1205" s="12"/>
      <c r="I1205" s="12" t="str">
        <f>IF(SAISIE!$H85="","",SAISIE!$X85)</f>
        <v/>
      </c>
      <c r="J1205" s="61" t="str">
        <f>IF(COUNTBLANK(SAISIE!$Q$6:$T$6)=4,"",IF(SAISIE!H85="","",IF(SAISIE!Q85&gt;0,SAISIE!$Q$6,IF(SAISIE!R85&gt;0,SAISIE!$R$6,IF(SAISIE!S85&gt;0,SAISIE!$S$6,IF(SAISIE!T85&gt;0,SAISIE!$T$6,""))))))</f>
        <v/>
      </c>
      <c r="O1205" s="11" t="s">
        <v>49</v>
      </c>
    </row>
    <row r="1206" spans="1:15" x14ac:dyDescent="0.2">
      <c r="A1206" s="48" t="str">
        <f>IF(B1206="","SUPPR",SAISIE!$B$3)</f>
        <v>SUPPR</v>
      </c>
      <c r="B1206" s="12" t="str">
        <f>IF(SAISIE!I85="","",IF(LEN(SAISIE!B85)=1,CONCATENATE("0",SAISIE!B85,"/",SAISIE!$B$4,"/",SAISIE!$B$5),CONCATENATE(SAISIE!B85,"/",SAISIE!$B$4,"/",SAISIE!$B$5)))</f>
        <v/>
      </c>
      <c r="C1206" s="12" t="str">
        <f>IF(SAISIE!I85="","",SAISIE!$I$8)</f>
        <v/>
      </c>
      <c r="D1206" s="12" t="str">
        <f>IF(SAISIE!I85="","",SAISIE!E85)</f>
        <v/>
      </c>
      <c r="E1206" s="12" t="str">
        <f>IF(SAISIE!I85="","",SAISIE!F85)</f>
        <v/>
      </c>
      <c r="F1206" s="12" t="str">
        <f>IF(SAISIE!$I85="","",IF(SAISIE!$U85="","",SAISIE!$U85))</f>
        <v/>
      </c>
      <c r="G1206" s="12" t="str">
        <f>IF(SAISIE!I85="","",SAISIE!I85)</f>
        <v/>
      </c>
      <c r="H1206" s="12"/>
      <c r="I1206" s="12" t="str">
        <f>IF(SAISIE!$I85="","",SAISIE!$X85)</f>
        <v/>
      </c>
      <c r="J1206" s="61" t="str">
        <f>IF(COUNTBLANK(SAISIE!$Q$6:$T$6)=4,"",IF(SAISIE!I85="","",IF(SAISIE!Q85&gt;0,SAISIE!$Q$6,IF(SAISIE!R85&gt;0,SAISIE!$R$6,IF(SAISIE!S85&gt;0,SAISIE!$S$6,IF(SAISIE!T85&gt;0,SAISIE!$T$6,""))))))</f>
        <v/>
      </c>
      <c r="O1206" s="11" t="s">
        <v>50</v>
      </c>
    </row>
    <row r="1207" spans="1:15" x14ac:dyDescent="0.2">
      <c r="A1207" s="48" t="str">
        <f>IF(B1207="","SUPPR",SAISIE!$B$3)</f>
        <v>SUPPR</v>
      </c>
      <c r="B1207" s="12" t="str">
        <f>IF(SAISIE!J85="","",IF(LEN(SAISIE!B85)=1,CONCATENATE("0",SAISIE!B85,"/",SAISIE!$B$4,"/",SAISIE!$B$5),CONCATENATE(SAISIE!B85,"/",SAISIE!$B$4,"/",SAISIE!$B$5)))</f>
        <v/>
      </c>
      <c r="C1207" s="12" t="str">
        <f>IF(SAISIE!J85="","",SAISIE!$J$8)</f>
        <v/>
      </c>
      <c r="D1207" s="12" t="str">
        <f>IF(SAISIE!J85="","",SAISIE!E85)</f>
        <v/>
      </c>
      <c r="E1207" s="12" t="str">
        <f>IF(SAISIE!J85="","",SAISIE!F85)</f>
        <v/>
      </c>
      <c r="F1207" s="12" t="str">
        <f>IF(SAISIE!$J85="","",IF(SAISIE!$U85="","",SAISIE!$U85))</f>
        <v/>
      </c>
      <c r="G1207" s="12" t="str">
        <f>IF(SAISIE!J85="","",SAISIE!J85)</f>
        <v/>
      </c>
      <c r="H1207" s="12"/>
      <c r="I1207" s="12" t="str">
        <f>IF(SAISIE!$J85="","",SAISIE!$X85)</f>
        <v/>
      </c>
      <c r="J1207" s="61" t="str">
        <f>IF(COUNTBLANK(SAISIE!$Q$6:$T$6)=4,"",IF(SAISIE!J85="","",IF(SAISIE!Q85&gt;0,SAISIE!$Q$6,IF(SAISIE!R85&gt;0,SAISIE!$R$6,IF(SAISIE!S85&gt;0,SAISIE!$S$6,IF(SAISIE!T85&gt;0,SAISIE!$T$6,""))))))</f>
        <v/>
      </c>
      <c r="O1207" s="11" t="s">
        <v>53</v>
      </c>
    </row>
    <row r="1208" spans="1:15" x14ac:dyDescent="0.2">
      <c r="A1208" s="48" t="str">
        <f>IF(B1208="","SUPPR",SAISIE!$B$3)</f>
        <v>SUPPR</v>
      </c>
      <c r="B1208" s="12" t="str">
        <f>IF(SAISIE!K85="","",IF(LEN(SAISIE!B85)=1,CONCATENATE("0",SAISIE!B85,"/",SAISIE!$B$4,"/",SAISIE!$B$5),CONCATENATE(SAISIE!B85,"/",SAISIE!$B$4,"/",SAISIE!$B$5)))</f>
        <v/>
      </c>
      <c r="C1208" s="12" t="str">
        <f>IF(SAISIE!K85="","",SAISIE!$K$8)</f>
        <v/>
      </c>
      <c r="D1208" s="12" t="str">
        <f>IF(SAISIE!K85="","",SAISIE!E85)</f>
        <v/>
      </c>
      <c r="E1208" s="12" t="str">
        <f>IF(SAISIE!K85="","",SAISIE!F85)</f>
        <v/>
      </c>
      <c r="F1208" s="12" t="str">
        <f>IF(SAISIE!$K85="","",IF(SAISIE!$U85="","",SAISIE!$U85))</f>
        <v/>
      </c>
      <c r="G1208" s="12" t="str">
        <f>IF(SAISIE!K85="","",SAISIE!K85)</f>
        <v/>
      </c>
      <c r="H1208" s="12"/>
      <c r="I1208" s="12" t="str">
        <f>IF(SAISIE!$K85="","",SAISIE!$X85)</f>
        <v/>
      </c>
      <c r="J1208" s="61" t="str">
        <f>IF(COUNTBLANK(SAISIE!$Q$6:$T$6)=4,"",IF(SAISIE!K85="","",IF(SAISIE!Q85&gt;0,SAISIE!$Q$6,IF(SAISIE!R85&gt;0,SAISIE!$R$6,IF(SAISIE!S85&gt;0,SAISIE!$S$6,IF(SAISIE!T85&gt;0,SAISIE!$T$6,""))))))</f>
        <v/>
      </c>
      <c r="O1208" s="11" t="s">
        <v>54</v>
      </c>
    </row>
    <row r="1209" spans="1:15" x14ac:dyDescent="0.2">
      <c r="A1209" s="48" t="str">
        <f>IF(B1209="","SUPPR",SAISIE!$B$3)</f>
        <v>SUPPR</v>
      </c>
      <c r="B1209" s="12" t="str">
        <f>IF(SAISIE!L85="","",IF(LEN(SAISIE!B85)=1,CONCATENATE("0",SAISIE!B85,"/",SAISIE!$B$4,"/",SAISIE!$B$5),CONCATENATE(SAISIE!B85,"/",SAISIE!$B$4,"/",SAISIE!$B$5)))</f>
        <v/>
      </c>
      <c r="C1209" s="12" t="str">
        <f>IF(SAISIE!L85="","",SAISIE!$L$8)</f>
        <v/>
      </c>
      <c r="D1209" s="12" t="str">
        <f>IF(SAISIE!L85="","",SAISIE!E85)</f>
        <v/>
      </c>
      <c r="E1209" s="12" t="str">
        <f>IF(SAISIE!L85="","",SAISIE!F85)</f>
        <v/>
      </c>
      <c r="F1209" s="12" t="str">
        <f>IF(SAISIE!$L85="","",IF(SAISIE!$U85="","",SAISIE!$U85))</f>
        <v/>
      </c>
      <c r="G1209" s="12" t="str">
        <f>IF(SAISIE!L85="","",SAISIE!L85)</f>
        <v/>
      </c>
      <c r="H1209" s="12"/>
      <c r="I1209" s="12" t="str">
        <f>IF(SAISIE!$L85="","",SAISIE!$X85)</f>
        <v/>
      </c>
      <c r="J1209" s="61" t="str">
        <f>IF(COUNTBLANK(SAISIE!$Q$6:$T$6)=4,"",IF(SAISIE!L85="","",IF(SAISIE!Q85&gt;0,SAISIE!$Q$6,IF(SAISIE!R85&gt;0,SAISIE!$R$6,IF(SAISIE!S85&gt;0,SAISIE!$S$6,IF(SAISIE!T85&gt;0,SAISIE!$T$6,""))))))</f>
        <v/>
      </c>
      <c r="O1209" s="11" t="s">
        <v>55</v>
      </c>
    </row>
    <row r="1210" spans="1:15" x14ac:dyDescent="0.2">
      <c r="A1210" s="48" t="str">
        <f>IF(B1210="","SUPPR",SAISIE!$B$3)</f>
        <v>SUPPR</v>
      </c>
      <c r="B1210" s="12" t="str">
        <f>IF(SAISIE!M85="","",IF(LEN(SAISIE!B85)=1,CONCATENATE("0",SAISIE!B85,"/",SAISIE!$B$4,"/",SAISIE!$B$5),CONCATENATE(SAISIE!B85,"/",SAISIE!$B$4,"/",SAISIE!$B$5)))</f>
        <v/>
      </c>
      <c r="C1210" s="12" t="str">
        <f>IF(SAISIE!M85="","",SAISIE!$M$8)</f>
        <v/>
      </c>
      <c r="D1210" s="12" t="str">
        <f>IF(SAISIE!M85="","",SAISIE!E85)</f>
        <v/>
      </c>
      <c r="E1210" s="12" t="str">
        <f>IF(SAISIE!M85="","",SAISIE!F85)</f>
        <v/>
      </c>
      <c r="F1210" s="12" t="str">
        <f>IF(SAISIE!$M85="","",IF(SAISIE!$U85="","",SAISIE!$U85))</f>
        <v/>
      </c>
      <c r="G1210" s="12" t="str">
        <f>IF(SAISIE!M85="","",SAISIE!M85)</f>
        <v/>
      </c>
      <c r="H1210" s="12"/>
      <c r="I1210" s="12" t="str">
        <f>IF(SAISIE!$M85="","",SAISIE!$X85)</f>
        <v/>
      </c>
      <c r="J1210" s="61" t="str">
        <f>IF(COUNTBLANK(SAISIE!$Q$6:$T$6)=4,"",IF(SAISIE!M85="","",IF(SAISIE!Q85&gt;0,SAISIE!$Q$6,IF(SAISIE!R85&gt;0,SAISIE!$R$6,IF(SAISIE!S85&gt;0,SAISIE!$S$6,IF(SAISIE!T85&gt;0,SAISIE!$T$6,""))))))</f>
        <v/>
      </c>
      <c r="O1210" s="11" t="s">
        <v>56</v>
      </c>
    </row>
    <row r="1211" spans="1:15" x14ac:dyDescent="0.2">
      <c r="A1211" s="48" t="str">
        <f>IF(B1211="","SUPPR",SAISIE!$B$3)</f>
        <v>SUPPR</v>
      </c>
      <c r="B1211" s="12" t="str">
        <f>IF(SAISIE!N85="","",IF(LEN(SAISIE!B85)=1,CONCATENATE("0",SAISIE!B85,"/",SAISIE!$B$4,"/",SAISIE!$B$5),CONCATENATE(SAISIE!B85,"/",SAISIE!$B$4,"/",SAISIE!$B$5)))</f>
        <v/>
      </c>
      <c r="C1211" s="12" t="str">
        <f>IF(SAISIE!N85="","",SAISIE!$N$8)</f>
        <v/>
      </c>
      <c r="D1211" s="12" t="str">
        <f>IF(SAISIE!N85="","",SAISIE!E85)</f>
        <v/>
      </c>
      <c r="E1211" s="12" t="str">
        <f>IF(SAISIE!N85="","",SAISIE!F85)</f>
        <v/>
      </c>
      <c r="F1211" s="12" t="str">
        <f>IF(SAISIE!$N85="","",IF(SAISIE!$U85="","",SAISIE!$U85))</f>
        <v/>
      </c>
      <c r="G1211" s="12" t="str">
        <f>IF(SAISIE!N85="","",SAISIE!N85)</f>
        <v/>
      </c>
      <c r="H1211" s="12"/>
      <c r="I1211" s="12" t="str">
        <f>IF(SAISIE!$N85="","",SAISIE!$X85)</f>
        <v/>
      </c>
      <c r="J1211" s="61" t="str">
        <f>IF(COUNTBLANK(SAISIE!$Q$6:$T$6)=4,"",IF(SAISIE!N85="","",IF(SAISIE!Q85&gt;0,SAISIE!$Q$6,IF(SAISIE!R85&gt;0,SAISIE!$R$6,IF(SAISIE!S85&gt;0,SAISIE!$S$6,IF(SAISIE!T85&gt;0,SAISIE!$T$6,""))))))</f>
        <v/>
      </c>
      <c r="O1211" s="11" t="s">
        <v>57</v>
      </c>
    </row>
    <row r="1212" spans="1:15" x14ac:dyDescent="0.2">
      <c r="A1212" s="48" t="str">
        <f>IF(B1212="","SUPPR",SAISIE!$B$3)</f>
        <v>SUPPR</v>
      </c>
      <c r="B1212" s="12" t="str">
        <f>IF(SAISIE!O85="","",IF(LEN(SAISIE!B85)=1,CONCATENATE("0",SAISIE!B85,"/",SAISIE!$B$4,"/",SAISIE!$B$5),CONCATENATE(SAISIE!B85,"/",SAISIE!$B$4,"/",SAISIE!$B$5)))</f>
        <v/>
      </c>
      <c r="C1212" s="12" t="str">
        <f>IF(SAISIE!O85="","",SAISIE!$O$8)</f>
        <v/>
      </c>
      <c r="D1212" s="12" t="str">
        <f>IF(SAISIE!O85="","",SAISIE!E85)</f>
        <v/>
      </c>
      <c r="E1212" s="12" t="str">
        <f>IF(SAISIE!O85="","",SAISIE!F85)</f>
        <v/>
      </c>
      <c r="F1212" s="12" t="str">
        <f>IF(SAISIE!$O85="","",IF(SAISIE!$U85="","",SAISIE!$U85))</f>
        <v/>
      </c>
      <c r="G1212" s="12" t="str">
        <f>IF(SAISIE!O85="","",SAISIE!O85)</f>
        <v/>
      </c>
      <c r="H1212" s="12"/>
      <c r="I1212" s="12" t="str">
        <f>IF(SAISIE!$O85="","",SAISIE!$X85)</f>
        <v/>
      </c>
      <c r="J1212" s="61" t="str">
        <f>IF(COUNTBLANK(SAISIE!$Q$6:$T$6)=4,"",IF(SAISIE!O85="","",IF(SAISIE!Q85&gt;0,SAISIE!$Q$6,IF(SAISIE!R85&gt;0,SAISIE!$R$6,IF(SAISIE!S85&gt;0,SAISIE!$S$6,IF(SAISIE!T85&gt;0,SAISIE!$T$6,""))))))</f>
        <v/>
      </c>
      <c r="O1212" s="11" t="s">
        <v>58</v>
      </c>
    </row>
    <row r="1213" spans="1:15" x14ac:dyDescent="0.2">
      <c r="A1213" s="48" t="str">
        <f>IF(B1213="","SUPPR",SAISIE!$B$3)</f>
        <v>SUPPR</v>
      </c>
      <c r="B1213" s="12" t="str">
        <f>IF(SAISIE!P85="","",IF(LEN(SAISIE!B85)=1,CONCATENATE("0",SAISIE!B85,"/",SAISIE!$B$4,"/",SAISIE!$B$5),CONCATENATE(SAISIE!B85,"/",SAISIE!$B$4,"/",SAISIE!$B$5)))</f>
        <v/>
      </c>
      <c r="C1213" s="12" t="str">
        <f>IF(SAISIE!P85="","",SAISIE!$P$8)</f>
        <v/>
      </c>
      <c r="D1213" s="12" t="str">
        <f>IF(SAISIE!P85="","",SAISIE!E85)</f>
        <v/>
      </c>
      <c r="E1213" s="12" t="str">
        <f>IF(SAISIE!P85="","",SAISIE!F85)</f>
        <v/>
      </c>
      <c r="F1213" s="12" t="str">
        <f>IF(SAISIE!$P85="","",IF(SAISIE!$U85="","",SAISIE!$U85))</f>
        <v/>
      </c>
      <c r="G1213" s="12" t="str">
        <f>IF(SAISIE!P85="","",SAISIE!P85)</f>
        <v/>
      </c>
      <c r="H1213" s="12"/>
      <c r="I1213" s="12" t="str">
        <f>IF(SAISIE!$P85="","",SAISIE!$X85)</f>
        <v/>
      </c>
      <c r="J1213" s="61" t="str">
        <f>IF(COUNTBLANK(SAISIE!$Q$6:$T$6)=4,"",IF(SAISIE!P85="","",IF(SAISIE!Q85&gt;0,SAISIE!$Q$6,IF(SAISIE!R85&gt;0,SAISIE!$R$6,IF(SAISIE!S85&gt;0,SAISIE!$S$6,IF(SAISIE!T85&gt;0,SAISIE!$T$6,""))))))</f>
        <v/>
      </c>
      <c r="O1213" s="11" t="s">
        <v>52</v>
      </c>
    </row>
    <row r="1214" spans="1:15" x14ac:dyDescent="0.2">
      <c r="A1214" s="48" t="str">
        <f>IF(B1214="","SUPPR",SAISIE!$B$3)</f>
        <v>PR</v>
      </c>
      <c r="B1214" s="12" t="str">
        <f>IF(SAISIE!Q85="","",IF(LEN(SAISIE!B85)=1,CONCATENATE("0",SAISIE!B85,"/",SAISIE!$B$4,"/",SAISIE!$B$5),CONCATENATE(SAISIE!B85,"/",SAISIE!$B$4,"/",SAISIE!$B$5)))</f>
        <v>14/01/2018</v>
      </c>
      <c r="C1214" s="12">
        <f>IF(SAISIE!Q85="","",SAISIE!$Q$8)</f>
        <v>4457112</v>
      </c>
      <c r="D1214" s="12">
        <f>IF(SAISIE!Q85="","",SAISIE!E85)</f>
        <v>154149</v>
      </c>
      <c r="E1214" s="12" t="str">
        <f>IF(SAISIE!Q85="","",SAISIE!F85)</f>
        <v>VTP PV 18147189 - 2338 ZV 14 - CAILLARD PIERRE JEAN &amp; CATHE - RENAULT CLIO</v>
      </c>
      <c r="F1214" s="12" t="str">
        <f>IF(SAISIE!$Q85="","",IF(SAISIE!$U85="","",SAISIE!$U85))</f>
        <v/>
      </c>
      <c r="G1214" s="12">
        <f>IF(SAISIE!Q85="","",SAISIE!Q85)</f>
        <v>10.84</v>
      </c>
      <c r="H1214" s="12"/>
      <c r="I1214" s="37"/>
      <c r="J1214" s="61"/>
      <c r="O1214" s="39"/>
    </row>
    <row r="1215" spans="1:15" x14ac:dyDescent="0.2">
      <c r="A1215" s="48" t="str">
        <f>IF(B1215="","SUPPR",SAISIE!$B$3)</f>
        <v>SUPPR</v>
      </c>
      <c r="B1215" s="12" t="str">
        <f>IF(SAISIE!R85="","",IF(LEN(SAISIE!B85)=1,CONCATENATE("0",SAISIE!B85,"/",SAISIE!$B$4,"/",SAISIE!$B$5),CONCATENATE(SAISIE!B85,"/",SAISIE!$B$4,"/",SAISIE!$B$5)))</f>
        <v/>
      </c>
      <c r="C1215" s="12" t="str">
        <f>IF(SAISIE!R85="","",SAISIE!$R$8)</f>
        <v/>
      </c>
      <c r="D1215" s="12" t="str">
        <f>IF(SAISIE!R85="","",SAISIE!E85)</f>
        <v/>
      </c>
      <c r="E1215" s="12" t="str">
        <f>IF(SAISIE!R85="","",SAISIE!F85)</f>
        <v/>
      </c>
      <c r="F1215" s="12" t="str">
        <f>IF(SAISIE!$R85="","",IF(SAISIE!$U85="","",SAISIE!$U85))</f>
        <v/>
      </c>
      <c r="G1215" s="12" t="str">
        <f>IF(SAISIE!R85="","",SAISIE!R85)</f>
        <v/>
      </c>
      <c r="H1215" s="12"/>
      <c r="I1215" s="37"/>
      <c r="J1215" s="61"/>
    </row>
    <row r="1216" spans="1:15" x14ac:dyDescent="0.2">
      <c r="A1216" s="48" t="str">
        <f>IF(B1216="","SUPPR",SAISIE!$B$3)</f>
        <v>SUPPR</v>
      </c>
      <c r="B1216" s="12" t="str">
        <f>IF(SAISIE!S85="","",IF(LEN(SAISIE!B85)=1,CONCATENATE("0",SAISIE!B85,"/",SAISIE!$B$4,"/",SAISIE!$B$5),CONCATENATE(SAISIE!B85,"/",SAISIE!$B$4,"/",SAISIE!$B$5)))</f>
        <v/>
      </c>
      <c r="C1216" s="12" t="str">
        <f>IF(SAISIE!S85="","",SAISIE!$S$8)</f>
        <v/>
      </c>
      <c r="D1216" s="12" t="str">
        <f>IF(SAISIE!S85="","",SAISIE!E85)</f>
        <v/>
      </c>
      <c r="E1216" s="12" t="str">
        <f>IF(SAISIE!S85="","",SAISIE!F85)</f>
        <v/>
      </c>
      <c r="F1216" s="12" t="str">
        <f>IF(SAISIE!$S85="","",IF(SAISIE!$U85="","",SAISIE!$U85))</f>
        <v/>
      </c>
      <c r="G1216" s="12" t="str">
        <f>IF(SAISIE!S85="","",SAISIE!S85)</f>
        <v/>
      </c>
      <c r="H1216" s="12"/>
      <c r="I1216" s="37"/>
      <c r="J1216" s="61"/>
    </row>
    <row r="1217" spans="1:15" ht="13.5" thickBot="1" x14ac:dyDescent="0.25">
      <c r="A1217" s="48" t="str">
        <f>IF(B1217="","SUPPR",SAISIE!$B$3)</f>
        <v>SUPPR</v>
      </c>
      <c r="B1217" s="12" t="str">
        <f>IF(SAISIE!T85="","",IF(LEN(SAISIE!B85)=1,CONCATENATE("0",SAISIE!B85,"/",SAISIE!$B$4,"/",SAISIE!$B$5),CONCATENATE(SAISIE!B85,"/",SAISIE!$B$4,"/",SAISIE!$B$5)))</f>
        <v/>
      </c>
      <c r="C1217" s="60" t="str">
        <f>IF(SAISIE!T85="","",SAISIE!$T$8)</f>
        <v/>
      </c>
      <c r="D1217" s="60" t="str">
        <f>IF(SAISIE!T85="","",SAISIE!E85)</f>
        <v/>
      </c>
      <c r="E1217" s="60" t="str">
        <f>IF(SAISIE!T85="","",SAISIE!F85)</f>
        <v/>
      </c>
      <c r="F1217" s="60" t="str">
        <f>IF(SAISIE!$T85="","",IF(SAISIE!$U85="","",SAISIE!$U85))</f>
        <v/>
      </c>
      <c r="G1217" s="60" t="str">
        <f>IF(SAISIE!T85="","",SAISIE!T85)</f>
        <v/>
      </c>
      <c r="H1217" s="58"/>
      <c r="I1217" s="59"/>
      <c r="J1217" s="62"/>
    </row>
    <row r="1218" spans="1:15" x14ac:dyDescent="0.2">
      <c r="A1218" s="48" t="str">
        <f>IF(B1218="","SUPPR",SAISIE!$B$3)</f>
        <v>PR</v>
      </c>
      <c r="B1218" s="53" t="str">
        <f>IF(SAISIE!B86="","",IF(LEN(SAISIE!B86)=1,CONCATENATE("0",SAISIE!B86,"/",SAISIE!$B$4,"/",SAISIE!$B$5),CONCATENATE(SAISIE!B86,"/",SAISIE!$B$4,"/",SAISIE!$B$5)))</f>
        <v>14/01/2018</v>
      </c>
      <c r="C1218" s="53" t="str">
        <f>IF(SAISIE!B86="","",CONCATENATE($M$2,SAISIE!C86))</f>
        <v>411CAIL</v>
      </c>
      <c r="D1218" s="53">
        <f>IF(SAISIE!B86="","",SAISIE!E86)</f>
        <v>154150</v>
      </c>
      <c r="E1218" s="53" t="str">
        <f>IF(SAISIE!B86="","",SAISIE!F86)</f>
        <v>Avoir facture NÂ° 154149 du 14/02/2018</v>
      </c>
      <c r="F1218" s="66" t="str">
        <f>IF(A1218="SUPPR","",IF(SAISIE!$U86="","",SAISIE!$U86))</f>
        <v/>
      </c>
      <c r="G1218" s="53"/>
      <c r="H1218" s="53">
        <f>IF(SAISIE!B86="","",SAISIE!D86)</f>
        <v>-65</v>
      </c>
      <c r="I1218" s="54"/>
      <c r="J1218" s="55" t="str">
        <f>IF(AZ86="","","")</f>
        <v/>
      </c>
      <c r="O1218" s="38">
        <f>O1202+1</f>
        <v>86</v>
      </c>
    </row>
    <row r="1219" spans="1:15" x14ac:dyDescent="0.2">
      <c r="A1219" s="48" t="str">
        <f>IF(B1219="","SUPPR",SAISIE!$B$3)</f>
        <v>SUPPR</v>
      </c>
      <c r="B1219" s="12" t="str">
        <f>IF(SAISIE!W86="","",IF(LEN(SAISIE!B86)=1,CONCATENATE("0",SAISIE!B86,"/",SAISIE!$B$4,"/",SAISIE!$B$5),CONCATENATE(SAISIE!B86,"/",SAISIE!$B$4,"/",SAISIE!$B$5)))</f>
        <v/>
      </c>
      <c r="C1219" s="12" t="str">
        <f>IF(SAISIE!W86="","",SAISIE!V86)</f>
        <v/>
      </c>
      <c r="D1219" s="12" t="str">
        <f>IF(SAISIE!W86="","",SAISIE!E86)</f>
        <v/>
      </c>
      <c r="E1219" s="12" t="str">
        <f>IF(SAISIE!W86="","",SAISIE!F86)</f>
        <v/>
      </c>
      <c r="F1219" s="12" t="str">
        <f>IF(SAISIE!$W86="","",IF(SAISIE!$U86="","",SAISIE!$U86))</f>
        <v/>
      </c>
      <c r="G1219" s="12" t="str">
        <f>IF(SAISIE!W86="","",SAISIE!W86)</f>
        <v/>
      </c>
      <c r="H1219" s="12"/>
      <c r="I1219" s="12" t="str">
        <f>IF(SAISIE!$W86="","",SAISIE!$X86)</f>
        <v/>
      </c>
      <c r="J1219" s="61" t="str">
        <f>IF(COUNTBLANK(SAISIE!$Q$6:$T$6)=4,"",IF(SAISIE!W86="","",IF(SAISIE!Q86&gt;0,SAISIE!$Q$6,IF(SAISIE!R86&gt;0,SAISIE!$R$6,IF(SAISIE!S86&gt;0,SAISIE!$S$6,IF(SAISIE!T86&gt;0,SAISIE!$T$6,""))))))</f>
        <v/>
      </c>
      <c r="O1219" s="11" t="s">
        <v>51</v>
      </c>
    </row>
    <row r="1220" spans="1:15" x14ac:dyDescent="0.2">
      <c r="A1220" s="48" t="str">
        <f>IF(B1220="","SUPPR",SAISIE!$B$3)</f>
        <v>PR</v>
      </c>
      <c r="B1220" s="12" t="str">
        <f>IF(SAISIE!G86="","",IF(LEN(SAISIE!B86)=1,CONCATENATE("0",SAISIE!B86,"/",SAISIE!$B$4,"/",SAISIE!$B$5),CONCATENATE(SAISIE!B86,"/",SAISIE!$B$4,"/",SAISIE!$B$5)))</f>
        <v>14/01/2018</v>
      </c>
      <c r="C1220" s="12">
        <f>IF(SAISIE!G86="","",SAISIE!$G$8)</f>
        <v>706100</v>
      </c>
      <c r="D1220" s="12">
        <f>IF(SAISIE!G86="","",SAISIE!E86)</f>
        <v>154150</v>
      </c>
      <c r="E1220" s="12" t="str">
        <f>IF(SAISIE!G86="","",SAISIE!F86)</f>
        <v>Avoir facture NÂ° 154149 du 14/02/2018</v>
      </c>
      <c r="F1220" s="12" t="str">
        <f>IF(SAISIE!$G86="","",IF(SAISIE!$U86="","",SAISIE!$U86))</f>
        <v/>
      </c>
      <c r="G1220" s="12">
        <f>IF(SAISIE!G86="","",SAISIE!G86)</f>
        <v>-53.88</v>
      </c>
      <c r="H1220" s="12"/>
      <c r="I1220" s="12">
        <f>IF(SAISIE!$G86="","",SAISIE!$X86)</f>
        <v>0</v>
      </c>
      <c r="J1220" s="61" t="str">
        <f>IF(COUNTBLANK(SAISIE!$Q$6:$T$6)=4,"",IF(SAISIE!G86="","",IF(SAISIE!Q86&gt;0,SAISIE!$Q$6,IF(SAISIE!R86&gt;0,SAISIE!$R$6,IF(SAISIE!S86&gt;0,SAISIE!$S$6,IF(SAISIE!T86&gt;0,SAISIE!$T$6,""))))))</f>
        <v/>
      </c>
      <c r="O1220" s="11" t="s">
        <v>48</v>
      </c>
    </row>
    <row r="1221" spans="1:15" x14ac:dyDescent="0.2">
      <c r="A1221" s="48" t="str">
        <f>IF(B1221="","SUPPR",SAISIE!$B$3)</f>
        <v>SUPPR</v>
      </c>
      <c r="B1221" s="12" t="str">
        <f>IF(SAISIE!H86="","",IF(LEN(SAISIE!B86)=1,CONCATENATE("0",SAISIE!B86,"/",SAISIE!$B$4,"/",SAISIE!$B$5),CONCATENATE(SAISIE!B86,"/",SAISIE!$B$4,"/",SAISIE!$B$5)))</f>
        <v/>
      </c>
      <c r="C1221" s="12" t="str">
        <f>IF(SAISIE!H86="","",SAISIE!$H$8)</f>
        <v/>
      </c>
      <c r="D1221" s="12" t="str">
        <f>IF(SAISIE!H86="","",SAISIE!E86)</f>
        <v/>
      </c>
      <c r="E1221" s="12" t="str">
        <f>IF(SAISIE!H86="","",SAISIE!F86)</f>
        <v/>
      </c>
      <c r="F1221" s="12" t="str">
        <f>IF(SAISIE!$H86="","",IF(SAISIE!$U86="","",SAISIE!$U86))</f>
        <v/>
      </c>
      <c r="G1221" s="12" t="str">
        <f>IF(SAISIE!H86="","",SAISIE!H86)</f>
        <v/>
      </c>
      <c r="H1221" s="12"/>
      <c r="I1221" s="12" t="str">
        <f>IF(SAISIE!$H86="","",SAISIE!$X86)</f>
        <v/>
      </c>
      <c r="J1221" s="61" t="str">
        <f>IF(COUNTBLANK(SAISIE!$Q$6:$T$6)=4,"",IF(SAISIE!H86="","",IF(SAISIE!Q86&gt;0,SAISIE!$Q$6,IF(SAISIE!R86&gt;0,SAISIE!$R$6,IF(SAISIE!S86&gt;0,SAISIE!$S$6,IF(SAISIE!T86&gt;0,SAISIE!$T$6,""))))))</f>
        <v/>
      </c>
      <c r="O1221" s="11" t="s">
        <v>49</v>
      </c>
    </row>
    <row r="1222" spans="1:15" x14ac:dyDescent="0.2">
      <c r="A1222" s="48" t="str">
        <f>IF(B1222="","SUPPR",SAISIE!$B$3)</f>
        <v>SUPPR</v>
      </c>
      <c r="B1222" s="12" t="str">
        <f>IF(SAISIE!I86="","",IF(LEN(SAISIE!B86)=1,CONCATENATE("0",SAISIE!B86,"/",SAISIE!$B$4,"/",SAISIE!$B$5),CONCATENATE(SAISIE!B86,"/",SAISIE!$B$4,"/",SAISIE!$B$5)))</f>
        <v/>
      </c>
      <c r="C1222" s="12" t="str">
        <f>IF(SAISIE!I86="","",SAISIE!$I$8)</f>
        <v/>
      </c>
      <c r="D1222" s="12" t="str">
        <f>IF(SAISIE!I86="","",SAISIE!E86)</f>
        <v/>
      </c>
      <c r="E1222" s="12" t="str">
        <f>IF(SAISIE!I86="","",SAISIE!F86)</f>
        <v/>
      </c>
      <c r="F1222" s="12" t="str">
        <f>IF(SAISIE!$I86="","",IF(SAISIE!$U86="","",SAISIE!$U86))</f>
        <v/>
      </c>
      <c r="G1222" s="12" t="str">
        <f>IF(SAISIE!I86="","",SAISIE!I86)</f>
        <v/>
      </c>
      <c r="H1222" s="12"/>
      <c r="I1222" s="12" t="str">
        <f>IF(SAISIE!$I86="","",SAISIE!$X86)</f>
        <v/>
      </c>
      <c r="J1222" s="61" t="str">
        <f>IF(COUNTBLANK(SAISIE!$Q$6:$T$6)=4,"",IF(SAISIE!I86="","",IF(SAISIE!Q86&gt;0,SAISIE!$Q$6,IF(SAISIE!R86&gt;0,SAISIE!$R$6,IF(SAISIE!S86&gt;0,SAISIE!$S$6,IF(SAISIE!T86&gt;0,SAISIE!$T$6,""))))))</f>
        <v/>
      </c>
      <c r="O1222" s="11" t="s">
        <v>50</v>
      </c>
    </row>
    <row r="1223" spans="1:15" x14ac:dyDescent="0.2">
      <c r="A1223" s="48" t="str">
        <f>IF(B1223="","SUPPR",SAISIE!$B$3)</f>
        <v>SUPPR</v>
      </c>
      <c r="B1223" s="12" t="str">
        <f>IF(SAISIE!J86="","",IF(LEN(SAISIE!B86)=1,CONCATENATE("0",SAISIE!B86,"/",SAISIE!$B$4,"/",SAISIE!$B$5),CONCATENATE(SAISIE!B86,"/",SAISIE!$B$4,"/",SAISIE!$B$5)))</f>
        <v/>
      </c>
      <c r="C1223" s="12" t="str">
        <f>IF(SAISIE!J86="","",SAISIE!$J$8)</f>
        <v/>
      </c>
      <c r="D1223" s="12" t="str">
        <f>IF(SAISIE!J86="","",SAISIE!E86)</f>
        <v/>
      </c>
      <c r="E1223" s="12" t="str">
        <f>IF(SAISIE!J86="","",SAISIE!F86)</f>
        <v/>
      </c>
      <c r="F1223" s="12" t="str">
        <f>IF(SAISIE!$J86="","",IF(SAISIE!$U86="","",SAISIE!$U86))</f>
        <v/>
      </c>
      <c r="G1223" s="12" t="str">
        <f>IF(SAISIE!J86="","",SAISIE!J86)</f>
        <v/>
      </c>
      <c r="H1223" s="12"/>
      <c r="I1223" s="12" t="str">
        <f>IF(SAISIE!$J86="","",SAISIE!$X86)</f>
        <v/>
      </c>
      <c r="J1223" s="61" t="str">
        <f>IF(COUNTBLANK(SAISIE!$Q$6:$T$6)=4,"",IF(SAISIE!J86="","",IF(SAISIE!Q86&gt;0,SAISIE!$Q$6,IF(SAISIE!R86&gt;0,SAISIE!$R$6,IF(SAISIE!S86&gt;0,SAISIE!$S$6,IF(SAISIE!T86&gt;0,SAISIE!$T$6,""))))))</f>
        <v/>
      </c>
      <c r="O1223" s="11" t="s">
        <v>53</v>
      </c>
    </row>
    <row r="1224" spans="1:15" x14ac:dyDescent="0.2">
      <c r="A1224" s="48" t="str">
        <f>IF(B1224="","SUPPR",SAISIE!$B$3)</f>
        <v>SUPPR</v>
      </c>
      <c r="B1224" s="12" t="str">
        <f>IF(SAISIE!K86="","",IF(LEN(SAISIE!B86)=1,CONCATENATE("0",SAISIE!B86,"/",SAISIE!$B$4,"/",SAISIE!$B$5),CONCATENATE(SAISIE!B86,"/",SAISIE!$B$4,"/",SAISIE!$B$5)))</f>
        <v/>
      </c>
      <c r="C1224" s="12" t="str">
        <f>IF(SAISIE!K86="","",SAISIE!$K$8)</f>
        <v/>
      </c>
      <c r="D1224" s="12" t="str">
        <f>IF(SAISIE!K86="","",SAISIE!E86)</f>
        <v/>
      </c>
      <c r="E1224" s="12" t="str">
        <f>IF(SAISIE!K86="","",SAISIE!F86)</f>
        <v/>
      </c>
      <c r="F1224" s="12" t="str">
        <f>IF(SAISIE!$K86="","",IF(SAISIE!$U86="","",SAISIE!$U86))</f>
        <v/>
      </c>
      <c r="G1224" s="12" t="str">
        <f>IF(SAISIE!K86="","",SAISIE!K86)</f>
        <v/>
      </c>
      <c r="H1224" s="12"/>
      <c r="I1224" s="12" t="str">
        <f>IF(SAISIE!$K86="","",SAISIE!$X86)</f>
        <v/>
      </c>
      <c r="J1224" s="61" t="str">
        <f>IF(COUNTBLANK(SAISIE!$Q$6:$T$6)=4,"",IF(SAISIE!K86="","",IF(SAISIE!Q86&gt;0,SAISIE!$Q$6,IF(SAISIE!R86&gt;0,SAISIE!$R$6,IF(SAISIE!S86&gt;0,SAISIE!$S$6,IF(SAISIE!T86&gt;0,SAISIE!$T$6,""))))))</f>
        <v/>
      </c>
      <c r="O1224" s="11" t="s">
        <v>54</v>
      </c>
    </row>
    <row r="1225" spans="1:15" x14ac:dyDescent="0.2">
      <c r="A1225" s="48" t="str">
        <f>IF(B1225="","SUPPR",SAISIE!$B$3)</f>
        <v>SUPPR</v>
      </c>
      <c r="B1225" s="12" t="str">
        <f>IF(SAISIE!L86="","",IF(LEN(SAISIE!B86)=1,CONCATENATE("0",SAISIE!B86,"/",SAISIE!$B$4,"/",SAISIE!$B$5),CONCATENATE(SAISIE!B86,"/",SAISIE!$B$4,"/",SAISIE!$B$5)))</f>
        <v/>
      </c>
      <c r="C1225" s="12" t="str">
        <f>IF(SAISIE!L86="","",SAISIE!$L$8)</f>
        <v/>
      </c>
      <c r="D1225" s="12" t="str">
        <f>IF(SAISIE!L86="","",SAISIE!E86)</f>
        <v/>
      </c>
      <c r="E1225" s="12" t="str">
        <f>IF(SAISIE!L86="","",SAISIE!F86)</f>
        <v/>
      </c>
      <c r="F1225" s="12" t="str">
        <f>IF(SAISIE!$L86="","",IF(SAISIE!$U86="","",SAISIE!$U86))</f>
        <v/>
      </c>
      <c r="G1225" s="12" t="str">
        <f>IF(SAISIE!L86="","",SAISIE!L86)</f>
        <v/>
      </c>
      <c r="H1225" s="12"/>
      <c r="I1225" s="12" t="str">
        <f>IF(SAISIE!$L86="","",SAISIE!$X86)</f>
        <v/>
      </c>
      <c r="J1225" s="61" t="str">
        <f>IF(COUNTBLANK(SAISIE!$Q$6:$T$6)=4,"",IF(SAISIE!L86="","",IF(SAISIE!Q86&gt;0,SAISIE!$Q$6,IF(SAISIE!R86&gt;0,SAISIE!$R$6,IF(SAISIE!S86&gt;0,SAISIE!$S$6,IF(SAISIE!T86&gt;0,SAISIE!$T$6,""))))))</f>
        <v/>
      </c>
      <c r="O1225" s="11" t="s">
        <v>55</v>
      </c>
    </row>
    <row r="1226" spans="1:15" x14ac:dyDescent="0.2">
      <c r="A1226" s="48" t="str">
        <f>IF(B1226="","SUPPR",SAISIE!$B$3)</f>
        <v>SUPPR</v>
      </c>
      <c r="B1226" s="12" t="str">
        <f>IF(SAISIE!M86="","",IF(LEN(SAISIE!B86)=1,CONCATENATE("0",SAISIE!B86,"/",SAISIE!$B$4,"/",SAISIE!$B$5),CONCATENATE(SAISIE!B86,"/",SAISIE!$B$4,"/",SAISIE!$B$5)))</f>
        <v/>
      </c>
      <c r="C1226" s="12" t="str">
        <f>IF(SAISIE!M86="","",SAISIE!$M$8)</f>
        <v/>
      </c>
      <c r="D1226" s="12" t="str">
        <f>IF(SAISIE!M86="","",SAISIE!E86)</f>
        <v/>
      </c>
      <c r="E1226" s="12" t="str">
        <f>IF(SAISIE!M86="","",SAISIE!F86)</f>
        <v/>
      </c>
      <c r="F1226" s="12" t="str">
        <f>IF(SAISIE!$M86="","",IF(SAISIE!$U86="","",SAISIE!$U86))</f>
        <v/>
      </c>
      <c r="G1226" s="12" t="str">
        <f>IF(SAISIE!M86="","",SAISIE!M86)</f>
        <v/>
      </c>
      <c r="H1226" s="12"/>
      <c r="I1226" s="12" t="str">
        <f>IF(SAISIE!$M86="","",SAISIE!$X86)</f>
        <v/>
      </c>
      <c r="J1226" s="61" t="str">
        <f>IF(COUNTBLANK(SAISIE!$Q$6:$T$6)=4,"",IF(SAISIE!M86="","",IF(SAISIE!Q86&gt;0,SAISIE!$Q$6,IF(SAISIE!R86&gt;0,SAISIE!$R$6,IF(SAISIE!S86&gt;0,SAISIE!$S$6,IF(SAISIE!T86&gt;0,SAISIE!$T$6,""))))))</f>
        <v/>
      </c>
      <c r="O1226" s="11" t="s">
        <v>56</v>
      </c>
    </row>
    <row r="1227" spans="1:15" x14ac:dyDescent="0.2">
      <c r="A1227" s="48" t="str">
        <f>IF(B1227="","SUPPR",SAISIE!$B$3)</f>
        <v>SUPPR</v>
      </c>
      <c r="B1227" s="12" t="str">
        <f>IF(SAISIE!N86="","",IF(LEN(SAISIE!B86)=1,CONCATENATE("0",SAISIE!B86,"/",SAISIE!$B$4,"/",SAISIE!$B$5),CONCATENATE(SAISIE!B86,"/",SAISIE!$B$4,"/",SAISIE!$B$5)))</f>
        <v/>
      </c>
      <c r="C1227" s="12" t="str">
        <f>IF(SAISIE!N86="","",SAISIE!$N$8)</f>
        <v/>
      </c>
      <c r="D1227" s="12" t="str">
        <f>IF(SAISIE!N86="","",SAISIE!E86)</f>
        <v/>
      </c>
      <c r="E1227" s="12" t="str">
        <f>IF(SAISIE!N86="","",SAISIE!F86)</f>
        <v/>
      </c>
      <c r="F1227" s="12" t="str">
        <f>IF(SAISIE!$N86="","",IF(SAISIE!$U86="","",SAISIE!$U86))</f>
        <v/>
      </c>
      <c r="G1227" s="12" t="str">
        <f>IF(SAISIE!N86="","",SAISIE!N86)</f>
        <v/>
      </c>
      <c r="H1227" s="12"/>
      <c r="I1227" s="12" t="str">
        <f>IF(SAISIE!$N86="","",SAISIE!$X86)</f>
        <v/>
      </c>
      <c r="J1227" s="61" t="str">
        <f>IF(COUNTBLANK(SAISIE!$Q$6:$T$6)=4,"",IF(SAISIE!N86="","",IF(SAISIE!Q86&gt;0,SAISIE!$Q$6,IF(SAISIE!R86&gt;0,SAISIE!$R$6,IF(SAISIE!S86&gt;0,SAISIE!$S$6,IF(SAISIE!T86&gt;0,SAISIE!$T$6,""))))))</f>
        <v/>
      </c>
      <c r="O1227" s="11" t="s">
        <v>57</v>
      </c>
    </row>
    <row r="1228" spans="1:15" x14ac:dyDescent="0.2">
      <c r="A1228" s="48" t="str">
        <f>IF(B1228="","SUPPR",SAISIE!$B$3)</f>
        <v>SUPPR</v>
      </c>
      <c r="B1228" s="12" t="str">
        <f>IF(SAISIE!O86="","",IF(LEN(SAISIE!B86)=1,CONCATENATE("0",SAISIE!B86,"/",SAISIE!$B$4,"/",SAISIE!$B$5),CONCATENATE(SAISIE!B86,"/",SAISIE!$B$4,"/",SAISIE!$B$5)))</f>
        <v/>
      </c>
      <c r="C1228" s="12" t="str">
        <f>IF(SAISIE!O86="","",SAISIE!$O$8)</f>
        <v/>
      </c>
      <c r="D1228" s="12" t="str">
        <f>IF(SAISIE!O86="","",SAISIE!E86)</f>
        <v/>
      </c>
      <c r="E1228" s="12" t="str">
        <f>IF(SAISIE!O86="","",SAISIE!F86)</f>
        <v/>
      </c>
      <c r="F1228" s="12" t="str">
        <f>IF(SAISIE!$O86="","",IF(SAISIE!$U86="","",SAISIE!$U86))</f>
        <v/>
      </c>
      <c r="G1228" s="12" t="str">
        <f>IF(SAISIE!O86="","",SAISIE!O86)</f>
        <v/>
      </c>
      <c r="H1228" s="12"/>
      <c r="I1228" s="12" t="str">
        <f>IF(SAISIE!$O86="","",SAISIE!$X86)</f>
        <v/>
      </c>
      <c r="J1228" s="61" t="str">
        <f>IF(COUNTBLANK(SAISIE!$Q$6:$T$6)=4,"",IF(SAISIE!O86="","",IF(SAISIE!Q86&gt;0,SAISIE!$Q$6,IF(SAISIE!R86&gt;0,SAISIE!$R$6,IF(SAISIE!S86&gt;0,SAISIE!$S$6,IF(SAISIE!T86&gt;0,SAISIE!$T$6,""))))))</f>
        <v/>
      </c>
      <c r="O1228" s="11" t="s">
        <v>58</v>
      </c>
    </row>
    <row r="1229" spans="1:15" x14ac:dyDescent="0.2">
      <c r="A1229" s="48" t="str">
        <f>IF(B1229="","SUPPR",SAISIE!$B$3)</f>
        <v>SUPPR</v>
      </c>
      <c r="B1229" s="12" t="str">
        <f>IF(SAISIE!P86="","",IF(LEN(SAISIE!B86)=1,CONCATENATE("0",SAISIE!B86,"/",SAISIE!$B$4,"/",SAISIE!$B$5),CONCATENATE(SAISIE!B86,"/",SAISIE!$B$4,"/",SAISIE!$B$5)))</f>
        <v/>
      </c>
      <c r="C1229" s="12" t="str">
        <f>IF(SAISIE!P86="","",SAISIE!$P$8)</f>
        <v/>
      </c>
      <c r="D1229" s="12" t="str">
        <f>IF(SAISIE!P86="","",SAISIE!E86)</f>
        <v/>
      </c>
      <c r="E1229" s="12" t="str">
        <f>IF(SAISIE!P86="","",SAISIE!F86)</f>
        <v/>
      </c>
      <c r="F1229" s="12" t="str">
        <f>IF(SAISIE!$P86="","",IF(SAISIE!$U86="","",SAISIE!$U86))</f>
        <v/>
      </c>
      <c r="G1229" s="12" t="str">
        <f>IF(SAISIE!P86="","",SAISIE!P86)</f>
        <v/>
      </c>
      <c r="H1229" s="12"/>
      <c r="I1229" s="12" t="str">
        <f>IF(SAISIE!$P86="","",SAISIE!$X86)</f>
        <v/>
      </c>
      <c r="J1229" s="61" t="str">
        <f>IF(COUNTBLANK(SAISIE!$Q$6:$T$6)=4,"",IF(SAISIE!P86="","",IF(SAISIE!Q86&gt;0,SAISIE!$Q$6,IF(SAISIE!R86&gt;0,SAISIE!$R$6,IF(SAISIE!S86&gt;0,SAISIE!$S$6,IF(SAISIE!T86&gt;0,SAISIE!$T$6,""))))))</f>
        <v/>
      </c>
      <c r="O1229" s="11" t="s">
        <v>52</v>
      </c>
    </row>
    <row r="1230" spans="1:15" x14ac:dyDescent="0.2">
      <c r="A1230" s="48" t="str">
        <f>IF(B1230="","SUPPR",SAISIE!$B$3)</f>
        <v>PR</v>
      </c>
      <c r="B1230" s="12" t="str">
        <f>IF(SAISIE!Q86="","",IF(LEN(SAISIE!B86)=1,CONCATENATE("0",SAISIE!B86,"/",SAISIE!$B$4,"/",SAISIE!$B$5),CONCATENATE(SAISIE!B86,"/",SAISIE!$B$4,"/",SAISIE!$B$5)))</f>
        <v>14/01/2018</v>
      </c>
      <c r="C1230" s="12">
        <f>IF(SAISIE!Q86="","",SAISIE!$Q$8)</f>
        <v>4457112</v>
      </c>
      <c r="D1230" s="12">
        <f>IF(SAISIE!Q86="","",SAISIE!E86)</f>
        <v>154150</v>
      </c>
      <c r="E1230" s="12" t="str">
        <f>IF(SAISIE!Q86="","",SAISIE!F86)</f>
        <v>Avoir facture NÂ° 154149 du 14/02/2018</v>
      </c>
      <c r="F1230" s="12" t="str">
        <f>IF(SAISIE!$Q86="","",IF(SAISIE!$U86="","",SAISIE!$U86))</f>
        <v/>
      </c>
      <c r="G1230" s="12">
        <f>IF(SAISIE!Q86="","",SAISIE!Q86)</f>
        <v>-10.84</v>
      </c>
      <c r="H1230" s="12"/>
      <c r="I1230" s="37"/>
      <c r="J1230" s="61"/>
      <c r="O1230" s="39"/>
    </row>
    <row r="1231" spans="1:15" x14ac:dyDescent="0.2">
      <c r="A1231" s="48" t="str">
        <f>IF(B1231="","SUPPR",SAISIE!$B$3)</f>
        <v>SUPPR</v>
      </c>
      <c r="B1231" s="12" t="str">
        <f>IF(SAISIE!R86="","",IF(LEN(SAISIE!B86)=1,CONCATENATE("0",SAISIE!B86,"/",SAISIE!$B$4,"/",SAISIE!$B$5),CONCATENATE(SAISIE!B86,"/",SAISIE!$B$4,"/",SAISIE!$B$5)))</f>
        <v/>
      </c>
      <c r="C1231" s="12" t="str">
        <f>IF(SAISIE!R86="","",SAISIE!$R$8)</f>
        <v/>
      </c>
      <c r="D1231" s="12" t="str">
        <f>IF(SAISIE!R86="","",SAISIE!E86)</f>
        <v/>
      </c>
      <c r="E1231" s="12" t="str">
        <f>IF(SAISIE!R86="","",SAISIE!F86)</f>
        <v/>
      </c>
      <c r="F1231" s="12" t="str">
        <f>IF(SAISIE!$R86="","",IF(SAISIE!$U86="","",SAISIE!$U86))</f>
        <v/>
      </c>
      <c r="G1231" s="12" t="str">
        <f>IF(SAISIE!R86="","",SAISIE!R86)</f>
        <v/>
      </c>
      <c r="H1231" s="12"/>
      <c r="I1231" s="37"/>
      <c r="J1231" s="61"/>
    </row>
    <row r="1232" spans="1:15" x14ac:dyDescent="0.2">
      <c r="A1232" s="48" t="str">
        <f>IF(B1232="","SUPPR",SAISIE!$B$3)</f>
        <v>SUPPR</v>
      </c>
      <c r="B1232" s="12" t="str">
        <f>IF(SAISIE!S86="","",IF(LEN(SAISIE!B86)=1,CONCATENATE("0",SAISIE!B86,"/",SAISIE!$B$4,"/",SAISIE!$B$5),CONCATENATE(SAISIE!B86,"/",SAISIE!$B$4,"/",SAISIE!$B$5)))</f>
        <v/>
      </c>
      <c r="C1232" s="12" t="str">
        <f>IF(SAISIE!S86="","",SAISIE!$S$8)</f>
        <v/>
      </c>
      <c r="D1232" s="12" t="str">
        <f>IF(SAISIE!S86="","",SAISIE!E86)</f>
        <v/>
      </c>
      <c r="E1232" s="12" t="str">
        <f>IF(SAISIE!S86="","",SAISIE!F86)</f>
        <v/>
      </c>
      <c r="F1232" s="12" t="str">
        <f>IF(SAISIE!$S86="","",IF(SAISIE!$U86="","",SAISIE!$U86))</f>
        <v/>
      </c>
      <c r="G1232" s="12" t="str">
        <f>IF(SAISIE!S86="","",SAISIE!S86)</f>
        <v/>
      </c>
      <c r="H1232" s="12"/>
      <c r="I1232" s="37"/>
      <c r="J1232" s="61"/>
    </row>
    <row r="1233" spans="1:15" ht="13.5" thickBot="1" x14ac:dyDescent="0.25">
      <c r="A1233" s="48" t="str">
        <f>IF(B1233="","SUPPR",SAISIE!$B$3)</f>
        <v>SUPPR</v>
      </c>
      <c r="B1233" s="12" t="str">
        <f>IF(SAISIE!T86="","",IF(LEN(SAISIE!B86)=1,CONCATENATE("0",SAISIE!B86,"/",SAISIE!$B$4,"/",SAISIE!$B$5),CONCATENATE(SAISIE!B86,"/",SAISIE!$B$4,"/",SAISIE!$B$5)))</f>
        <v/>
      </c>
      <c r="C1233" s="60" t="str">
        <f>IF(SAISIE!T86="","",SAISIE!$T$8)</f>
        <v/>
      </c>
      <c r="D1233" s="60" t="str">
        <f>IF(SAISIE!T86="","",SAISIE!E86)</f>
        <v/>
      </c>
      <c r="E1233" s="60" t="str">
        <f>IF(SAISIE!T86="","",SAISIE!F86)</f>
        <v/>
      </c>
      <c r="F1233" s="60" t="str">
        <f>IF(SAISIE!$T86="","",IF(SAISIE!$U86="","",SAISIE!$U86))</f>
        <v/>
      </c>
      <c r="G1233" s="60" t="str">
        <f>IF(SAISIE!T86="","",SAISIE!T86)</f>
        <v/>
      </c>
      <c r="H1233" s="58"/>
      <c r="I1233" s="59"/>
      <c r="J1233" s="62"/>
    </row>
    <row r="1234" spans="1:15" x14ac:dyDescent="0.2">
      <c r="A1234" s="48" t="str">
        <f>IF(B1234="","SUPPR",SAISIE!$B$3)</f>
        <v>PR</v>
      </c>
      <c r="B1234" s="53" t="str">
        <f>IF(SAISIE!B87="","",IF(LEN(SAISIE!B87)=1,CONCATENATE("0",SAISIE!B87,"/",SAISIE!$B$4,"/",SAISIE!$B$5),CONCATENATE(SAISIE!B87,"/",SAISIE!$B$4,"/",SAISIE!$B$5)))</f>
        <v>14/01/2018</v>
      </c>
      <c r="C1234" s="53" t="str">
        <f>IF(SAISIE!B87="","",CONCATENATE($M$2,SAISIE!C87))</f>
        <v>411CAIL</v>
      </c>
      <c r="D1234" s="53">
        <f>IF(SAISIE!B87="","",SAISIE!E87)</f>
        <v>154151</v>
      </c>
      <c r="E1234" s="53" t="str">
        <f>IF(SAISIE!B87="","",SAISIE!F87)</f>
        <v>RF VTP PV 18147189 - 2338 ZV 14 - CAILLARD PIERRE JEAN &amp; CATHE - RENAULT CLIO</v>
      </c>
      <c r="F1234" s="66" t="str">
        <f>IF(A1234="SUPPR","",IF(SAISIE!$U87="","",SAISIE!$U87))</f>
        <v/>
      </c>
      <c r="G1234" s="53"/>
      <c r="H1234" s="53">
        <f>IF(SAISIE!B87="","",SAISIE!D87)</f>
        <v>60</v>
      </c>
      <c r="I1234" s="54"/>
      <c r="J1234" s="55" t="str">
        <f>IF(AZ87="","","")</f>
        <v/>
      </c>
      <c r="O1234" s="38">
        <f>O1218+1</f>
        <v>87</v>
      </c>
    </row>
    <row r="1235" spans="1:15" x14ac:dyDescent="0.2">
      <c r="A1235" s="48" t="str">
        <f>IF(B1235="","SUPPR",SAISIE!$B$3)</f>
        <v>SUPPR</v>
      </c>
      <c r="B1235" s="12" t="str">
        <f>IF(SAISIE!W87="","",IF(LEN(SAISIE!B87)=1,CONCATENATE("0",SAISIE!B87,"/",SAISIE!$B$4,"/",SAISIE!$B$5),CONCATENATE(SAISIE!B87,"/",SAISIE!$B$4,"/",SAISIE!$B$5)))</f>
        <v/>
      </c>
      <c r="C1235" s="12" t="str">
        <f>IF(SAISIE!W87="","",SAISIE!V87)</f>
        <v/>
      </c>
      <c r="D1235" s="12" t="str">
        <f>IF(SAISIE!W87="","",SAISIE!E87)</f>
        <v/>
      </c>
      <c r="E1235" s="12" t="str">
        <f>IF(SAISIE!W87="","",SAISIE!F87)</f>
        <v/>
      </c>
      <c r="F1235" s="12" t="str">
        <f>IF(SAISIE!$W87="","",IF(SAISIE!$U87="","",SAISIE!$U87))</f>
        <v/>
      </c>
      <c r="G1235" s="12" t="str">
        <f>IF(SAISIE!W87="","",SAISIE!W87)</f>
        <v/>
      </c>
      <c r="H1235" s="12"/>
      <c r="I1235" s="12" t="str">
        <f>IF(SAISIE!$W87="","",SAISIE!$X87)</f>
        <v/>
      </c>
      <c r="J1235" s="61" t="str">
        <f>IF(COUNTBLANK(SAISIE!$Q$6:$T$6)=4,"",IF(SAISIE!W87="","",IF(SAISIE!Q87&gt;0,SAISIE!$Q$6,IF(SAISIE!R87&gt;0,SAISIE!$R$6,IF(SAISIE!S87&gt;0,SAISIE!$S$6,IF(SAISIE!T87&gt;0,SAISIE!$T$6,""))))))</f>
        <v/>
      </c>
      <c r="O1235" s="11" t="s">
        <v>51</v>
      </c>
    </row>
    <row r="1236" spans="1:15" x14ac:dyDescent="0.2">
      <c r="A1236" s="48" t="str">
        <f>IF(B1236="","SUPPR",SAISIE!$B$3)</f>
        <v>PR</v>
      </c>
      <c r="B1236" s="12" t="str">
        <f>IF(SAISIE!G87="","",IF(LEN(SAISIE!B87)=1,CONCATENATE("0",SAISIE!B87,"/",SAISIE!$B$4,"/",SAISIE!$B$5),CONCATENATE(SAISIE!B87,"/",SAISIE!$B$4,"/",SAISIE!$B$5)))</f>
        <v>14/01/2018</v>
      </c>
      <c r="C1236" s="12">
        <f>IF(SAISIE!G87="","",SAISIE!$G$8)</f>
        <v>706100</v>
      </c>
      <c r="D1236" s="12">
        <f>IF(SAISIE!G87="","",SAISIE!E87)</f>
        <v>154151</v>
      </c>
      <c r="E1236" s="12" t="str">
        <f>IF(SAISIE!G87="","",SAISIE!F87)</f>
        <v>RF VTP PV 18147189 - 2338 ZV 14 - CAILLARD PIERRE JEAN &amp; CATHE - RENAULT CLIO</v>
      </c>
      <c r="F1236" s="12" t="str">
        <f>IF(SAISIE!$G87="","",IF(SAISIE!$U87="","",SAISIE!$U87))</f>
        <v/>
      </c>
      <c r="G1236" s="12">
        <f>IF(SAISIE!G87="","",SAISIE!G87)</f>
        <v>49.72</v>
      </c>
      <c r="H1236" s="12"/>
      <c r="I1236" s="12">
        <f>IF(SAISIE!$G87="","",SAISIE!$X87)</f>
        <v>0</v>
      </c>
      <c r="J1236" s="61" t="str">
        <f>IF(COUNTBLANK(SAISIE!$Q$6:$T$6)=4,"",IF(SAISIE!G87="","",IF(SAISIE!Q87&gt;0,SAISIE!$Q$6,IF(SAISIE!R87&gt;0,SAISIE!$R$6,IF(SAISIE!S87&gt;0,SAISIE!$S$6,IF(SAISIE!T87&gt;0,SAISIE!$T$6,""))))))</f>
        <v/>
      </c>
      <c r="O1236" s="11" t="s">
        <v>48</v>
      </c>
    </row>
    <row r="1237" spans="1:15" x14ac:dyDescent="0.2">
      <c r="A1237" s="48" t="str">
        <f>IF(B1237="","SUPPR",SAISIE!$B$3)</f>
        <v>SUPPR</v>
      </c>
      <c r="B1237" s="12" t="str">
        <f>IF(SAISIE!H87="","",IF(LEN(SAISIE!B87)=1,CONCATENATE("0",SAISIE!B87,"/",SAISIE!$B$4,"/",SAISIE!$B$5),CONCATENATE(SAISIE!B87,"/",SAISIE!$B$4,"/",SAISIE!$B$5)))</f>
        <v/>
      </c>
      <c r="C1237" s="12" t="str">
        <f>IF(SAISIE!H87="","",SAISIE!$H$8)</f>
        <v/>
      </c>
      <c r="D1237" s="12" t="str">
        <f>IF(SAISIE!H87="","",SAISIE!E87)</f>
        <v/>
      </c>
      <c r="E1237" s="12" t="str">
        <f>IF(SAISIE!H87="","",SAISIE!F87)</f>
        <v/>
      </c>
      <c r="F1237" s="12" t="str">
        <f>IF(SAISIE!$H87="","",IF(SAISIE!$U87="","",SAISIE!$U87))</f>
        <v/>
      </c>
      <c r="G1237" s="12" t="str">
        <f>IF(SAISIE!H87="","",SAISIE!H87)</f>
        <v/>
      </c>
      <c r="H1237" s="12"/>
      <c r="I1237" s="12" t="str">
        <f>IF(SAISIE!$H87="","",SAISIE!$X87)</f>
        <v/>
      </c>
      <c r="J1237" s="61" t="str">
        <f>IF(COUNTBLANK(SAISIE!$Q$6:$T$6)=4,"",IF(SAISIE!H87="","",IF(SAISIE!Q87&gt;0,SAISIE!$Q$6,IF(SAISIE!R87&gt;0,SAISIE!$R$6,IF(SAISIE!S87&gt;0,SAISIE!$S$6,IF(SAISIE!T87&gt;0,SAISIE!$T$6,""))))))</f>
        <v/>
      </c>
      <c r="O1237" s="11" t="s">
        <v>49</v>
      </c>
    </row>
    <row r="1238" spans="1:15" x14ac:dyDescent="0.2">
      <c r="A1238" s="48" t="str">
        <f>IF(B1238="","SUPPR",SAISIE!$B$3)</f>
        <v>SUPPR</v>
      </c>
      <c r="B1238" s="12" t="str">
        <f>IF(SAISIE!I87="","",IF(LEN(SAISIE!B87)=1,CONCATENATE("0",SAISIE!B87,"/",SAISIE!$B$4,"/",SAISIE!$B$5),CONCATENATE(SAISIE!B87,"/",SAISIE!$B$4,"/",SAISIE!$B$5)))</f>
        <v/>
      </c>
      <c r="C1238" s="12" t="str">
        <f>IF(SAISIE!I87="","",SAISIE!$I$8)</f>
        <v/>
      </c>
      <c r="D1238" s="12" t="str">
        <f>IF(SAISIE!I87="","",SAISIE!E87)</f>
        <v/>
      </c>
      <c r="E1238" s="12" t="str">
        <f>IF(SAISIE!I87="","",SAISIE!F87)</f>
        <v/>
      </c>
      <c r="F1238" s="12" t="str">
        <f>IF(SAISIE!$I87="","",IF(SAISIE!$U87="","",SAISIE!$U87))</f>
        <v/>
      </c>
      <c r="G1238" s="12" t="str">
        <f>IF(SAISIE!I87="","",SAISIE!I87)</f>
        <v/>
      </c>
      <c r="H1238" s="12"/>
      <c r="I1238" s="12" t="str">
        <f>IF(SAISIE!$I87="","",SAISIE!$X87)</f>
        <v/>
      </c>
      <c r="J1238" s="61" t="str">
        <f>IF(COUNTBLANK(SAISIE!$Q$6:$T$6)=4,"",IF(SAISIE!I87="","",IF(SAISIE!Q87&gt;0,SAISIE!$Q$6,IF(SAISIE!R87&gt;0,SAISIE!$R$6,IF(SAISIE!S87&gt;0,SAISIE!$S$6,IF(SAISIE!T87&gt;0,SAISIE!$T$6,""))))))</f>
        <v/>
      </c>
      <c r="O1238" s="11" t="s">
        <v>50</v>
      </c>
    </row>
    <row r="1239" spans="1:15" x14ac:dyDescent="0.2">
      <c r="A1239" s="48" t="str">
        <f>IF(B1239="","SUPPR",SAISIE!$B$3)</f>
        <v>SUPPR</v>
      </c>
      <c r="B1239" s="12" t="str">
        <f>IF(SAISIE!J87="","",IF(LEN(SAISIE!B87)=1,CONCATENATE("0",SAISIE!B87,"/",SAISIE!$B$4,"/",SAISIE!$B$5),CONCATENATE(SAISIE!B87,"/",SAISIE!$B$4,"/",SAISIE!$B$5)))</f>
        <v/>
      </c>
      <c r="C1239" s="12" t="str">
        <f>IF(SAISIE!J87="","",SAISIE!$J$8)</f>
        <v/>
      </c>
      <c r="D1239" s="12" t="str">
        <f>IF(SAISIE!J87="","",SAISIE!E87)</f>
        <v/>
      </c>
      <c r="E1239" s="12" t="str">
        <f>IF(SAISIE!J87="","",SAISIE!F87)</f>
        <v/>
      </c>
      <c r="F1239" s="12" t="str">
        <f>IF(SAISIE!$J87="","",IF(SAISIE!$U87="","",SAISIE!$U87))</f>
        <v/>
      </c>
      <c r="G1239" s="12" t="str">
        <f>IF(SAISIE!J87="","",SAISIE!J87)</f>
        <v/>
      </c>
      <c r="H1239" s="12"/>
      <c r="I1239" s="12" t="str">
        <f>IF(SAISIE!$J87="","",SAISIE!$X87)</f>
        <v/>
      </c>
      <c r="J1239" s="61" t="str">
        <f>IF(COUNTBLANK(SAISIE!$Q$6:$T$6)=4,"",IF(SAISIE!J87="","",IF(SAISIE!Q87&gt;0,SAISIE!$Q$6,IF(SAISIE!R87&gt;0,SAISIE!$R$6,IF(SAISIE!S87&gt;0,SAISIE!$S$6,IF(SAISIE!T87&gt;0,SAISIE!$T$6,""))))))</f>
        <v/>
      </c>
      <c r="O1239" s="11" t="s">
        <v>53</v>
      </c>
    </row>
    <row r="1240" spans="1:15" x14ac:dyDescent="0.2">
      <c r="A1240" s="48" t="str">
        <f>IF(B1240="","SUPPR",SAISIE!$B$3)</f>
        <v>SUPPR</v>
      </c>
      <c r="B1240" s="12" t="str">
        <f>IF(SAISIE!K87="","",IF(LEN(SAISIE!B87)=1,CONCATENATE("0",SAISIE!B87,"/",SAISIE!$B$4,"/",SAISIE!$B$5),CONCATENATE(SAISIE!B87,"/",SAISIE!$B$4,"/",SAISIE!$B$5)))</f>
        <v/>
      </c>
      <c r="C1240" s="12" t="str">
        <f>IF(SAISIE!K87="","",SAISIE!$K$8)</f>
        <v/>
      </c>
      <c r="D1240" s="12" t="str">
        <f>IF(SAISIE!K87="","",SAISIE!E87)</f>
        <v/>
      </c>
      <c r="E1240" s="12" t="str">
        <f>IF(SAISIE!K87="","",SAISIE!F87)</f>
        <v/>
      </c>
      <c r="F1240" s="12" t="str">
        <f>IF(SAISIE!$K87="","",IF(SAISIE!$U87="","",SAISIE!$U87))</f>
        <v/>
      </c>
      <c r="G1240" s="12" t="str">
        <f>IF(SAISIE!K87="","",SAISIE!K87)</f>
        <v/>
      </c>
      <c r="H1240" s="12"/>
      <c r="I1240" s="12" t="str">
        <f>IF(SAISIE!$K87="","",SAISIE!$X87)</f>
        <v/>
      </c>
      <c r="J1240" s="61" t="str">
        <f>IF(COUNTBLANK(SAISIE!$Q$6:$T$6)=4,"",IF(SAISIE!K87="","",IF(SAISIE!Q87&gt;0,SAISIE!$Q$6,IF(SAISIE!R87&gt;0,SAISIE!$R$6,IF(SAISIE!S87&gt;0,SAISIE!$S$6,IF(SAISIE!T87&gt;0,SAISIE!$T$6,""))))))</f>
        <v/>
      </c>
      <c r="O1240" s="11" t="s">
        <v>54</v>
      </c>
    </row>
    <row r="1241" spans="1:15" x14ac:dyDescent="0.2">
      <c r="A1241" s="48" t="str">
        <f>IF(B1241="","SUPPR",SAISIE!$B$3)</f>
        <v>SUPPR</v>
      </c>
      <c r="B1241" s="12" t="str">
        <f>IF(SAISIE!L87="","",IF(LEN(SAISIE!B87)=1,CONCATENATE("0",SAISIE!B87,"/",SAISIE!$B$4,"/",SAISIE!$B$5),CONCATENATE(SAISIE!B87,"/",SAISIE!$B$4,"/",SAISIE!$B$5)))</f>
        <v/>
      </c>
      <c r="C1241" s="12" t="str">
        <f>IF(SAISIE!L87="","",SAISIE!$L$8)</f>
        <v/>
      </c>
      <c r="D1241" s="12" t="str">
        <f>IF(SAISIE!L87="","",SAISIE!E87)</f>
        <v/>
      </c>
      <c r="E1241" s="12" t="str">
        <f>IF(SAISIE!L87="","",SAISIE!F87)</f>
        <v/>
      </c>
      <c r="F1241" s="12" t="str">
        <f>IF(SAISIE!$L87="","",IF(SAISIE!$U87="","",SAISIE!$U87))</f>
        <v/>
      </c>
      <c r="G1241" s="12" t="str">
        <f>IF(SAISIE!L87="","",SAISIE!L87)</f>
        <v/>
      </c>
      <c r="H1241" s="12"/>
      <c r="I1241" s="12" t="str">
        <f>IF(SAISIE!$L87="","",SAISIE!$X87)</f>
        <v/>
      </c>
      <c r="J1241" s="61" t="str">
        <f>IF(COUNTBLANK(SAISIE!$Q$6:$T$6)=4,"",IF(SAISIE!L87="","",IF(SAISIE!Q87&gt;0,SAISIE!$Q$6,IF(SAISIE!R87&gt;0,SAISIE!$R$6,IF(SAISIE!S87&gt;0,SAISIE!$S$6,IF(SAISIE!T87&gt;0,SAISIE!$T$6,""))))))</f>
        <v/>
      </c>
      <c r="O1241" s="11" t="s">
        <v>55</v>
      </c>
    </row>
    <row r="1242" spans="1:15" x14ac:dyDescent="0.2">
      <c r="A1242" s="48" t="str">
        <f>IF(B1242="","SUPPR",SAISIE!$B$3)</f>
        <v>SUPPR</v>
      </c>
      <c r="B1242" s="12" t="str">
        <f>IF(SAISIE!M87="","",IF(LEN(SAISIE!B87)=1,CONCATENATE("0",SAISIE!B87,"/",SAISIE!$B$4,"/",SAISIE!$B$5),CONCATENATE(SAISIE!B87,"/",SAISIE!$B$4,"/",SAISIE!$B$5)))</f>
        <v/>
      </c>
      <c r="C1242" s="12" t="str">
        <f>IF(SAISIE!M87="","",SAISIE!$M$8)</f>
        <v/>
      </c>
      <c r="D1242" s="12" t="str">
        <f>IF(SAISIE!M87="","",SAISIE!E87)</f>
        <v/>
      </c>
      <c r="E1242" s="12" t="str">
        <f>IF(SAISIE!M87="","",SAISIE!F87)</f>
        <v/>
      </c>
      <c r="F1242" s="12" t="str">
        <f>IF(SAISIE!$M87="","",IF(SAISIE!$U87="","",SAISIE!$U87))</f>
        <v/>
      </c>
      <c r="G1242" s="12" t="str">
        <f>IF(SAISIE!M87="","",SAISIE!M87)</f>
        <v/>
      </c>
      <c r="H1242" s="12"/>
      <c r="I1242" s="12" t="str">
        <f>IF(SAISIE!$M87="","",SAISIE!$X87)</f>
        <v/>
      </c>
      <c r="J1242" s="61" t="str">
        <f>IF(COUNTBLANK(SAISIE!$Q$6:$T$6)=4,"",IF(SAISIE!M87="","",IF(SAISIE!Q87&gt;0,SAISIE!$Q$6,IF(SAISIE!R87&gt;0,SAISIE!$R$6,IF(SAISIE!S87&gt;0,SAISIE!$S$6,IF(SAISIE!T87&gt;0,SAISIE!$T$6,""))))))</f>
        <v/>
      </c>
      <c r="O1242" s="11" t="s">
        <v>56</v>
      </c>
    </row>
    <row r="1243" spans="1:15" x14ac:dyDescent="0.2">
      <c r="A1243" s="48" t="str">
        <f>IF(B1243="","SUPPR",SAISIE!$B$3)</f>
        <v>SUPPR</v>
      </c>
      <c r="B1243" s="12" t="str">
        <f>IF(SAISIE!N87="","",IF(LEN(SAISIE!B87)=1,CONCATENATE("0",SAISIE!B87,"/",SAISIE!$B$4,"/",SAISIE!$B$5),CONCATENATE(SAISIE!B87,"/",SAISIE!$B$4,"/",SAISIE!$B$5)))</f>
        <v/>
      </c>
      <c r="C1243" s="12" t="str">
        <f>IF(SAISIE!N87="","",SAISIE!$N$8)</f>
        <v/>
      </c>
      <c r="D1243" s="12" t="str">
        <f>IF(SAISIE!N87="","",SAISIE!E87)</f>
        <v/>
      </c>
      <c r="E1243" s="12" t="str">
        <f>IF(SAISIE!N87="","",SAISIE!F87)</f>
        <v/>
      </c>
      <c r="F1243" s="12" t="str">
        <f>IF(SAISIE!$N87="","",IF(SAISIE!$U87="","",SAISIE!$U87))</f>
        <v/>
      </c>
      <c r="G1243" s="12" t="str">
        <f>IF(SAISIE!N87="","",SAISIE!N87)</f>
        <v/>
      </c>
      <c r="H1243" s="12"/>
      <c r="I1243" s="12" t="str">
        <f>IF(SAISIE!$N87="","",SAISIE!$X87)</f>
        <v/>
      </c>
      <c r="J1243" s="61" t="str">
        <f>IF(COUNTBLANK(SAISIE!$Q$6:$T$6)=4,"",IF(SAISIE!N87="","",IF(SAISIE!Q87&gt;0,SAISIE!$Q$6,IF(SAISIE!R87&gt;0,SAISIE!$R$6,IF(SAISIE!S87&gt;0,SAISIE!$S$6,IF(SAISIE!T87&gt;0,SAISIE!$T$6,""))))))</f>
        <v/>
      </c>
      <c r="O1243" s="11" t="s">
        <v>57</v>
      </c>
    </row>
    <row r="1244" spans="1:15" x14ac:dyDescent="0.2">
      <c r="A1244" s="48" t="str">
        <f>IF(B1244="","SUPPR",SAISIE!$B$3)</f>
        <v>SUPPR</v>
      </c>
      <c r="B1244" s="12" t="str">
        <f>IF(SAISIE!O87="","",IF(LEN(SAISIE!B87)=1,CONCATENATE("0",SAISIE!B87,"/",SAISIE!$B$4,"/",SAISIE!$B$5),CONCATENATE(SAISIE!B87,"/",SAISIE!$B$4,"/",SAISIE!$B$5)))</f>
        <v/>
      </c>
      <c r="C1244" s="12" t="str">
        <f>IF(SAISIE!O87="","",SAISIE!$O$8)</f>
        <v/>
      </c>
      <c r="D1244" s="12" t="str">
        <f>IF(SAISIE!O87="","",SAISIE!E87)</f>
        <v/>
      </c>
      <c r="E1244" s="12" t="str">
        <f>IF(SAISIE!O87="","",SAISIE!F87)</f>
        <v/>
      </c>
      <c r="F1244" s="12" t="str">
        <f>IF(SAISIE!$O87="","",IF(SAISIE!$U87="","",SAISIE!$U87))</f>
        <v/>
      </c>
      <c r="G1244" s="12" t="str">
        <f>IF(SAISIE!O87="","",SAISIE!O87)</f>
        <v/>
      </c>
      <c r="H1244" s="12"/>
      <c r="I1244" s="12" t="str">
        <f>IF(SAISIE!$O87="","",SAISIE!$X87)</f>
        <v/>
      </c>
      <c r="J1244" s="61" t="str">
        <f>IF(COUNTBLANK(SAISIE!$Q$6:$T$6)=4,"",IF(SAISIE!O87="","",IF(SAISIE!Q87&gt;0,SAISIE!$Q$6,IF(SAISIE!R87&gt;0,SAISIE!$R$6,IF(SAISIE!S87&gt;0,SAISIE!$S$6,IF(SAISIE!T87&gt;0,SAISIE!$T$6,""))))))</f>
        <v/>
      </c>
      <c r="O1244" s="11" t="s">
        <v>58</v>
      </c>
    </row>
    <row r="1245" spans="1:15" x14ac:dyDescent="0.2">
      <c r="A1245" s="48" t="str">
        <f>IF(B1245="","SUPPR",SAISIE!$B$3)</f>
        <v>SUPPR</v>
      </c>
      <c r="B1245" s="12" t="str">
        <f>IF(SAISIE!P87="","",IF(LEN(SAISIE!B87)=1,CONCATENATE("0",SAISIE!B87,"/",SAISIE!$B$4,"/",SAISIE!$B$5),CONCATENATE(SAISIE!B87,"/",SAISIE!$B$4,"/",SAISIE!$B$5)))</f>
        <v/>
      </c>
      <c r="C1245" s="12" t="str">
        <f>IF(SAISIE!P87="","",SAISIE!$P$8)</f>
        <v/>
      </c>
      <c r="D1245" s="12" t="str">
        <f>IF(SAISIE!P87="","",SAISIE!E87)</f>
        <v/>
      </c>
      <c r="E1245" s="12" t="str">
        <f>IF(SAISIE!P87="","",SAISIE!F87)</f>
        <v/>
      </c>
      <c r="F1245" s="12" t="str">
        <f>IF(SAISIE!$P87="","",IF(SAISIE!$U87="","",SAISIE!$U87))</f>
        <v/>
      </c>
      <c r="G1245" s="12" t="str">
        <f>IF(SAISIE!P87="","",SAISIE!P87)</f>
        <v/>
      </c>
      <c r="H1245" s="12"/>
      <c r="I1245" s="12" t="str">
        <f>IF(SAISIE!$P87="","",SAISIE!$X87)</f>
        <v/>
      </c>
      <c r="J1245" s="61" t="str">
        <f>IF(COUNTBLANK(SAISIE!$Q$6:$T$6)=4,"",IF(SAISIE!P87="","",IF(SAISIE!Q87&gt;0,SAISIE!$Q$6,IF(SAISIE!R87&gt;0,SAISIE!$R$6,IF(SAISIE!S87&gt;0,SAISIE!$S$6,IF(SAISIE!T87&gt;0,SAISIE!$T$6,""))))))</f>
        <v/>
      </c>
      <c r="O1245" s="11" t="s">
        <v>52</v>
      </c>
    </row>
    <row r="1246" spans="1:15" x14ac:dyDescent="0.2">
      <c r="A1246" s="48" t="str">
        <f>IF(B1246="","SUPPR",SAISIE!$B$3)</f>
        <v>PR</v>
      </c>
      <c r="B1246" s="12" t="str">
        <f>IF(SAISIE!Q87="","",IF(LEN(SAISIE!B87)=1,CONCATENATE("0",SAISIE!B87,"/",SAISIE!$B$4,"/",SAISIE!$B$5),CONCATENATE(SAISIE!B87,"/",SAISIE!$B$4,"/",SAISIE!$B$5)))</f>
        <v>14/01/2018</v>
      </c>
      <c r="C1246" s="12">
        <f>IF(SAISIE!Q87="","",SAISIE!$Q$8)</f>
        <v>4457112</v>
      </c>
      <c r="D1246" s="12">
        <f>IF(SAISIE!Q87="","",SAISIE!E87)</f>
        <v>154151</v>
      </c>
      <c r="E1246" s="12" t="str">
        <f>IF(SAISIE!Q87="","",SAISIE!F87)</f>
        <v>RF VTP PV 18147189 - 2338 ZV 14 - CAILLARD PIERRE JEAN &amp; CATHE - RENAULT CLIO</v>
      </c>
      <c r="F1246" s="12" t="str">
        <f>IF(SAISIE!$Q87="","",IF(SAISIE!$U87="","",SAISIE!$U87))</f>
        <v/>
      </c>
      <c r="G1246" s="12">
        <f>IF(SAISIE!Q87="","",SAISIE!Q87)</f>
        <v>10</v>
      </c>
      <c r="H1246" s="12"/>
      <c r="I1246" s="37"/>
      <c r="J1246" s="61"/>
      <c r="O1246" s="39"/>
    </row>
    <row r="1247" spans="1:15" x14ac:dyDescent="0.2">
      <c r="A1247" s="48" t="str">
        <f>IF(B1247="","SUPPR",SAISIE!$B$3)</f>
        <v>SUPPR</v>
      </c>
      <c r="B1247" s="12" t="str">
        <f>IF(SAISIE!R87="","",IF(LEN(SAISIE!B87)=1,CONCATENATE("0",SAISIE!B87,"/",SAISIE!$B$4,"/",SAISIE!$B$5),CONCATENATE(SAISIE!B87,"/",SAISIE!$B$4,"/",SAISIE!$B$5)))</f>
        <v/>
      </c>
      <c r="C1247" s="12" t="str">
        <f>IF(SAISIE!R87="","",SAISIE!$R$8)</f>
        <v/>
      </c>
      <c r="D1247" s="12" t="str">
        <f>IF(SAISIE!R87="","",SAISIE!E87)</f>
        <v/>
      </c>
      <c r="E1247" s="12" t="str">
        <f>IF(SAISIE!R87="","",SAISIE!F87)</f>
        <v/>
      </c>
      <c r="F1247" s="12" t="str">
        <f>IF(SAISIE!$R87="","",IF(SAISIE!$U87="","",SAISIE!$U87))</f>
        <v/>
      </c>
      <c r="G1247" s="12" t="str">
        <f>IF(SAISIE!R87="","",SAISIE!R87)</f>
        <v/>
      </c>
      <c r="H1247" s="12"/>
      <c r="I1247" s="37"/>
      <c r="J1247" s="61"/>
    </row>
    <row r="1248" spans="1:15" x14ac:dyDescent="0.2">
      <c r="A1248" s="48" t="str">
        <f>IF(B1248="","SUPPR",SAISIE!$B$3)</f>
        <v>SUPPR</v>
      </c>
      <c r="B1248" s="12" t="str">
        <f>IF(SAISIE!S87="","",IF(LEN(SAISIE!B87)=1,CONCATENATE("0",SAISIE!B87,"/",SAISIE!$B$4,"/",SAISIE!$B$5),CONCATENATE(SAISIE!B87,"/",SAISIE!$B$4,"/",SAISIE!$B$5)))</f>
        <v/>
      </c>
      <c r="C1248" s="12" t="str">
        <f>IF(SAISIE!S87="","",SAISIE!$S$8)</f>
        <v/>
      </c>
      <c r="D1248" s="12" t="str">
        <f>IF(SAISIE!S87="","",SAISIE!E87)</f>
        <v/>
      </c>
      <c r="E1248" s="12" t="str">
        <f>IF(SAISIE!S87="","",SAISIE!F87)</f>
        <v/>
      </c>
      <c r="F1248" s="12" t="str">
        <f>IF(SAISIE!$S87="","",IF(SAISIE!$U87="","",SAISIE!$U87))</f>
        <v/>
      </c>
      <c r="G1248" s="12" t="str">
        <f>IF(SAISIE!S87="","",SAISIE!S87)</f>
        <v/>
      </c>
      <c r="H1248" s="12"/>
      <c r="I1248" s="37"/>
      <c r="J1248" s="61"/>
    </row>
    <row r="1249" spans="1:15" ht="13.5" thickBot="1" x14ac:dyDescent="0.25">
      <c r="A1249" s="48" t="str">
        <f>IF(B1249="","SUPPR",SAISIE!$B$3)</f>
        <v>SUPPR</v>
      </c>
      <c r="B1249" s="12" t="str">
        <f>IF(SAISIE!T87="","",IF(LEN(SAISIE!B87)=1,CONCATENATE("0",SAISIE!B87,"/",SAISIE!$B$4,"/",SAISIE!$B$5),CONCATENATE(SAISIE!B87,"/",SAISIE!$B$4,"/",SAISIE!$B$5)))</f>
        <v/>
      </c>
      <c r="C1249" s="60" t="str">
        <f>IF(SAISIE!T87="","",SAISIE!$T$8)</f>
        <v/>
      </c>
      <c r="D1249" s="60" t="str">
        <f>IF(SAISIE!T87="","",SAISIE!E87)</f>
        <v/>
      </c>
      <c r="E1249" s="60" t="str">
        <f>IF(SAISIE!T87="","",SAISIE!F87)</f>
        <v/>
      </c>
      <c r="F1249" s="60" t="str">
        <f>IF(SAISIE!$T87="","",IF(SAISIE!$U87="","",SAISIE!$U87))</f>
        <v/>
      </c>
      <c r="G1249" s="60" t="str">
        <f>IF(SAISIE!T87="","",SAISIE!T87)</f>
        <v/>
      </c>
      <c r="H1249" s="58"/>
      <c r="I1249" s="59"/>
      <c r="J1249" s="62"/>
    </row>
    <row r="1250" spans="1:15" x14ac:dyDescent="0.2">
      <c r="A1250" s="48" t="str">
        <f>IF(B1250="","SUPPR",SAISIE!$B$3)</f>
        <v>PR</v>
      </c>
      <c r="B1250" s="53" t="str">
        <f>IF(SAISIE!B88="","",IF(LEN(SAISIE!B88)=1,CONCATENATE("0",SAISIE!B88,"/",SAISIE!$B$4,"/",SAISIE!$B$5),CONCATENATE(SAISIE!B88,"/",SAISIE!$B$4,"/",SAISIE!$B$5)))</f>
        <v>22/01/2018</v>
      </c>
      <c r="C1250" s="53" t="str">
        <f>IF(SAISIE!B88="","",CONCATENATE($M$2,SAISIE!C88))</f>
        <v>411CAIL</v>
      </c>
      <c r="D1250" s="53">
        <f>IF(SAISIE!B88="","",SAISIE!E88)</f>
        <v>154411</v>
      </c>
      <c r="E1250" s="53" t="str">
        <f>IF(SAISIE!B88="","",SAISIE!F88)</f>
        <v>VTP PV 18147432 - CJ-195-DY - CAILMAIL PHILIPPE - DACIA SANDERO</v>
      </c>
      <c r="F1250" s="66" t="str">
        <f>IF(A1250="SUPPR","",IF(SAISIE!$U88="","",SAISIE!$U88))</f>
        <v/>
      </c>
      <c r="G1250" s="53"/>
      <c r="H1250" s="53">
        <f>IF(SAISIE!B88="","",SAISIE!D88)</f>
        <v>60</v>
      </c>
      <c r="I1250" s="54"/>
      <c r="J1250" s="55" t="str">
        <f>IF(AZ88="","","")</f>
        <v/>
      </c>
      <c r="O1250" s="38">
        <f>O1234+1</f>
        <v>88</v>
      </c>
    </row>
    <row r="1251" spans="1:15" x14ac:dyDescent="0.2">
      <c r="A1251" s="48" t="str">
        <f>IF(B1251="","SUPPR",SAISIE!$B$3)</f>
        <v>SUPPR</v>
      </c>
      <c r="B1251" s="12" t="str">
        <f>IF(SAISIE!W88="","",IF(LEN(SAISIE!B88)=1,CONCATENATE("0",SAISIE!B88,"/",SAISIE!$B$4,"/",SAISIE!$B$5),CONCATENATE(SAISIE!B88,"/",SAISIE!$B$4,"/",SAISIE!$B$5)))</f>
        <v/>
      </c>
      <c r="C1251" s="12" t="str">
        <f>IF(SAISIE!W88="","",SAISIE!V88)</f>
        <v/>
      </c>
      <c r="D1251" s="12" t="str">
        <f>IF(SAISIE!W88="","",SAISIE!E88)</f>
        <v/>
      </c>
      <c r="E1251" s="12" t="str">
        <f>IF(SAISIE!W88="","",SAISIE!F88)</f>
        <v/>
      </c>
      <c r="F1251" s="12" t="str">
        <f>IF(SAISIE!$W88="","",IF(SAISIE!$U88="","",SAISIE!$U88))</f>
        <v/>
      </c>
      <c r="G1251" s="12" t="str">
        <f>IF(SAISIE!W88="","",SAISIE!W88)</f>
        <v/>
      </c>
      <c r="H1251" s="12"/>
      <c r="I1251" s="12" t="str">
        <f>IF(SAISIE!$W88="","",SAISIE!$X88)</f>
        <v/>
      </c>
      <c r="J1251" s="61" t="str">
        <f>IF(COUNTBLANK(SAISIE!$Q$6:$T$6)=4,"",IF(SAISIE!W88="","",IF(SAISIE!Q88&gt;0,SAISIE!$Q$6,IF(SAISIE!R88&gt;0,SAISIE!$R$6,IF(SAISIE!S88&gt;0,SAISIE!$S$6,IF(SAISIE!T88&gt;0,SAISIE!$T$6,""))))))</f>
        <v/>
      </c>
      <c r="O1251" s="11" t="s">
        <v>51</v>
      </c>
    </row>
    <row r="1252" spans="1:15" x14ac:dyDescent="0.2">
      <c r="A1252" s="48" t="str">
        <f>IF(B1252="","SUPPR",SAISIE!$B$3)</f>
        <v>PR</v>
      </c>
      <c r="B1252" s="12" t="str">
        <f>IF(SAISIE!G88="","",IF(LEN(SAISIE!B88)=1,CONCATENATE("0",SAISIE!B88,"/",SAISIE!$B$4,"/",SAISIE!$B$5),CONCATENATE(SAISIE!B88,"/",SAISIE!$B$4,"/",SAISIE!$B$5)))</f>
        <v>22/01/2018</v>
      </c>
      <c r="C1252" s="12">
        <f>IF(SAISIE!G88="","",SAISIE!$G$8)</f>
        <v>706100</v>
      </c>
      <c r="D1252" s="12">
        <f>IF(SAISIE!G88="","",SAISIE!E88)</f>
        <v>154411</v>
      </c>
      <c r="E1252" s="12" t="str">
        <f>IF(SAISIE!G88="","",SAISIE!F88)</f>
        <v>VTP PV 18147432 - CJ-195-DY - CAILMAIL PHILIPPE - DACIA SANDERO</v>
      </c>
      <c r="F1252" s="12" t="str">
        <f>IF(SAISIE!$G88="","",IF(SAISIE!$U88="","",SAISIE!$U88))</f>
        <v/>
      </c>
      <c r="G1252" s="12">
        <f>IF(SAISIE!G88="","",SAISIE!G88)</f>
        <v>49.72</v>
      </c>
      <c r="H1252" s="12"/>
      <c r="I1252" s="12">
        <f>IF(SAISIE!$G88="","",SAISIE!$X88)</f>
        <v>0</v>
      </c>
      <c r="J1252" s="61" t="str">
        <f>IF(COUNTBLANK(SAISIE!$Q$6:$T$6)=4,"",IF(SAISIE!G88="","",IF(SAISIE!Q88&gt;0,SAISIE!$Q$6,IF(SAISIE!R88&gt;0,SAISIE!$R$6,IF(SAISIE!S88&gt;0,SAISIE!$S$6,IF(SAISIE!T88&gt;0,SAISIE!$T$6,""))))))</f>
        <v/>
      </c>
      <c r="O1252" s="11" t="s">
        <v>48</v>
      </c>
    </row>
    <row r="1253" spans="1:15" x14ac:dyDescent="0.2">
      <c r="A1253" s="48" t="str">
        <f>IF(B1253="","SUPPR",SAISIE!$B$3)</f>
        <v>SUPPR</v>
      </c>
      <c r="B1253" s="12" t="str">
        <f>IF(SAISIE!H88="","",IF(LEN(SAISIE!B88)=1,CONCATENATE("0",SAISIE!B88,"/",SAISIE!$B$4,"/",SAISIE!$B$5),CONCATENATE(SAISIE!B88,"/",SAISIE!$B$4,"/",SAISIE!$B$5)))</f>
        <v/>
      </c>
      <c r="C1253" s="12" t="str">
        <f>IF(SAISIE!H88="","",SAISIE!$H$8)</f>
        <v/>
      </c>
      <c r="D1253" s="12" t="str">
        <f>IF(SAISIE!H88="","",SAISIE!E88)</f>
        <v/>
      </c>
      <c r="E1253" s="12" t="str">
        <f>IF(SAISIE!H88="","",SAISIE!F88)</f>
        <v/>
      </c>
      <c r="F1253" s="12" t="str">
        <f>IF(SAISIE!$H88="","",IF(SAISIE!$U88="","",SAISIE!$U88))</f>
        <v/>
      </c>
      <c r="G1253" s="12" t="str">
        <f>IF(SAISIE!H88="","",SAISIE!H88)</f>
        <v/>
      </c>
      <c r="H1253" s="12"/>
      <c r="I1253" s="12" t="str">
        <f>IF(SAISIE!$H88="","",SAISIE!$X88)</f>
        <v/>
      </c>
      <c r="J1253" s="61" t="str">
        <f>IF(COUNTBLANK(SAISIE!$Q$6:$T$6)=4,"",IF(SAISIE!H88="","",IF(SAISIE!Q88&gt;0,SAISIE!$Q$6,IF(SAISIE!R88&gt;0,SAISIE!$R$6,IF(SAISIE!S88&gt;0,SAISIE!$S$6,IF(SAISIE!T88&gt;0,SAISIE!$T$6,""))))))</f>
        <v/>
      </c>
      <c r="O1253" s="11" t="s">
        <v>49</v>
      </c>
    </row>
    <row r="1254" spans="1:15" x14ac:dyDescent="0.2">
      <c r="A1254" s="48" t="str">
        <f>IF(B1254="","SUPPR",SAISIE!$B$3)</f>
        <v>SUPPR</v>
      </c>
      <c r="B1254" s="12" t="str">
        <f>IF(SAISIE!I88="","",IF(LEN(SAISIE!B88)=1,CONCATENATE("0",SAISIE!B88,"/",SAISIE!$B$4,"/",SAISIE!$B$5),CONCATENATE(SAISIE!B88,"/",SAISIE!$B$4,"/",SAISIE!$B$5)))</f>
        <v/>
      </c>
      <c r="C1254" s="12" t="str">
        <f>IF(SAISIE!I88="","",SAISIE!$I$8)</f>
        <v/>
      </c>
      <c r="D1254" s="12" t="str">
        <f>IF(SAISIE!I88="","",SAISIE!E88)</f>
        <v/>
      </c>
      <c r="E1254" s="12" t="str">
        <f>IF(SAISIE!I88="","",SAISIE!F88)</f>
        <v/>
      </c>
      <c r="F1254" s="12" t="str">
        <f>IF(SAISIE!$I88="","",IF(SAISIE!$U88="","",SAISIE!$U88))</f>
        <v/>
      </c>
      <c r="G1254" s="12" t="str">
        <f>IF(SAISIE!I88="","",SAISIE!I88)</f>
        <v/>
      </c>
      <c r="H1254" s="12"/>
      <c r="I1254" s="12" t="str">
        <f>IF(SAISIE!$I88="","",SAISIE!$X88)</f>
        <v/>
      </c>
      <c r="J1254" s="61" t="str">
        <f>IF(COUNTBLANK(SAISIE!$Q$6:$T$6)=4,"",IF(SAISIE!I88="","",IF(SAISIE!Q88&gt;0,SAISIE!$Q$6,IF(SAISIE!R88&gt;0,SAISIE!$R$6,IF(SAISIE!S88&gt;0,SAISIE!$S$6,IF(SAISIE!T88&gt;0,SAISIE!$T$6,""))))))</f>
        <v/>
      </c>
      <c r="O1254" s="11" t="s">
        <v>50</v>
      </c>
    </row>
    <row r="1255" spans="1:15" x14ac:dyDescent="0.2">
      <c r="A1255" s="48" t="str">
        <f>IF(B1255="","SUPPR",SAISIE!$B$3)</f>
        <v>SUPPR</v>
      </c>
      <c r="B1255" s="12" t="str">
        <f>IF(SAISIE!J88="","",IF(LEN(SAISIE!B88)=1,CONCATENATE("0",SAISIE!B88,"/",SAISIE!$B$4,"/",SAISIE!$B$5),CONCATENATE(SAISIE!B88,"/",SAISIE!$B$4,"/",SAISIE!$B$5)))</f>
        <v/>
      </c>
      <c r="C1255" s="12" t="str">
        <f>IF(SAISIE!J88="","",SAISIE!$J$8)</f>
        <v/>
      </c>
      <c r="D1255" s="12" t="str">
        <f>IF(SAISIE!J88="","",SAISIE!E88)</f>
        <v/>
      </c>
      <c r="E1255" s="12" t="str">
        <f>IF(SAISIE!J88="","",SAISIE!F88)</f>
        <v/>
      </c>
      <c r="F1255" s="12" t="str">
        <f>IF(SAISIE!$J88="","",IF(SAISIE!$U88="","",SAISIE!$U88))</f>
        <v/>
      </c>
      <c r="G1255" s="12" t="str">
        <f>IF(SAISIE!J88="","",SAISIE!J88)</f>
        <v/>
      </c>
      <c r="H1255" s="12"/>
      <c r="I1255" s="12" t="str">
        <f>IF(SAISIE!$J88="","",SAISIE!$X88)</f>
        <v/>
      </c>
      <c r="J1255" s="61" t="str">
        <f>IF(COUNTBLANK(SAISIE!$Q$6:$T$6)=4,"",IF(SAISIE!J88="","",IF(SAISIE!Q88&gt;0,SAISIE!$Q$6,IF(SAISIE!R88&gt;0,SAISIE!$R$6,IF(SAISIE!S88&gt;0,SAISIE!$S$6,IF(SAISIE!T88&gt;0,SAISIE!$T$6,""))))))</f>
        <v/>
      </c>
      <c r="O1255" s="11" t="s">
        <v>53</v>
      </c>
    </row>
    <row r="1256" spans="1:15" x14ac:dyDescent="0.2">
      <c r="A1256" s="48" t="str">
        <f>IF(B1256="","SUPPR",SAISIE!$B$3)</f>
        <v>SUPPR</v>
      </c>
      <c r="B1256" s="12" t="str">
        <f>IF(SAISIE!K88="","",IF(LEN(SAISIE!B88)=1,CONCATENATE("0",SAISIE!B88,"/",SAISIE!$B$4,"/",SAISIE!$B$5),CONCATENATE(SAISIE!B88,"/",SAISIE!$B$4,"/",SAISIE!$B$5)))</f>
        <v/>
      </c>
      <c r="C1256" s="12" t="str">
        <f>IF(SAISIE!K88="","",SAISIE!$K$8)</f>
        <v/>
      </c>
      <c r="D1256" s="12" t="str">
        <f>IF(SAISIE!K88="","",SAISIE!E88)</f>
        <v/>
      </c>
      <c r="E1256" s="12" t="str">
        <f>IF(SAISIE!K88="","",SAISIE!F88)</f>
        <v/>
      </c>
      <c r="F1256" s="12" t="str">
        <f>IF(SAISIE!$K88="","",IF(SAISIE!$U88="","",SAISIE!$U88))</f>
        <v/>
      </c>
      <c r="G1256" s="12" t="str">
        <f>IF(SAISIE!K88="","",SAISIE!K88)</f>
        <v/>
      </c>
      <c r="H1256" s="12"/>
      <c r="I1256" s="12" t="str">
        <f>IF(SAISIE!$K88="","",SAISIE!$X88)</f>
        <v/>
      </c>
      <c r="J1256" s="61" t="str">
        <f>IF(COUNTBLANK(SAISIE!$Q$6:$T$6)=4,"",IF(SAISIE!K88="","",IF(SAISIE!Q88&gt;0,SAISIE!$Q$6,IF(SAISIE!R88&gt;0,SAISIE!$R$6,IF(SAISIE!S88&gt;0,SAISIE!$S$6,IF(SAISIE!T88&gt;0,SAISIE!$T$6,""))))))</f>
        <v/>
      </c>
      <c r="O1256" s="11" t="s">
        <v>54</v>
      </c>
    </row>
    <row r="1257" spans="1:15" x14ac:dyDescent="0.2">
      <c r="A1257" s="48" t="str">
        <f>IF(B1257="","SUPPR",SAISIE!$B$3)</f>
        <v>SUPPR</v>
      </c>
      <c r="B1257" s="12" t="str">
        <f>IF(SAISIE!L88="","",IF(LEN(SAISIE!B88)=1,CONCATENATE("0",SAISIE!B88,"/",SAISIE!$B$4,"/",SAISIE!$B$5),CONCATENATE(SAISIE!B88,"/",SAISIE!$B$4,"/",SAISIE!$B$5)))</f>
        <v/>
      </c>
      <c r="C1257" s="12" t="str">
        <f>IF(SAISIE!L88="","",SAISIE!$L$8)</f>
        <v/>
      </c>
      <c r="D1257" s="12" t="str">
        <f>IF(SAISIE!L88="","",SAISIE!E88)</f>
        <v/>
      </c>
      <c r="E1257" s="12" t="str">
        <f>IF(SAISIE!L88="","",SAISIE!F88)</f>
        <v/>
      </c>
      <c r="F1257" s="12" t="str">
        <f>IF(SAISIE!$L88="","",IF(SAISIE!$U88="","",SAISIE!$U88))</f>
        <v/>
      </c>
      <c r="G1257" s="12" t="str">
        <f>IF(SAISIE!L88="","",SAISIE!L88)</f>
        <v/>
      </c>
      <c r="H1257" s="12"/>
      <c r="I1257" s="12" t="str">
        <f>IF(SAISIE!$L88="","",SAISIE!$X88)</f>
        <v/>
      </c>
      <c r="J1257" s="61" t="str">
        <f>IF(COUNTBLANK(SAISIE!$Q$6:$T$6)=4,"",IF(SAISIE!L88="","",IF(SAISIE!Q88&gt;0,SAISIE!$Q$6,IF(SAISIE!R88&gt;0,SAISIE!$R$6,IF(SAISIE!S88&gt;0,SAISIE!$S$6,IF(SAISIE!T88&gt;0,SAISIE!$T$6,""))))))</f>
        <v/>
      </c>
      <c r="O1257" s="11" t="s">
        <v>55</v>
      </c>
    </row>
    <row r="1258" spans="1:15" x14ac:dyDescent="0.2">
      <c r="A1258" s="48" t="str">
        <f>IF(B1258="","SUPPR",SAISIE!$B$3)</f>
        <v>SUPPR</v>
      </c>
      <c r="B1258" s="12" t="str">
        <f>IF(SAISIE!M88="","",IF(LEN(SAISIE!B88)=1,CONCATENATE("0",SAISIE!B88,"/",SAISIE!$B$4,"/",SAISIE!$B$5),CONCATENATE(SAISIE!B88,"/",SAISIE!$B$4,"/",SAISIE!$B$5)))</f>
        <v/>
      </c>
      <c r="C1258" s="12" t="str">
        <f>IF(SAISIE!M88="","",SAISIE!$M$8)</f>
        <v/>
      </c>
      <c r="D1258" s="12" t="str">
        <f>IF(SAISIE!M88="","",SAISIE!E88)</f>
        <v/>
      </c>
      <c r="E1258" s="12" t="str">
        <f>IF(SAISIE!M88="","",SAISIE!F88)</f>
        <v/>
      </c>
      <c r="F1258" s="12" t="str">
        <f>IF(SAISIE!$M88="","",IF(SAISIE!$U88="","",SAISIE!$U88))</f>
        <v/>
      </c>
      <c r="G1258" s="12" t="str">
        <f>IF(SAISIE!M88="","",SAISIE!M88)</f>
        <v/>
      </c>
      <c r="H1258" s="12"/>
      <c r="I1258" s="12" t="str">
        <f>IF(SAISIE!$M88="","",SAISIE!$X88)</f>
        <v/>
      </c>
      <c r="J1258" s="61" t="str">
        <f>IF(COUNTBLANK(SAISIE!$Q$6:$T$6)=4,"",IF(SAISIE!M88="","",IF(SAISIE!Q88&gt;0,SAISIE!$Q$6,IF(SAISIE!R88&gt;0,SAISIE!$R$6,IF(SAISIE!S88&gt;0,SAISIE!$S$6,IF(SAISIE!T88&gt;0,SAISIE!$T$6,""))))))</f>
        <v/>
      </c>
      <c r="O1258" s="11" t="s">
        <v>56</v>
      </c>
    </row>
    <row r="1259" spans="1:15" x14ac:dyDescent="0.2">
      <c r="A1259" s="48" t="str">
        <f>IF(B1259="","SUPPR",SAISIE!$B$3)</f>
        <v>SUPPR</v>
      </c>
      <c r="B1259" s="12" t="str">
        <f>IF(SAISIE!N88="","",IF(LEN(SAISIE!B88)=1,CONCATENATE("0",SAISIE!B88,"/",SAISIE!$B$4,"/",SAISIE!$B$5),CONCATENATE(SAISIE!B88,"/",SAISIE!$B$4,"/",SAISIE!$B$5)))</f>
        <v/>
      </c>
      <c r="C1259" s="12" t="str">
        <f>IF(SAISIE!N88="","",SAISIE!$N$8)</f>
        <v/>
      </c>
      <c r="D1259" s="12" t="str">
        <f>IF(SAISIE!N88="","",SAISIE!E88)</f>
        <v/>
      </c>
      <c r="E1259" s="12" t="str">
        <f>IF(SAISIE!N88="","",SAISIE!F88)</f>
        <v/>
      </c>
      <c r="F1259" s="12" t="str">
        <f>IF(SAISIE!$N88="","",IF(SAISIE!$U88="","",SAISIE!$U88))</f>
        <v/>
      </c>
      <c r="G1259" s="12" t="str">
        <f>IF(SAISIE!N88="","",SAISIE!N88)</f>
        <v/>
      </c>
      <c r="H1259" s="12"/>
      <c r="I1259" s="12" t="str">
        <f>IF(SAISIE!$N88="","",SAISIE!$X88)</f>
        <v/>
      </c>
      <c r="J1259" s="61" t="str">
        <f>IF(COUNTBLANK(SAISIE!$Q$6:$T$6)=4,"",IF(SAISIE!N88="","",IF(SAISIE!Q88&gt;0,SAISIE!$Q$6,IF(SAISIE!R88&gt;0,SAISIE!$R$6,IF(SAISIE!S88&gt;0,SAISIE!$S$6,IF(SAISIE!T88&gt;0,SAISIE!$T$6,""))))))</f>
        <v/>
      </c>
      <c r="O1259" s="11" t="s">
        <v>57</v>
      </c>
    </row>
    <row r="1260" spans="1:15" x14ac:dyDescent="0.2">
      <c r="A1260" s="48" t="str">
        <f>IF(B1110="","SUPPR",SAISIE!$B$3)</f>
        <v>SUPPR</v>
      </c>
      <c r="B1260" s="12" t="str">
        <f>IF(SAISIE!O88="","",IF(LEN(SAISIE!B88)=1,CONCATENATE("0",SAISIE!B88,"/",SAISIE!$B$4,"/",SAISIE!$B$5),CONCATENATE(SAISIE!B88,"/",SAISIE!$B$4,"/",SAISIE!$B$5)))</f>
        <v/>
      </c>
      <c r="C1260" s="12" t="str">
        <f>IF(SAISIE!O88="","",SAISIE!$O$8)</f>
        <v/>
      </c>
      <c r="D1260" s="12" t="str">
        <f>IF(SAISIE!O88="","",SAISIE!E88)</f>
        <v/>
      </c>
      <c r="E1260" s="12" t="str">
        <f>IF(SAISIE!O88="","",SAISIE!F88)</f>
        <v/>
      </c>
      <c r="F1260" s="12" t="str">
        <f>IF(SAISIE!$O88="","",IF(SAISIE!$U88="","",SAISIE!$U88))</f>
        <v/>
      </c>
      <c r="G1260" s="12" t="str">
        <f>IF(SAISIE!O88="","",SAISIE!O88)</f>
        <v/>
      </c>
      <c r="H1260" s="12"/>
      <c r="I1260" s="12" t="str">
        <f>IF(SAISIE!$O88="","",SAISIE!$X88)</f>
        <v/>
      </c>
      <c r="J1260" s="61" t="str">
        <f>IF(COUNTBLANK(SAISIE!$Q$6:$T$6)=4,"",IF(SAISIE!O88="","",IF(SAISIE!Q88&gt;0,SAISIE!$Q$6,IF(SAISIE!R88&gt;0,SAISIE!$R$6,IF(SAISIE!S88&gt;0,SAISIE!$S$6,IF(SAISIE!T88&gt;0,SAISIE!$T$6,""))))))</f>
        <v/>
      </c>
      <c r="O1260" s="11" t="s">
        <v>58</v>
      </c>
    </row>
    <row r="1261" spans="1:15" x14ac:dyDescent="0.2">
      <c r="A1261" s="48" t="str">
        <f>IF(B1111="","SUPPR",SAISIE!$B$3)</f>
        <v>SUPPR</v>
      </c>
      <c r="B1261" s="12" t="str">
        <f>IF(SAISIE!P88="","",IF(LEN(SAISIE!B88)=1,CONCATENATE("0",SAISIE!B88,"/",SAISIE!$B$4,"/",SAISIE!$B$5),CONCATENATE(SAISIE!B88,"/",SAISIE!$B$4,"/",SAISIE!$B$5)))</f>
        <v/>
      </c>
      <c r="C1261" s="12" t="str">
        <f>IF(SAISIE!P88="","",SAISIE!$P$8)</f>
        <v/>
      </c>
      <c r="D1261" s="12" t="str">
        <f>IF(SAISIE!P88="","",SAISIE!E88)</f>
        <v/>
      </c>
      <c r="E1261" s="12" t="str">
        <f>IF(SAISIE!P88="","",SAISIE!F88)</f>
        <v/>
      </c>
      <c r="F1261" s="12" t="str">
        <f>IF(SAISIE!$P88="","",IF(SAISIE!$U88="","",SAISIE!$U88))</f>
        <v/>
      </c>
      <c r="G1261" s="12" t="str">
        <f>IF(SAISIE!P88="","",SAISIE!P88)</f>
        <v/>
      </c>
      <c r="H1261" s="12"/>
      <c r="I1261" s="12" t="str">
        <f>IF(SAISIE!$P88="","",SAISIE!$X88)</f>
        <v/>
      </c>
      <c r="J1261" s="61" t="str">
        <f>IF(COUNTBLANK(SAISIE!$Q$6:$T$6)=4,"",IF(SAISIE!P88="","",IF(SAISIE!Q88&gt;0,SAISIE!$Q$6,IF(SAISIE!R88&gt;0,SAISIE!$R$6,IF(SAISIE!S88&gt;0,SAISIE!$S$6,IF(SAISIE!T88&gt;0,SAISIE!$T$6,""))))))</f>
        <v/>
      </c>
      <c r="O1261" s="11" t="s">
        <v>52</v>
      </c>
    </row>
    <row r="1262" spans="1:15" x14ac:dyDescent="0.2">
      <c r="A1262" s="48" t="str">
        <f>IF(B1112="","SUPPR",SAISIE!$B$3)</f>
        <v>SUPPR</v>
      </c>
      <c r="B1262" s="12" t="str">
        <f>IF(SAISIE!Q88="","",IF(LEN(SAISIE!B88)=1,CONCATENATE("0",SAISIE!B88,"/",SAISIE!$B$4,"/",SAISIE!$B$5),CONCATENATE(SAISIE!B88,"/",SAISIE!$B$4,"/",SAISIE!$B$5)))</f>
        <v>22/01/2018</v>
      </c>
      <c r="C1262" s="12">
        <f>IF(SAISIE!Q88="","",SAISIE!$Q$8)</f>
        <v>4457112</v>
      </c>
      <c r="D1262" s="12">
        <f>IF(SAISIE!Q88="","",SAISIE!E88)</f>
        <v>154411</v>
      </c>
      <c r="E1262" s="12" t="str">
        <f>IF(SAISIE!Q88="","",SAISIE!F88)</f>
        <v>VTP PV 18147432 - CJ-195-DY - CAILMAIL PHILIPPE - DACIA SANDERO</v>
      </c>
      <c r="F1262" s="12" t="str">
        <f>IF(SAISIE!$Q88="","",IF(SAISIE!$U88="","",SAISIE!$U88))</f>
        <v/>
      </c>
      <c r="G1262" s="12">
        <f>IF(SAISIE!Q88="","",SAISIE!Q88)</f>
        <v>10</v>
      </c>
      <c r="H1262" s="12"/>
      <c r="I1262" s="37"/>
      <c r="J1262" s="61"/>
      <c r="O1262" s="39"/>
    </row>
    <row r="1263" spans="1:15" x14ac:dyDescent="0.2">
      <c r="A1263" s="48" t="str">
        <f>IF(B1113="","SUPPR",SAISIE!$B$3)</f>
        <v>SUPPR</v>
      </c>
      <c r="B1263" s="12" t="str">
        <f>IF(SAISIE!R88="","",IF(LEN(SAISIE!B88)=1,CONCATENATE("0",SAISIE!B88,"/",SAISIE!$B$4,"/",SAISIE!$B$5),CONCATENATE(SAISIE!B88,"/",SAISIE!$B$4,"/",SAISIE!$B$5)))</f>
        <v/>
      </c>
      <c r="C1263" s="12" t="str">
        <f>IF(SAISIE!R88="","",SAISIE!$R$8)</f>
        <v/>
      </c>
      <c r="D1263" s="12" t="str">
        <f>IF(SAISIE!R88="","",SAISIE!E88)</f>
        <v/>
      </c>
      <c r="E1263" s="12" t="str">
        <f>IF(SAISIE!R88="","",SAISIE!F88)</f>
        <v/>
      </c>
      <c r="F1263" s="12" t="str">
        <f>IF(SAISIE!$R88="","",IF(SAISIE!$U88="","",SAISIE!$U88))</f>
        <v/>
      </c>
      <c r="G1263" s="12" t="str">
        <f>IF(SAISIE!R88="","",SAISIE!R88)</f>
        <v/>
      </c>
      <c r="H1263" s="12"/>
      <c r="I1263" s="37"/>
      <c r="J1263" s="61"/>
    </row>
    <row r="1264" spans="1:15" x14ac:dyDescent="0.2">
      <c r="A1264" s="48" t="str">
        <f>IF(B1114="","SUPPR",SAISIE!$B$3)</f>
        <v>SUPPR</v>
      </c>
      <c r="B1264" s="12" t="str">
        <f>IF(SAISIE!S88="","",IF(LEN(SAISIE!B88)=1,CONCATENATE("0",SAISIE!B88,"/",SAISIE!$B$4,"/",SAISIE!$B$5),CONCATENATE(SAISIE!B88,"/",SAISIE!$B$4,"/",SAISIE!$B$5)))</f>
        <v/>
      </c>
      <c r="C1264" s="12" t="str">
        <f>IF(SAISIE!S88="","",SAISIE!$S$8)</f>
        <v/>
      </c>
      <c r="D1264" s="12" t="str">
        <f>IF(SAISIE!S88="","",SAISIE!E88)</f>
        <v/>
      </c>
      <c r="E1264" s="12" t="str">
        <f>IF(SAISIE!S88="","",SAISIE!F88)</f>
        <v/>
      </c>
      <c r="F1264" s="12" t="str">
        <f>IF(SAISIE!$S88="","",IF(SAISIE!$U88="","",SAISIE!$U88))</f>
        <v/>
      </c>
      <c r="G1264" s="12" t="str">
        <f>IF(SAISIE!S88="","",SAISIE!S88)</f>
        <v/>
      </c>
      <c r="H1264" s="12"/>
      <c r="I1264" s="37"/>
      <c r="J1264" s="61"/>
    </row>
    <row r="1265" spans="1:15" ht="13.5" thickBot="1" x14ac:dyDescent="0.25">
      <c r="A1265" s="48" t="str">
        <f>IF(B1115="","SUPPR",SAISIE!$B$3)</f>
        <v>SUPPR</v>
      </c>
      <c r="B1265" s="12" t="str">
        <f>IF(SAISIE!T88="","",IF(LEN(SAISIE!B88)=1,CONCATENATE("0",SAISIE!B88,"/",SAISIE!$B$4,"/",SAISIE!$B$5),CONCATENATE(SAISIE!B88,"/",SAISIE!$B$4,"/",SAISIE!$B$5)))</f>
        <v/>
      </c>
      <c r="C1265" s="60" t="str">
        <f>IF(SAISIE!T88="","",SAISIE!$T$8)</f>
        <v/>
      </c>
      <c r="D1265" s="60" t="str">
        <f>IF(SAISIE!T88="","",SAISIE!E88)</f>
        <v/>
      </c>
      <c r="E1265" s="60" t="str">
        <f>IF(SAISIE!T88="","",SAISIE!F88)</f>
        <v/>
      </c>
      <c r="F1265" s="60" t="str">
        <f>IF(SAISIE!$T88="","",IF(SAISIE!$U88="","",SAISIE!$U88))</f>
        <v/>
      </c>
      <c r="G1265" s="60" t="str">
        <f>IF(SAISIE!T88="","",SAISIE!T88)</f>
        <v/>
      </c>
      <c r="H1265" s="58"/>
      <c r="I1265" s="59"/>
      <c r="J1265" s="62"/>
    </row>
    <row r="1266" spans="1:15" x14ac:dyDescent="0.2">
      <c r="A1266" s="48" t="str">
        <f>IF(B1116="","SUPPR",SAISIE!$B$3)</f>
        <v>SUPPR</v>
      </c>
      <c r="B1266" s="53" t="str">
        <f>IF(SAISIE!B89="","",IF(LEN(SAISIE!B89)=1,CONCATENATE("0",SAISIE!B89,"/",SAISIE!$B$4,"/",SAISIE!$B$5),CONCATENATE(SAISIE!B89,"/",SAISIE!$B$4,"/",SAISIE!$B$5)))</f>
        <v>24/01/2018</v>
      </c>
      <c r="C1266" s="53" t="str">
        <f>IF(SAISIE!B89="","",CONCATENATE($M$2,SAISIE!C89))</f>
        <v>411CAPE</v>
      </c>
      <c r="D1266" s="53">
        <f>IF(SAISIE!B89="","",SAISIE!E89)</f>
        <v>154484</v>
      </c>
      <c r="E1266" s="53" t="str">
        <f>IF(SAISIE!B89="","",SAISIE!F89)</f>
        <v>VTP PV 18147504 - AX-434-KG - CAPE ISABELLE - CITROEN ZX</v>
      </c>
      <c r="F1266" s="66" t="str">
        <f>IF(A1116="SUPPR","",IF(SAISIE!$U89="","",SAISIE!$U89))</f>
        <v/>
      </c>
      <c r="G1266" s="53"/>
      <c r="H1266" s="53">
        <f>IF(SAISIE!B89="","",SAISIE!D89)</f>
        <v>60</v>
      </c>
      <c r="I1266" s="54"/>
      <c r="J1266" s="55" t="str">
        <f>IF(AZ89="","","")</f>
        <v/>
      </c>
      <c r="O1266" s="38">
        <f>O1250+1</f>
        <v>89</v>
      </c>
    </row>
    <row r="1267" spans="1:15" x14ac:dyDescent="0.2">
      <c r="A1267" s="48" t="str">
        <f>IF(B1117="","SUPPR",SAISIE!$B$3)</f>
        <v>SUPPR</v>
      </c>
      <c r="B1267" s="12" t="str">
        <f>IF(SAISIE!W89="","",IF(LEN(SAISIE!B89)=1,CONCATENATE("0",SAISIE!B89,"/",SAISIE!$B$4,"/",SAISIE!$B$5),CONCATENATE(SAISIE!B89,"/",SAISIE!$B$4,"/",SAISIE!$B$5)))</f>
        <v/>
      </c>
      <c r="C1267" s="12" t="str">
        <f>IF(SAISIE!W89="","",SAISIE!V89)</f>
        <v/>
      </c>
      <c r="D1267" s="12" t="str">
        <f>IF(SAISIE!W89="","",SAISIE!E89)</f>
        <v/>
      </c>
      <c r="E1267" s="12" t="str">
        <f>IF(SAISIE!W89="","",SAISIE!F89)</f>
        <v/>
      </c>
      <c r="F1267" s="12" t="str">
        <f>IF(SAISIE!$W89="","",IF(SAISIE!$U89="","",SAISIE!$U89))</f>
        <v/>
      </c>
      <c r="G1267" s="12" t="str">
        <f>IF(SAISIE!W89="","",SAISIE!W89)</f>
        <v/>
      </c>
      <c r="H1267" s="12"/>
      <c r="I1267" s="12" t="str">
        <f>IF(SAISIE!$W89="","",SAISIE!$X89)</f>
        <v/>
      </c>
      <c r="J1267" s="61" t="str">
        <f>IF(COUNTBLANK(SAISIE!$Q$6:$T$6)=4,"",IF(SAISIE!W89="","",IF(SAISIE!Q89&gt;0,SAISIE!$Q$6,IF(SAISIE!R89&gt;0,SAISIE!$R$6,IF(SAISIE!S89&gt;0,SAISIE!$S$6,IF(SAISIE!T89&gt;0,SAISIE!$T$6,""))))))</f>
        <v/>
      </c>
      <c r="O1267" s="11" t="s">
        <v>51</v>
      </c>
    </row>
    <row r="1268" spans="1:15" x14ac:dyDescent="0.2">
      <c r="A1268" s="48" t="str">
        <f>IF(B1118="","SUPPR",SAISIE!$B$3)</f>
        <v>PR</v>
      </c>
      <c r="B1268" s="12" t="str">
        <f>IF(SAISIE!G89="","",IF(LEN(SAISIE!B89)=1,CONCATENATE("0",SAISIE!B89,"/",SAISIE!$B$4,"/",SAISIE!$B$5),CONCATENATE(SAISIE!B89,"/",SAISIE!$B$4,"/",SAISIE!$B$5)))</f>
        <v>24/01/2018</v>
      </c>
      <c r="C1268" s="12">
        <f>IF(SAISIE!G89="","",SAISIE!$G$8)</f>
        <v>706100</v>
      </c>
      <c r="D1268" s="12">
        <f>IF(SAISIE!G89="","",SAISIE!E89)</f>
        <v>154484</v>
      </c>
      <c r="E1268" s="12" t="str">
        <f>IF(SAISIE!G89="","",SAISIE!F89)</f>
        <v>VTP PV 18147504 - AX-434-KG - CAPE ISABELLE - CITROEN ZX</v>
      </c>
      <c r="F1268" s="12" t="str">
        <f>IF(SAISIE!$G89="","",IF(SAISIE!$U89="","",SAISIE!$U89))</f>
        <v/>
      </c>
      <c r="G1268" s="12">
        <f>IF(SAISIE!G89="","",SAISIE!G89)</f>
        <v>49.72</v>
      </c>
      <c r="H1268" s="12"/>
      <c r="I1268" s="12">
        <f>IF(SAISIE!$G89="","",SAISIE!$X89)</f>
        <v>0</v>
      </c>
      <c r="J1268" s="61" t="str">
        <f>IF(COUNTBLANK(SAISIE!$Q$6:$T$6)=4,"",IF(SAISIE!G89="","",IF(SAISIE!Q89&gt;0,SAISIE!$Q$6,IF(SAISIE!R89&gt;0,SAISIE!$R$6,IF(SAISIE!S89&gt;0,SAISIE!$S$6,IF(SAISIE!T89&gt;0,SAISIE!$T$6,""))))))</f>
        <v/>
      </c>
      <c r="O1268" s="11" t="s">
        <v>48</v>
      </c>
    </row>
    <row r="1269" spans="1:15" x14ac:dyDescent="0.2">
      <c r="A1269" s="48" t="str">
        <f>IF(B1119="","SUPPR",SAISIE!$B$3)</f>
        <v>SUPPR</v>
      </c>
      <c r="B1269" s="12" t="str">
        <f>IF(SAISIE!H89="","",IF(LEN(SAISIE!B89)=1,CONCATENATE("0",SAISIE!B89,"/",SAISIE!$B$4,"/",SAISIE!$B$5),CONCATENATE(SAISIE!B89,"/",SAISIE!$B$4,"/",SAISIE!$B$5)))</f>
        <v/>
      </c>
      <c r="C1269" s="12" t="str">
        <f>IF(SAISIE!H89="","",SAISIE!$H$8)</f>
        <v/>
      </c>
      <c r="D1269" s="12" t="str">
        <f>IF(SAISIE!H89="","",SAISIE!E89)</f>
        <v/>
      </c>
      <c r="E1269" s="12" t="str">
        <f>IF(SAISIE!H89="","",SAISIE!F89)</f>
        <v/>
      </c>
      <c r="F1269" s="12" t="str">
        <f>IF(SAISIE!$H89="","",IF(SAISIE!$U89="","",SAISIE!$U89))</f>
        <v/>
      </c>
      <c r="G1269" s="12" t="str">
        <f>IF(SAISIE!H89="","",SAISIE!H89)</f>
        <v/>
      </c>
      <c r="H1269" s="12"/>
      <c r="I1269" s="12" t="str">
        <f>IF(SAISIE!$H89="","",SAISIE!$X89)</f>
        <v/>
      </c>
      <c r="J1269" s="61" t="str">
        <f>IF(COUNTBLANK(SAISIE!$Q$6:$T$6)=4,"",IF(SAISIE!H89="","",IF(SAISIE!Q89&gt;0,SAISIE!$Q$6,IF(SAISIE!R89&gt;0,SAISIE!$R$6,IF(SAISIE!S89&gt;0,SAISIE!$S$6,IF(SAISIE!T89&gt;0,SAISIE!$T$6,""))))))</f>
        <v/>
      </c>
      <c r="O1269" s="11" t="s">
        <v>49</v>
      </c>
    </row>
    <row r="1270" spans="1:15" x14ac:dyDescent="0.2">
      <c r="A1270" s="48" t="str">
        <f>IF(B1270="","SUPPR",SAISIE!$B$3)</f>
        <v>SUPPR</v>
      </c>
      <c r="B1270" s="12" t="str">
        <f>IF(SAISIE!I89="","",IF(LEN(SAISIE!B89)=1,CONCATENATE("0",SAISIE!B89,"/",SAISIE!$B$4,"/",SAISIE!$B$5),CONCATENATE(SAISIE!B89,"/",SAISIE!$B$4,"/",SAISIE!$B$5)))</f>
        <v/>
      </c>
      <c r="C1270" s="12" t="str">
        <f>IF(SAISIE!I89="","",SAISIE!$I$8)</f>
        <v/>
      </c>
      <c r="D1270" s="12" t="str">
        <f>IF(SAISIE!I89="","",SAISIE!E89)</f>
        <v/>
      </c>
      <c r="E1270" s="12" t="str">
        <f>IF(SAISIE!I89="","",SAISIE!F89)</f>
        <v/>
      </c>
      <c r="F1270" s="12" t="str">
        <f>IF(SAISIE!$I89="","",IF(SAISIE!$U89="","",SAISIE!$U89))</f>
        <v/>
      </c>
      <c r="G1270" s="12" t="str">
        <f>IF(SAISIE!I89="","",SAISIE!I89)</f>
        <v/>
      </c>
      <c r="H1270" s="12"/>
      <c r="I1270" s="12" t="str">
        <f>IF(SAISIE!$I89="","",SAISIE!$X89)</f>
        <v/>
      </c>
      <c r="J1270" s="61" t="str">
        <f>IF(COUNTBLANK(SAISIE!$Q$6:$T$6)=4,"",IF(SAISIE!I89="","",IF(SAISIE!Q89&gt;0,SAISIE!$Q$6,IF(SAISIE!R89&gt;0,SAISIE!$R$6,IF(SAISIE!S89&gt;0,SAISIE!$S$6,IF(SAISIE!T89&gt;0,SAISIE!$T$6,""))))))</f>
        <v/>
      </c>
      <c r="O1270" s="11" t="s">
        <v>50</v>
      </c>
    </row>
    <row r="1271" spans="1:15" x14ac:dyDescent="0.2">
      <c r="A1271" s="48" t="str">
        <f>IF(B1271="","SUPPR",SAISIE!$B$3)</f>
        <v>SUPPR</v>
      </c>
      <c r="B1271" s="12" t="str">
        <f>IF(SAISIE!J89="","",IF(LEN(SAISIE!B89)=1,CONCATENATE("0",SAISIE!B89,"/",SAISIE!$B$4,"/",SAISIE!$B$5),CONCATENATE(SAISIE!B89,"/",SAISIE!$B$4,"/",SAISIE!$B$5)))</f>
        <v/>
      </c>
      <c r="C1271" s="12" t="str">
        <f>IF(SAISIE!J89="","",SAISIE!$J$8)</f>
        <v/>
      </c>
      <c r="D1271" s="12" t="str">
        <f>IF(SAISIE!J89="","",SAISIE!E89)</f>
        <v/>
      </c>
      <c r="E1271" s="12" t="str">
        <f>IF(SAISIE!J89="","",SAISIE!F89)</f>
        <v/>
      </c>
      <c r="F1271" s="12" t="str">
        <f>IF(SAISIE!$J89="","",IF(SAISIE!$U89="","",SAISIE!$U89))</f>
        <v/>
      </c>
      <c r="G1271" s="12" t="str">
        <f>IF(SAISIE!J89="","",SAISIE!J89)</f>
        <v/>
      </c>
      <c r="H1271" s="12"/>
      <c r="I1271" s="12" t="str">
        <f>IF(SAISIE!$J89="","",SAISIE!$X89)</f>
        <v/>
      </c>
      <c r="J1271" s="61" t="str">
        <f>IF(COUNTBLANK(SAISIE!$Q$6:$T$6)=4,"",IF(SAISIE!J89="","",IF(SAISIE!Q89&gt;0,SAISIE!$Q$6,IF(SAISIE!R89&gt;0,SAISIE!$R$6,IF(SAISIE!S89&gt;0,SAISIE!$S$6,IF(SAISIE!T89&gt;0,SAISIE!$T$6,""))))))</f>
        <v/>
      </c>
      <c r="O1271" s="11" t="s">
        <v>53</v>
      </c>
    </row>
    <row r="1272" spans="1:15" x14ac:dyDescent="0.2">
      <c r="A1272" s="48" t="str">
        <f>IF(B1272="","SUPPR",SAISIE!$B$3)</f>
        <v>SUPPR</v>
      </c>
      <c r="B1272" s="12" t="str">
        <f>IF(SAISIE!K89="","",IF(LEN(SAISIE!B89)=1,CONCATENATE("0",SAISIE!B89,"/",SAISIE!$B$4,"/",SAISIE!$B$5),CONCATENATE(SAISIE!B89,"/",SAISIE!$B$4,"/",SAISIE!$B$5)))</f>
        <v/>
      </c>
      <c r="C1272" s="12" t="str">
        <f>IF(SAISIE!K89="","",SAISIE!$K$8)</f>
        <v/>
      </c>
      <c r="D1272" s="12" t="str">
        <f>IF(SAISIE!K89="","",SAISIE!E89)</f>
        <v/>
      </c>
      <c r="E1272" s="12" t="str">
        <f>IF(SAISIE!K89="","",SAISIE!F89)</f>
        <v/>
      </c>
      <c r="F1272" s="12" t="str">
        <f>IF(SAISIE!$K89="","",IF(SAISIE!$U89="","",SAISIE!$U89))</f>
        <v/>
      </c>
      <c r="G1272" s="12" t="str">
        <f>IF(SAISIE!K89="","",SAISIE!K89)</f>
        <v/>
      </c>
      <c r="H1272" s="12"/>
      <c r="I1272" s="12" t="str">
        <f>IF(SAISIE!$K89="","",SAISIE!$X89)</f>
        <v/>
      </c>
      <c r="J1272" s="61" t="str">
        <f>IF(COUNTBLANK(SAISIE!$Q$6:$T$6)=4,"",IF(SAISIE!K89="","",IF(SAISIE!Q89&gt;0,SAISIE!$Q$6,IF(SAISIE!R89&gt;0,SAISIE!$R$6,IF(SAISIE!S89&gt;0,SAISIE!$S$6,IF(SAISIE!T89&gt;0,SAISIE!$T$6,""))))))</f>
        <v/>
      </c>
      <c r="O1272" s="11" t="s">
        <v>54</v>
      </c>
    </row>
    <row r="1273" spans="1:15" x14ac:dyDescent="0.2">
      <c r="A1273" s="48" t="str">
        <f>IF(B1273="","SUPPR",SAISIE!$B$3)</f>
        <v>SUPPR</v>
      </c>
      <c r="B1273" s="12" t="str">
        <f>IF(SAISIE!L89="","",IF(LEN(SAISIE!B89)=1,CONCATENATE("0",SAISIE!B89,"/",SAISIE!$B$4,"/",SAISIE!$B$5),CONCATENATE(SAISIE!B89,"/",SAISIE!$B$4,"/",SAISIE!$B$5)))</f>
        <v/>
      </c>
      <c r="C1273" s="12" t="str">
        <f>IF(SAISIE!L89="","",SAISIE!$L$8)</f>
        <v/>
      </c>
      <c r="D1273" s="12" t="str">
        <f>IF(SAISIE!L89="","",SAISIE!E89)</f>
        <v/>
      </c>
      <c r="E1273" s="12" t="str">
        <f>IF(SAISIE!L89="","",SAISIE!F89)</f>
        <v/>
      </c>
      <c r="F1273" s="12" t="str">
        <f>IF(SAISIE!$L89="","",IF(SAISIE!$U89="","",SAISIE!$U89))</f>
        <v/>
      </c>
      <c r="G1273" s="12" t="str">
        <f>IF(SAISIE!L89="","",SAISIE!L89)</f>
        <v/>
      </c>
      <c r="H1273" s="12"/>
      <c r="I1273" s="12" t="str">
        <f>IF(SAISIE!$L89="","",SAISIE!$X89)</f>
        <v/>
      </c>
      <c r="J1273" s="61" t="str">
        <f>IF(COUNTBLANK(SAISIE!$Q$6:$T$6)=4,"",IF(SAISIE!L89="","",IF(SAISIE!Q89&gt;0,SAISIE!$Q$6,IF(SAISIE!R89&gt;0,SAISIE!$R$6,IF(SAISIE!S89&gt;0,SAISIE!$S$6,IF(SAISIE!T89&gt;0,SAISIE!$T$6,""))))))</f>
        <v/>
      </c>
      <c r="O1273" s="11" t="s">
        <v>55</v>
      </c>
    </row>
    <row r="1274" spans="1:15" x14ac:dyDescent="0.2">
      <c r="A1274" s="48" t="str">
        <f>IF(B1274="","SUPPR",SAISIE!$B$3)</f>
        <v>SUPPR</v>
      </c>
      <c r="B1274" s="12" t="str">
        <f>IF(SAISIE!M89="","",IF(LEN(SAISIE!B89)=1,CONCATENATE("0",SAISIE!B89,"/",SAISIE!$B$4,"/",SAISIE!$B$5),CONCATENATE(SAISIE!B89,"/",SAISIE!$B$4,"/",SAISIE!$B$5)))</f>
        <v/>
      </c>
      <c r="C1274" s="12" t="str">
        <f>IF(SAISIE!M89="","",SAISIE!$M$8)</f>
        <v/>
      </c>
      <c r="D1274" s="12" t="str">
        <f>IF(SAISIE!M89="","",SAISIE!E89)</f>
        <v/>
      </c>
      <c r="E1274" s="12" t="str">
        <f>IF(SAISIE!M89="","",SAISIE!F89)</f>
        <v/>
      </c>
      <c r="F1274" s="12" t="str">
        <f>IF(SAISIE!$M89="","",IF(SAISIE!$U89="","",SAISIE!$U89))</f>
        <v/>
      </c>
      <c r="G1274" s="12" t="str">
        <f>IF(SAISIE!M89="","",SAISIE!M89)</f>
        <v/>
      </c>
      <c r="H1274" s="12"/>
      <c r="I1274" s="12" t="str">
        <f>IF(SAISIE!$M89="","",SAISIE!$X89)</f>
        <v/>
      </c>
      <c r="J1274" s="61" t="str">
        <f>IF(COUNTBLANK(SAISIE!$Q$6:$T$6)=4,"",IF(SAISIE!M89="","",IF(SAISIE!Q89&gt;0,SAISIE!$Q$6,IF(SAISIE!R89&gt;0,SAISIE!$R$6,IF(SAISIE!S89&gt;0,SAISIE!$S$6,IF(SAISIE!T89&gt;0,SAISIE!$T$6,""))))))</f>
        <v/>
      </c>
      <c r="O1274" s="11" t="s">
        <v>56</v>
      </c>
    </row>
    <row r="1275" spans="1:15" x14ac:dyDescent="0.2">
      <c r="A1275" s="48" t="str">
        <f>IF(B1275="","SUPPR",SAISIE!$B$3)</f>
        <v>SUPPR</v>
      </c>
      <c r="B1275" s="12" t="str">
        <f>IF(SAISIE!N89="","",IF(LEN(SAISIE!B89)=1,CONCATENATE("0",SAISIE!B89,"/",SAISIE!$B$4,"/",SAISIE!$B$5),CONCATENATE(SAISIE!B89,"/",SAISIE!$B$4,"/",SAISIE!$B$5)))</f>
        <v/>
      </c>
      <c r="C1275" s="12" t="str">
        <f>IF(SAISIE!N89="","",SAISIE!$N$8)</f>
        <v/>
      </c>
      <c r="D1275" s="12" t="str">
        <f>IF(SAISIE!N89="","",SAISIE!E89)</f>
        <v/>
      </c>
      <c r="E1275" s="12" t="str">
        <f>IF(SAISIE!N89="","",SAISIE!F89)</f>
        <v/>
      </c>
      <c r="F1275" s="12" t="str">
        <f>IF(SAISIE!$N89="","",IF(SAISIE!$U89="","",SAISIE!$U89))</f>
        <v/>
      </c>
      <c r="G1275" s="12" t="str">
        <f>IF(SAISIE!N89="","",SAISIE!N89)</f>
        <v/>
      </c>
      <c r="H1275" s="12"/>
      <c r="I1275" s="12" t="str">
        <f>IF(SAISIE!$N89="","",SAISIE!$X89)</f>
        <v/>
      </c>
      <c r="J1275" s="61" t="str">
        <f>IF(COUNTBLANK(SAISIE!$Q$6:$T$6)=4,"",IF(SAISIE!N89="","",IF(SAISIE!Q89&gt;0,SAISIE!$Q$6,IF(SAISIE!R89&gt;0,SAISIE!$R$6,IF(SAISIE!S89&gt;0,SAISIE!$S$6,IF(SAISIE!T89&gt;0,SAISIE!$T$6,""))))))</f>
        <v/>
      </c>
      <c r="O1275" s="11" t="s">
        <v>57</v>
      </c>
    </row>
    <row r="1276" spans="1:15" x14ac:dyDescent="0.2">
      <c r="A1276" s="48" t="str">
        <f>IF(B1276="","SUPPR",SAISIE!$B$3)</f>
        <v>SUPPR</v>
      </c>
      <c r="B1276" s="12" t="str">
        <f>IF(SAISIE!O89="","",IF(LEN(SAISIE!B89)=1,CONCATENATE("0",SAISIE!B89,"/",SAISIE!$B$4,"/",SAISIE!$B$5),CONCATENATE(SAISIE!B89,"/",SAISIE!$B$4,"/",SAISIE!$B$5)))</f>
        <v/>
      </c>
      <c r="C1276" s="12" t="str">
        <f>IF(SAISIE!O89="","",SAISIE!$O$8)</f>
        <v/>
      </c>
      <c r="D1276" s="12" t="str">
        <f>IF(SAISIE!O89="","",SAISIE!E89)</f>
        <v/>
      </c>
      <c r="E1276" s="12" t="str">
        <f>IF(SAISIE!O89="","",SAISIE!F89)</f>
        <v/>
      </c>
      <c r="F1276" s="12" t="str">
        <f>IF(SAISIE!$O89="","",IF(SAISIE!$U89="","",SAISIE!$U89))</f>
        <v/>
      </c>
      <c r="G1276" s="12" t="str">
        <f>IF(SAISIE!O89="","",SAISIE!O89)</f>
        <v/>
      </c>
      <c r="H1276" s="12"/>
      <c r="I1276" s="12" t="str">
        <f>IF(SAISIE!$O89="","",SAISIE!$X89)</f>
        <v/>
      </c>
      <c r="J1276" s="61" t="str">
        <f>IF(COUNTBLANK(SAISIE!$Q$6:$T$6)=4,"",IF(SAISIE!O89="","",IF(SAISIE!Q89&gt;0,SAISIE!$Q$6,IF(SAISIE!R89&gt;0,SAISIE!$R$6,IF(SAISIE!S89&gt;0,SAISIE!$S$6,IF(SAISIE!T89&gt;0,SAISIE!$T$6,""))))))</f>
        <v/>
      </c>
      <c r="O1276" s="11" t="s">
        <v>58</v>
      </c>
    </row>
    <row r="1277" spans="1:15" x14ac:dyDescent="0.2">
      <c r="A1277" s="48" t="str">
        <f>IF(B1277="","SUPPR",SAISIE!$B$3)</f>
        <v>SUPPR</v>
      </c>
      <c r="B1277" s="12" t="str">
        <f>IF(SAISIE!P89="","",IF(LEN(SAISIE!B89)=1,CONCATENATE("0",SAISIE!B89,"/",SAISIE!$B$4,"/",SAISIE!$B$5),CONCATENATE(SAISIE!B89,"/",SAISIE!$B$4,"/",SAISIE!$B$5)))</f>
        <v/>
      </c>
      <c r="C1277" s="12" t="str">
        <f>IF(SAISIE!P89="","",SAISIE!$P$8)</f>
        <v/>
      </c>
      <c r="D1277" s="12" t="str">
        <f>IF(SAISIE!P89="","",SAISIE!E89)</f>
        <v/>
      </c>
      <c r="E1277" s="12" t="str">
        <f>IF(SAISIE!P89="","",SAISIE!F89)</f>
        <v/>
      </c>
      <c r="F1277" s="12" t="str">
        <f>IF(SAISIE!$P89="","",IF(SAISIE!$U89="","",SAISIE!$U89))</f>
        <v/>
      </c>
      <c r="G1277" s="12" t="str">
        <f>IF(SAISIE!P89="","",SAISIE!P89)</f>
        <v/>
      </c>
      <c r="H1277" s="12"/>
      <c r="I1277" s="12" t="str">
        <f>IF(SAISIE!$P89="","",SAISIE!$X89)</f>
        <v/>
      </c>
      <c r="J1277" s="61" t="str">
        <f>IF(COUNTBLANK(SAISIE!$Q$6:$T$6)=4,"",IF(SAISIE!P89="","",IF(SAISIE!Q89&gt;0,SAISIE!$Q$6,IF(SAISIE!R89&gt;0,SAISIE!$R$6,IF(SAISIE!S89&gt;0,SAISIE!$S$6,IF(SAISIE!T89&gt;0,SAISIE!$T$6,""))))))</f>
        <v/>
      </c>
      <c r="O1277" s="11" t="s">
        <v>52</v>
      </c>
    </row>
    <row r="1278" spans="1:15" x14ac:dyDescent="0.2">
      <c r="A1278" s="48" t="str">
        <f>IF(B1278="","SUPPR",SAISIE!$B$3)</f>
        <v>PR</v>
      </c>
      <c r="B1278" s="12" t="str">
        <f>IF(SAISIE!Q89="","",IF(LEN(SAISIE!B89)=1,CONCATENATE("0",SAISIE!B89,"/",SAISIE!$B$4,"/",SAISIE!$B$5),CONCATENATE(SAISIE!B89,"/",SAISIE!$B$4,"/",SAISIE!$B$5)))</f>
        <v>24/01/2018</v>
      </c>
      <c r="C1278" s="12">
        <f>IF(SAISIE!Q89="","",SAISIE!$Q$8)</f>
        <v>4457112</v>
      </c>
      <c r="D1278" s="12">
        <f>IF(SAISIE!Q89="","",SAISIE!E89)</f>
        <v>154484</v>
      </c>
      <c r="E1278" s="12" t="str">
        <f>IF(SAISIE!Q89="","",SAISIE!F89)</f>
        <v>VTP PV 18147504 - AX-434-KG - CAPE ISABELLE - CITROEN ZX</v>
      </c>
      <c r="F1278" s="12" t="str">
        <f>IF(SAISIE!$Q89="","",IF(SAISIE!$U89="","",SAISIE!$U89))</f>
        <v/>
      </c>
      <c r="G1278" s="12">
        <f>IF(SAISIE!Q89="","",SAISIE!Q89)</f>
        <v>10</v>
      </c>
      <c r="H1278" s="12"/>
      <c r="I1278" s="37"/>
      <c r="J1278" s="61"/>
      <c r="O1278" s="39"/>
    </row>
    <row r="1279" spans="1:15" x14ac:dyDescent="0.2">
      <c r="A1279" s="48" t="str">
        <f>IF(B1279="","SUPPR",SAISIE!$B$3)</f>
        <v>SUPPR</v>
      </c>
      <c r="B1279" s="12" t="str">
        <f>IF(SAISIE!R89="","",IF(LEN(SAISIE!B89)=1,CONCATENATE("0",SAISIE!B89,"/",SAISIE!$B$4,"/",SAISIE!$B$5),CONCATENATE(SAISIE!B89,"/",SAISIE!$B$4,"/",SAISIE!$B$5)))</f>
        <v/>
      </c>
      <c r="C1279" s="12" t="str">
        <f>IF(SAISIE!R89="","",SAISIE!$R$8)</f>
        <v/>
      </c>
      <c r="D1279" s="12" t="str">
        <f>IF(SAISIE!R89="","",SAISIE!E89)</f>
        <v/>
      </c>
      <c r="E1279" s="12" t="str">
        <f>IF(SAISIE!R89="","",SAISIE!F89)</f>
        <v/>
      </c>
      <c r="F1279" s="12" t="str">
        <f>IF(SAISIE!$R89="","",IF(SAISIE!$U89="","",SAISIE!$U89))</f>
        <v/>
      </c>
      <c r="G1279" s="12" t="str">
        <f>IF(SAISIE!R89="","",SAISIE!R89)</f>
        <v/>
      </c>
      <c r="H1279" s="12"/>
      <c r="I1279" s="37"/>
      <c r="J1279" s="61"/>
    </row>
    <row r="1280" spans="1:15" x14ac:dyDescent="0.2">
      <c r="A1280" s="48" t="str">
        <f>IF(B1280="","SUPPR",SAISIE!$B$3)</f>
        <v>SUPPR</v>
      </c>
      <c r="B1280" s="12" t="str">
        <f>IF(SAISIE!S89="","",IF(LEN(SAISIE!B89)=1,CONCATENATE("0",SAISIE!B89,"/",SAISIE!$B$4,"/",SAISIE!$B$5),CONCATENATE(SAISIE!B89,"/",SAISIE!$B$4,"/",SAISIE!$B$5)))</f>
        <v/>
      </c>
      <c r="C1280" s="12" t="str">
        <f>IF(SAISIE!S89="","",SAISIE!$S$8)</f>
        <v/>
      </c>
      <c r="D1280" s="12" t="str">
        <f>IF(SAISIE!S89="","",SAISIE!E89)</f>
        <v/>
      </c>
      <c r="E1280" s="12" t="str">
        <f>IF(SAISIE!S89="","",SAISIE!F89)</f>
        <v/>
      </c>
      <c r="F1280" s="12" t="str">
        <f>IF(SAISIE!$S89="","",IF(SAISIE!$U89="","",SAISIE!$U89))</f>
        <v/>
      </c>
      <c r="G1280" s="12" t="str">
        <f>IF(SAISIE!S89="","",SAISIE!S89)</f>
        <v/>
      </c>
      <c r="H1280" s="12"/>
      <c r="I1280" s="37"/>
      <c r="J1280" s="61"/>
    </row>
    <row r="1281" spans="1:15" ht="13.5" thickBot="1" x14ac:dyDescent="0.25">
      <c r="A1281" s="48" t="str">
        <f>IF(B1281="","SUPPR",SAISIE!$B$3)</f>
        <v>SUPPR</v>
      </c>
      <c r="B1281" s="12" t="str">
        <f>IF(SAISIE!T89="","",IF(LEN(SAISIE!B89)=1,CONCATENATE("0",SAISIE!B89,"/",SAISIE!$B$4,"/",SAISIE!$B$5),CONCATENATE(SAISIE!B89,"/",SAISIE!$B$4,"/",SAISIE!$B$5)))</f>
        <v/>
      </c>
      <c r="C1281" s="60" t="str">
        <f>IF(SAISIE!T89="","",SAISIE!$T$8)</f>
        <v/>
      </c>
      <c r="D1281" s="60" t="str">
        <f>IF(SAISIE!T89="","",SAISIE!E89)</f>
        <v/>
      </c>
      <c r="E1281" s="60" t="str">
        <f>IF(SAISIE!T89="","",SAISIE!F89)</f>
        <v/>
      </c>
      <c r="F1281" s="60" t="str">
        <f>IF(SAISIE!$T89="","",IF(SAISIE!$U89="","",SAISIE!$U89))</f>
        <v/>
      </c>
      <c r="G1281" s="60" t="str">
        <f>IF(SAISIE!T89="","",SAISIE!T89)</f>
        <v/>
      </c>
      <c r="H1281" s="58"/>
      <c r="I1281" s="59"/>
      <c r="J1281" s="62"/>
    </row>
    <row r="1282" spans="1:15" x14ac:dyDescent="0.2">
      <c r="A1282" s="48" t="str">
        <f>IF(B1282="","SUPPR",SAISIE!$B$3)</f>
        <v>PR</v>
      </c>
      <c r="B1282" s="53" t="str">
        <f>IF(SAISIE!B90="","",IF(LEN(SAISIE!B90)=1,CONCATENATE("0",SAISIE!B90,"/",SAISIE!$B$4,"/",SAISIE!$B$5),CONCATENATE(SAISIE!B90,"/",SAISIE!$B$4,"/",SAISIE!$B$5)))</f>
        <v>01/01/2018</v>
      </c>
      <c r="C1282" s="53" t="str">
        <f>IF(SAISIE!B90="","",CONCATENATE($M$2,SAISIE!C90))</f>
        <v xml:space="preserve">411CAR </v>
      </c>
      <c r="D1282" s="53">
        <f>IF(SAISIE!B90="","",SAISIE!E90)</f>
        <v>153824</v>
      </c>
      <c r="E1282" s="53" t="str">
        <f>IF(SAISIE!B90="","",SAISIE!F90)</f>
        <v>VTP PV 18146884 - 429 ZF 14 - DERU EMILIE - RENAULT TWINGO</v>
      </c>
      <c r="F1282" s="66" t="str">
        <f>IF(A1282="SUPPR","",IF(SAISIE!$U90="","",SAISIE!$U90))</f>
        <v/>
      </c>
      <c r="G1282" s="53"/>
      <c r="H1282" s="53">
        <f>IF(SAISIE!B90="","",SAISIE!D90)</f>
        <v>50</v>
      </c>
      <c r="I1282" s="54"/>
      <c r="J1282" s="55" t="str">
        <f>IF(AZ90="","","")</f>
        <v/>
      </c>
      <c r="O1282" s="38" t="e">
        <f>O1116+1</f>
        <v>#VALUE!</v>
      </c>
    </row>
    <row r="1283" spans="1:15" x14ac:dyDescent="0.2">
      <c r="A1283" s="48" t="str">
        <f>IF(B1283="","SUPPR",SAISIE!$B$3)</f>
        <v>SUPPR</v>
      </c>
      <c r="B1283" s="12" t="str">
        <f>IF(SAISIE!W90="","",IF(LEN(SAISIE!B90)=1,CONCATENATE("0",SAISIE!B90,"/",SAISIE!$B$4,"/",SAISIE!$B$5),CONCATENATE(SAISIE!B90,"/",SAISIE!$B$4,"/",SAISIE!$B$5)))</f>
        <v/>
      </c>
      <c r="C1283" s="12" t="str">
        <f>IF(SAISIE!W90="","",SAISIE!V90)</f>
        <v/>
      </c>
      <c r="D1283" s="12" t="str">
        <f>IF(SAISIE!W90="","",SAISIE!E90)</f>
        <v/>
      </c>
      <c r="E1283" s="12" t="str">
        <f>IF(SAISIE!W90="","",SAISIE!F90)</f>
        <v/>
      </c>
      <c r="F1283" s="12" t="str">
        <f>IF(SAISIE!$W90="","",IF(SAISIE!$U90="","",SAISIE!$U90))</f>
        <v/>
      </c>
      <c r="G1283" s="12" t="str">
        <f>IF(SAISIE!W90="","",SAISIE!W90)</f>
        <v/>
      </c>
      <c r="H1283" s="12"/>
      <c r="I1283" s="12" t="str">
        <f>IF(SAISIE!$W90="","",SAISIE!$X90)</f>
        <v/>
      </c>
      <c r="J1283" s="61" t="str">
        <f>IF(COUNTBLANK(SAISIE!$Q$6:$T$6)=4,"",IF(SAISIE!W90="","",IF(SAISIE!Q90&gt;0,SAISIE!$Q$6,IF(SAISIE!R90&gt;0,SAISIE!$R$6,IF(SAISIE!S90&gt;0,SAISIE!$S$6,IF(SAISIE!T90&gt;0,SAISIE!$T$6,""))))))</f>
        <v/>
      </c>
      <c r="O1283" s="11" t="s">
        <v>51</v>
      </c>
    </row>
    <row r="1284" spans="1:15" x14ac:dyDescent="0.2">
      <c r="A1284" s="48" t="str">
        <f>IF(B1284="","SUPPR",SAISIE!$B$3)</f>
        <v>PR</v>
      </c>
      <c r="B1284" s="12" t="str">
        <f>IF(SAISIE!G90="","",IF(LEN(SAISIE!B90)=1,CONCATENATE("0",SAISIE!B90,"/",SAISIE!$B$4,"/",SAISIE!$B$5),CONCATENATE(SAISIE!B90,"/",SAISIE!$B$4,"/",SAISIE!$B$5)))</f>
        <v>01/01/2018</v>
      </c>
      <c r="C1284" s="12">
        <f>IF(SAISIE!G90="","",SAISIE!$G$8)</f>
        <v>706100</v>
      </c>
      <c r="D1284" s="12">
        <f>IF(SAISIE!G90="","",SAISIE!E90)</f>
        <v>153824</v>
      </c>
      <c r="E1284" s="12" t="str">
        <f>IF(SAISIE!G90="","",SAISIE!F90)</f>
        <v>VTP PV 18146884 - 429 ZF 14 - DERU EMILIE - RENAULT TWINGO</v>
      </c>
      <c r="F1284" s="12" t="str">
        <f>IF(SAISIE!$G90="","",IF(SAISIE!$U90="","",SAISIE!$U90))</f>
        <v/>
      </c>
      <c r="G1284" s="12">
        <f>IF(SAISIE!G90="","",SAISIE!G90)</f>
        <v>41.38</v>
      </c>
      <c r="H1284" s="12"/>
      <c r="I1284" s="12">
        <f>IF(SAISIE!$G90="","",SAISIE!$X90)</f>
        <v>0</v>
      </c>
      <c r="J1284" s="61" t="str">
        <f>IF(COUNTBLANK(SAISIE!$Q$6:$T$6)=4,"",IF(SAISIE!G90="","",IF(SAISIE!Q90&gt;0,SAISIE!$Q$6,IF(SAISIE!R90&gt;0,SAISIE!$R$6,IF(SAISIE!S90&gt;0,SAISIE!$S$6,IF(SAISIE!T90&gt;0,SAISIE!$T$6,""))))))</f>
        <v/>
      </c>
      <c r="O1284" s="11" t="s">
        <v>48</v>
      </c>
    </row>
    <row r="1285" spans="1:15" x14ac:dyDescent="0.2">
      <c r="A1285" s="48" t="str">
        <f>IF(B1285="","SUPPR",SAISIE!$B$3)</f>
        <v>SUPPR</v>
      </c>
      <c r="B1285" s="12" t="str">
        <f>IF(SAISIE!H90="","",IF(LEN(SAISIE!B90)=1,CONCATENATE("0",SAISIE!B90,"/",SAISIE!$B$4,"/",SAISIE!$B$5),CONCATENATE(SAISIE!B90,"/",SAISIE!$B$4,"/",SAISIE!$B$5)))</f>
        <v/>
      </c>
      <c r="C1285" s="12" t="str">
        <f>IF(SAISIE!H90="","",SAISIE!$H$8)</f>
        <v/>
      </c>
      <c r="D1285" s="12" t="str">
        <f>IF(SAISIE!H90="","",SAISIE!E90)</f>
        <v/>
      </c>
      <c r="E1285" s="12" t="str">
        <f>IF(SAISIE!H90="","",SAISIE!F90)</f>
        <v/>
      </c>
      <c r="F1285" s="12" t="str">
        <f>IF(SAISIE!$H90="","",IF(SAISIE!$U90="","",SAISIE!$U90))</f>
        <v/>
      </c>
      <c r="G1285" s="12" t="str">
        <f>IF(SAISIE!H90="","",SAISIE!H90)</f>
        <v/>
      </c>
      <c r="H1285" s="12"/>
      <c r="I1285" s="12" t="str">
        <f>IF(SAISIE!$H90="","",SAISIE!$X90)</f>
        <v/>
      </c>
      <c r="J1285" s="61" t="str">
        <f>IF(COUNTBLANK(SAISIE!$Q$6:$T$6)=4,"",IF(SAISIE!H90="","",IF(SAISIE!Q90&gt;0,SAISIE!$Q$6,IF(SAISIE!R90&gt;0,SAISIE!$R$6,IF(SAISIE!S90&gt;0,SAISIE!$S$6,IF(SAISIE!T90&gt;0,SAISIE!$T$6,""))))))</f>
        <v/>
      </c>
      <c r="O1285" s="11" t="s">
        <v>49</v>
      </c>
    </row>
    <row r="1286" spans="1:15" x14ac:dyDescent="0.2">
      <c r="A1286" s="48" t="str">
        <f>IF(B1286="","SUPPR",SAISIE!$B$3)</f>
        <v>SUPPR</v>
      </c>
      <c r="B1286" s="12" t="str">
        <f>IF(SAISIE!I90="","",IF(LEN(SAISIE!B90)=1,CONCATENATE("0",SAISIE!B90,"/",SAISIE!$B$4,"/",SAISIE!$B$5),CONCATENATE(SAISIE!B90,"/",SAISIE!$B$4,"/",SAISIE!$B$5)))</f>
        <v/>
      </c>
      <c r="C1286" s="12" t="str">
        <f>IF(SAISIE!I90="","",SAISIE!$I$8)</f>
        <v/>
      </c>
      <c r="D1286" s="12" t="str">
        <f>IF(SAISIE!I90="","",SAISIE!E90)</f>
        <v/>
      </c>
      <c r="E1286" s="12" t="str">
        <f>IF(SAISIE!I90="","",SAISIE!F90)</f>
        <v/>
      </c>
      <c r="F1286" s="12" t="str">
        <f>IF(SAISIE!$I90="","",IF(SAISIE!$U90="","",SAISIE!$U90))</f>
        <v/>
      </c>
      <c r="G1286" s="12" t="str">
        <f>IF(SAISIE!I90="","",SAISIE!I90)</f>
        <v/>
      </c>
      <c r="H1286" s="12"/>
      <c r="I1286" s="12" t="str">
        <f>IF(SAISIE!$I90="","",SAISIE!$X90)</f>
        <v/>
      </c>
      <c r="J1286" s="61" t="str">
        <f>IF(COUNTBLANK(SAISIE!$Q$6:$T$6)=4,"",IF(SAISIE!I90="","",IF(SAISIE!Q90&gt;0,SAISIE!$Q$6,IF(SAISIE!R90&gt;0,SAISIE!$R$6,IF(SAISIE!S90&gt;0,SAISIE!$S$6,IF(SAISIE!T90&gt;0,SAISIE!$T$6,""))))))</f>
        <v/>
      </c>
      <c r="O1286" s="11" t="s">
        <v>50</v>
      </c>
    </row>
    <row r="1287" spans="1:15" x14ac:dyDescent="0.2">
      <c r="A1287" s="48" t="str">
        <f>IF(B1287="","SUPPR",SAISIE!$B$3)</f>
        <v>SUPPR</v>
      </c>
      <c r="B1287" s="12" t="str">
        <f>IF(SAISIE!J90="","",IF(LEN(SAISIE!B90)=1,CONCATENATE("0",SAISIE!B90,"/",SAISIE!$B$4,"/",SAISIE!$B$5),CONCATENATE(SAISIE!B90,"/",SAISIE!$B$4,"/",SAISIE!$B$5)))</f>
        <v/>
      </c>
      <c r="C1287" s="12" t="str">
        <f>IF(SAISIE!J90="","",SAISIE!$J$8)</f>
        <v/>
      </c>
      <c r="D1287" s="12" t="str">
        <f>IF(SAISIE!J90="","",SAISIE!E90)</f>
        <v/>
      </c>
      <c r="E1287" s="12" t="str">
        <f>IF(SAISIE!J90="","",SAISIE!F90)</f>
        <v/>
      </c>
      <c r="F1287" s="12" t="str">
        <f>IF(SAISIE!$J90="","",IF(SAISIE!$U90="","",SAISIE!$U90))</f>
        <v/>
      </c>
      <c r="G1287" s="12" t="str">
        <f>IF(SAISIE!J90="","",SAISIE!J90)</f>
        <v/>
      </c>
      <c r="H1287" s="12"/>
      <c r="I1287" s="12" t="str">
        <f>IF(SAISIE!$J90="","",SAISIE!$X90)</f>
        <v/>
      </c>
      <c r="J1287" s="61" t="str">
        <f>IF(COUNTBLANK(SAISIE!$Q$6:$T$6)=4,"",IF(SAISIE!J90="","",IF(SAISIE!Q90&gt;0,SAISIE!$Q$6,IF(SAISIE!R90&gt;0,SAISIE!$R$6,IF(SAISIE!S90&gt;0,SAISIE!$S$6,IF(SAISIE!T90&gt;0,SAISIE!$T$6,""))))))</f>
        <v/>
      </c>
      <c r="O1287" s="11" t="s">
        <v>53</v>
      </c>
    </row>
    <row r="1288" spans="1:15" x14ac:dyDescent="0.2">
      <c r="A1288" s="48" t="str">
        <f>IF(B1288="","SUPPR",SAISIE!$B$3)</f>
        <v>SUPPR</v>
      </c>
      <c r="B1288" s="12" t="str">
        <f>IF(SAISIE!K90="","",IF(LEN(SAISIE!B90)=1,CONCATENATE("0",SAISIE!B90,"/",SAISIE!$B$4,"/",SAISIE!$B$5),CONCATENATE(SAISIE!B90,"/",SAISIE!$B$4,"/",SAISIE!$B$5)))</f>
        <v/>
      </c>
      <c r="C1288" s="12" t="str">
        <f>IF(SAISIE!K90="","",SAISIE!$K$8)</f>
        <v/>
      </c>
      <c r="D1288" s="12" t="str">
        <f>IF(SAISIE!K90="","",SAISIE!E90)</f>
        <v/>
      </c>
      <c r="E1288" s="12" t="str">
        <f>IF(SAISIE!K90="","",SAISIE!F90)</f>
        <v/>
      </c>
      <c r="F1288" s="12" t="str">
        <f>IF(SAISIE!$K90="","",IF(SAISIE!$U90="","",SAISIE!$U90))</f>
        <v/>
      </c>
      <c r="G1288" s="12" t="str">
        <f>IF(SAISIE!K90="","",SAISIE!K90)</f>
        <v/>
      </c>
      <c r="H1288" s="12"/>
      <c r="I1288" s="12" t="str">
        <f>IF(SAISIE!$K90="","",SAISIE!$X90)</f>
        <v/>
      </c>
      <c r="J1288" s="61" t="str">
        <f>IF(COUNTBLANK(SAISIE!$Q$6:$T$6)=4,"",IF(SAISIE!K90="","",IF(SAISIE!Q90&gt;0,SAISIE!$Q$6,IF(SAISIE!R90&gt;0,SAISIE!$R$6,IF(SAISIE!S90&gt;0,SAISIE!$S$6,IF(SAISIE!T90&gt;0,SAISIE!$T$6,""))))))</f>
        <v/>
      </c>
      <c r="O1288" s="11" t="s">
        <v>54</v>
      </c>
    </row>
    <row r="1289" spans="1:15" x14ac:dyDescent="0.2">
      <c r="A1289" s="48" t="str">
        <f>IF(B1289="","SUPPR",SAISIE!$B$3)</f>
        <v>SUPPR</v>
      </c>
      <c r="B1289" s="12" t="str">
        <f>IF(SAISIE!L90="","",IF(LEN(SAISIE!B90)=1,CONCATENATE("0",SAISIE!B90,"/",SAISIE!$B$4,"/",SAISIE!$B$5),CONCATENATE(SAISIE!B90,"/",SAISIE!$B$4,"/",SAISIE!$B$5)))</f>
        <v/>
      </c>
      <c r="C1289" s="12" t="str">
        <f>IF(SAISIE!L90="","",SAISIE!$L$8)</f>
        <v/>
      </c>
      <c r="D1289" s="12" t="str">
        <f>IF(SAISIE!L90="","",SAISIE!E90)</f>
        <v/>
      </c>
      <c r="E1289" s="12" t="str">
        <f>IF(SAISIE!L90="","",SAISIE!F90)</f>
        <v/>
      </c>
      <c r="F1289" s="12" t="str">
        <f>IF(SAISIE!$L90="","",IF(SAISIE!$U90="","",SAISIE!$U90))</f>
        <v/>
      </c>
      <c r="G1289" s="12" t="str">
        <f>IF(SAISIE!L90="","",SAISIE!L90)</f>
        <v/>
      </c>
      <c r="H1289" s="12"/>
      <c r="I1289" s="12" t="str">
        <f>IF(SAISIE!$L90="","",SAISIE!$X90)</f>
        <v/>
      </c>
      <c r="J1289" s="61" t="str">
        <f>IF(COUNTBLANK(SAISIE!$Q$6:$T$6)=4,"",IF(SAISIE!L90="","",IF(SAISIE!Q90&gt;0,SAISIE!$Q$6,IF(SAISIE!R90&gt;0,SAISIE!$R$6,IF(SAISIE!S90&gt;0,SAISIE!$S$6,IF(SAISIE!T90&gt;0,SAISIE!$T$6,""))))))</f>
        <v/>
      </c>
      <c r="O1289" s="11" t="s">
        <v>55</v>
      </c>
    </row>
    <row r="1290" spans="1:15" x14ac:dyDescent="0.2">
      <c r="A1290" s="48" t="str">
        <f>IF(B1290="","SUPPR",SAISIE!$B$3)</f>
        <v>SUPPR</v>
      </c>
      <c r="B1290" s="12" t="str">
        <f>IF(SAISIE!M90="","",IF(LEN(SAISIE!B90)=1,CONCATENATE("0",SAISIE!B90,"/",SAISIE!$B$4,"/",SAISIE!$B$5),CONCATENATE(SAISIE!B90,"/",SAISIE!$B$4,"/",SAISIE!$B$5)))</f>
        <v/>
      </c>
      <c r="C1290" s="12" t="str">
        <f>IF(SAISIE!M90="","",SAISIE!$M$8)</f>
        <v/>
      </c>
      <c r="D1290" s="12" t="str">
        <f>IF(SAISIE!M90="","",SAISIE!E90)</f>
        <v/>
      </c>
      <c r="E1290" s="12" t="str">
        <f>IF(SAISIE!M90="","",SAISIE!F90)</f>
        <v/>
      </c>
      <c r="F1290" s="12" t="str">
        <f>IF(SAISIE!$M90="","",IF(SAISIE!$U90="","",SAISIE!$U90))</f>
        <v/>
      </c>
      <c r="G1290" s="12" t="str">
        <f>IF(SAISIE!M90="","",SAISIE!M90)</f>
        <v/>
      </c>
      <c r="H1290" s="12"/>
      <c r="I1290" s="12" t="str">
        <f>IF(SAISIE!$M90="","",SAISIE!$X90)</f>
        <v/>
      </c>
      <c r="J1290" s="61" t="str">
        <f>IF(COUNTBLANK(SAISIE!$Q$6:$T$6)=4,"",IF(SAISIE!M90="","",IF(SAISIE!Q90&gt;0,SAISIE!$Q$6,IF(SAISIE!R90&gt;0,SAISIE!$R$6,IF(SAISIE!S90&gt;0,SAISIE!$S$6,IF(SAISIE!T90&gt;0,SAISIE!$T$6,""))))))</f>
        <v/>
      </c>
      <c r="O1290" s="11" t="s">
        <v>56</v>
      </c>
    </row>
    <row r="1291" spans="1:15" x14ac:dyDescent="0.2">
      <c r="A1291" s="48" t="str">
        <f>IF(B1291="","SUPPR",SAISIE!$B$3)</f>
        <v>SUPPR</v>
      </c>
      <c r="B1291" s="12" t="str">
        <f>IF(SAISIE!N90="","",IF(LEN(SAISIE!B90)=1,CONCATENATE("0",SAISIE!B90,"/",SAISIE!$B$4,"/",SAISIE!$B$5),CONCATENATE(SAISIE!B90,"/",SAISIE!$B$4,"/",SAISIE!$B$5)))</f>
        <v/>
      </c>
      <c r="C1291" s="12" t="str">
        <f>IF(SAISIE!N90="","",SAISIE!$N$8)</f>
        <v/>
      </c>
      <c r="D1291" s="12" t="str">
        <f>IF(SAISIE!N90="","",SAISIE!E90)</f>
        <v/>
      </c>
      <c r="E1291" s="12" t="str">
        <f>IF(SAISIE!N90="","",SAISIE!F90)</f>
        <v/>
      </c>
      <c r="F1291" s="12" t="str">
        <f>IF(SAISIE!$N90="","",IF(SAISIE!$U90="","",SAISIE!$U90))</f>
        <v/>
      </c>
      <c r="G1291" s="12" t="str">
        <f>IF(SAISIE!N90="","",SAISIE!N90)</f>
        <v/>
      </c>
      <c r="H1291" s="12"/>
      <c r="I1291" s="12" t="str">
        <f>IF(SAISIE!$N90="","",SAISIE!$X90)</f>
        <v/>
      </c>
      <c r="J1291" s="61" t="str">
        <f>IF(COUNTBLANK(SAISIE!$Q$6:$T$6)=4,"",IF(SAISIE!N90="","",IF(SAISIE!Q90&gt;0,SAISIE!$Q$6,IF(SAISIE!R90&gt;0,SAISIE!$R$6,IF(SAISIE!S90&gt;0,SAISIE!$S$6,IF(SAISIE!T90&gt;0,SAISIE!$T$6,""))))))</f>
        <v/>
      </c>
      <c r="O1291" s="11" t="s">
        <v>57</v>
      </c>
    </row>
    <row r="1292" spans="1:15" x14ac:dyDescent="0.2">
      <c r="A1292" s="48" t="str">
        <f>IF(B1292="","SUPPR",SAISIE!$B$3)</f>
        <v>SUPPR</v>
      </c>
      <c r="B1292" s="12" t="str">
        <f>IF(SAISIE!O90="","",IF(LEN(SAISIE!B90)=1,CONCATENATE("0",SAISIE!B90,"/",SAISIE!$B$4,"/",SAISIE!$B$5),CONCATENATE(SAISIE!B90,"/",SAISIE!$B$4,"/",SAISIE!$B$5)))</f>
        <v/>
      </c>
      <c r="C1292" s="12" t="str">
        <f>IF(SAISIE!O90="","",SAISIE!$O$8)</f>
        <v/>
      </c>
      <c r="D1292" s="12" t="str">
        <f>IF(SAISIE!O90="","",SAISIE!E90)</f>
        <v/>
      </c>
      <c r="E1292" s="12" t="str">
        <f>IF(SAISIE!O90="","",SAISIE!F90)</f>
        <v/>
      </c>
      <c r="F1292" s="12" t="str">
        <f>IF(SAISIE!$O90="","",IF(SAISIE!$U90="","",SAISIE!$U90))</f>
        <v/>
      </c>
      <c r="G1292" s="12" t="str">
        <f>IF(SAISIE!O90="","",SAISIE!O90)</f>
        <v/>
      </c>
      <c r="H1292" s="12"/>
      <c r="I1292" s="12" t="str">
        <f>IF(SAISIE!$O90="","",SAISIE!$X90)</f>
        <v/>
      </c>
      <c r="J1292" s="61" t="str">
        <f>IF(COUNTBLANK(SAISIE!$Q$6:$T$6)=4,"",IF(SAISIE!O90="","",IF(SAISIE!Q90&gt;0,SAISIE!$Q$6,IF(SAISIE!R90&gt;0,SAISIE!$R$6,IF(SAISIE!S90&gt;0,SAISIE!$S$6,IF(SAISIE!T90&gt;0,SAISIE!$T$6,""))))))</f>
        <v/>
      </c>
      <c r="O1292" s="11" t="s">
        <v>58</v>
      </c>
    </row>
    <row r="1293" spans="1:15" x14ac:dyDescent="0.2">
      <c r="A1293" s="48" t="str">
        <f>IF(B1293="","SUPPR",SAISIE!$B$3)</f>
        <v>SUPPR</v>
      </c>
      <c r="B1293" s="12" t="str">
        <f>IF(SAISIE!P90="","",IF(LEN(SAISIE!B90)=1,CONCATENATE("0",SAISIE!B90,"/",SAISIE!$B$4,"/",SAISIE!$B$5),CONCATENATE(SAISIE!B90,"/",SAISIE!$B$4,"/",SAISIE!$B$5)))</f>
        <v/>
      </c>
      <c r="C1293" s="12" t="str">
        <f>IF(SAISIE!P90="","",SAISIE!$P$8)</f>
        <v/>
      </c>
      <c r="D1293" s="12" t="str">
        <f>IF(SAISIE!P90="","",SAISIE!E90)</f>
        <v/>
      </c>
      <c r="E1293" s="12" t="str">
        <f>IF(SAISIE!P90="","",SAISIE!F90)</f>
        <v/>
      </c>
      <c r="F1293" s="12" t="str">
        <f>IF(SAISIE!$P90="","",IF(SAISIE!$U90="","",SAISIE!$U90))</f>
        <v/>
      </c>
      <c r="G1293" s="12" t="str">
        <f>IF(SAISIE!P90="","",SAISIE!P90)</f>
        <v/>
      </c>
      <c r="H1293" s="12"/>
      <c r="I1293" s="12" t="str">
        <f>IF(SAISIE!$P90="","",SAISIE!$X90)</f>
        <v/>
      </c>
      <c r="J1293" s="61" t="str">
        <f>IF(COUNTBLANK(SAISIE!$Q$6:$T$6)=4,"",IF(SAISIE!P90="","",IF(SAISIE!Q90&gt;0,SAISIE!$Q$6,IF(SAISIE!R90&gt;0,SAISIE!$R$6,IF(SAISIE!S90&gt;0,SAISIE!$S$6,IF(SAISIE!T90&gt;0,SAISIE!$T$6,""))))))</f>
        <v/>
      </c>
      <c r="O1293" s="11" t="s">
        <v>52</v>
      </c>
    </row>
    <row r="1294" spans="1:15" x14ac:dyDescent="0.2">
      <c r="A1294" s="48" t="str">
        <f>IF(B1294="","SUPPR",SAISIE!$B$3)</f>
        <v>PR</v>
      </c>
      <c r="B1294" s="12" t="str">
        <f>IF(SAISIE!Q90="","",IF(LEN(SAISIE!B90)=1,CONCATENATE("0",SAISIE!B90,"/",SAISIE!$B$4,"/",SAISIE!$B$5),CONCATENATE(SAISIE!B90,"/",SAISIE!$B$4,"/",SAISIE!$B$5)))</f>
        <v>01/01/2018</v>
      </c>
      <c r="C1294" s="12">
        <f>IF(SAISIE!Q90="","",SAISIE!$Q$8)</f>
        <v>4457112</v>
      </c>
      <c r="D1294" s="12">
        <f>IF(SAISIE!Q90="","",SAISIE!E90)</f>
        <v>153824</v>
      </c>
      <c r="E1294" s="12" t="str">
        <f>IF(SAISIE!Q90="","",SAISIE!F90)</f>
        <v>VTP PV 18146884 - 429 ZF 14 - DERU EMILIE - RENAULT TWINGO</v>
      </c>
      <c r="F1294" s="12" t="str">
        <f>IF(SAISIE!$Q90="","",IF(SAISIE!$U90="","",SAISIE!$U90))</f>
        <v/>
      </c>
      <c r="G1294" s="12">
        <f>IF(SAISIE!Q90="","",SAISIE!Q90)</f>
        <v>8.34</v>
      </c>
      <c r="H1294" s="12"/>
      <c r="I1294" s="37"/>
      <c r="J1294" s="61"/>
      <c r="O1294" s="39"/>
    </row>
    <row r="1295" spans="1:15" x14ac:dyDescent="0.2">
      <c r="A1295" s="48" t="str">
        <f>IF(B1295="","SUPPR",SAISIE!$B$3)</f>
        <v>SUPPR</v>
      </c>
      <c r="B1295" s="12" t="str">
        <f>IF(SAISIE!R90="","",IF(LEN(SAISIE!B90)=1,CONCATENATE("0",SAISIE!B90,"/",SAISIE!$B$4,"/",SAISIE!$B$5),CONCATENATE(SAISIE!B90,"/",SAISIE!$B$4,"/",SAISIE!$B$5)))</f>
        <v/>
      </c>
      <c r="C1295" s="12" t="str">
        <f>IF(SAISIE!R90="","",SAISIE!$R$8)</f>
        <v/>
      </c>
      <c r="D1295" s="12" t="str">
        <f>IF(SAISIE!R90="","",SAISIE!E90)</f>
        <v/>
      </c>
      <c r="E1295" s="12" t="str">
        <f>IF(SAISIE!R90="","",SAISIE!F90)</f>
        <v/>
      </c>
      <c r="F1295" s="12" t="str">
        <f>IF(SAISIE!$R90="","",IF(SAISIE!$U90="","",SAISIE!$U90))</f>
        <v/>
      </c>
      <c r="G1295" s="12" t="str">
        <f>IF(SAISIE!R90="","",SAISIE!R90)</f>
        <v/>
      </c>
      <c r="H1295" s="12"/>
      <c r="I1295" s="37"/>
      <c r="J1295" s="61"/>
    </row>
    <row r="1296" spans="1:15" x14ac:dyDescent="0.2">
      <c r="A1296" s="48" t="str">
        <f>IF(B1296="","SUPPR",SAISIE!$B$3)</f>
        <v>SUPPR</v>
      </c>
      <c r="B1296" s="12" t="str">
        <f>IF(SAISIE!S90="","",IF(LEN(SAISIE!B90)=1,CONCATENATE("0",SAISIE!B90,"/",SAISIE!$B$4,"/",SAISIE!$B$5),CONCATENATE(SAISIE!B90,"/",SAISIE!$B$4,"/",SAISIE!$B$5)))</f>
        <v/>
      </c>
      <c r="C1296" s="12" t="str">
        <f>IF(SAISIE!S90="","",SAISIE!$S$8)</f>
        <v/>
      </c>
      <c r="D1296" s="12" t="str">
        <f>IF(SAISIE!S90="","",SAISIE!E90)</f>
        <v/>
      </c>
      <c r="E1296" s="12" t="str">
        <f>IF(SAISIE!S90="","",SAISIE!F90)</f>
        <v/>
      </c>
      <c r="F1296" s="12" t="str">
        <f>IF(SAISIE!$S90="","",IF(SAISIE!$U90="","",SAISIE!$U90))</f>
        <v/>
      </c>
      <c r="G1296" s="12" t="str">
        <f>IF(SAISIE!S90="","",SAISIE!S90)</f>
        <v/>
      </c>
      <c r="H1296" s="12"/>
      <c r="I1296" s="37"/>
      <c r="J1296" s="61"/>
    </row>
    <row r="1297" spans="1:15" ht="13.5" thickBot="1" x14ac:dyDescent="0.25">
      <c r="A1297" s="48" t="str">
        <f>IF(B1297="","SUPPR",SAISIE!$B$3)</f>
        <v>SUPPR</v>
      </c>
      <c r="B1297" s="12" t="str">
        <f>IF(SAISIE!T90="","",IF(LEN(SAISIE!B90)=1,CONCATENATE("0",SAISIE!B90,"/",SAISIE!$B$4,"/",SAISIE!$B$5),CONCATENATE(SAISIE!B90,"/",SAISIE!$B$4,"/",SAISIE!$B$5)))</f>
        <v/>
      </c>
      <c r="C1297" s="60" t="str">
        <f>IF(SAISIE!T90="","",SAISIE!$T$8)</f>
        <v/>
      </c>
      <c r="D1297" s="60" t="str">
        <f>IF(SAISIE!T90="","",SAISIE!E90)</f>
        <v/>
      </c>
      <c r="E1297" s="60" t="str">
        <f>IF(SAISIE!T90="","",SAISIE!F90)</f>
        <v/>
      </c>
      <c r="F1297" s="60" t="str">
        <f>IF(SAISIE!$T90="","",IF(SAISIE!$U90="","",SAISIE!$U90))</f>
        <v/>
      </c>
      <c r="G1297" s="60" t="str">
        <f>IF(SAISIE!T90="","",SAISIE!T90)</f>
        <v/>
      </c>
      <c r="H1297" s="58"/>
      <c r="I1297" s="59"/>
      <c r="J1297" s="62"/>
    </row>
    <row r="1298" spans="1:15" x14ac:dyDescent="0.2">
      <c r="A1298" s="48" t="str">
        <f>IF(B1298="","SUPPR",SAISIE!$B$3)</f>
        <v>PR</v>
      </c>
      <c r="B1298" s="53" t="str">
        <f>IF(SAISIE!B91="","",IF(LEN(SAISIE!B91)=1,CONCATENATE("0",SAISIE!B91,"/",SAISIE!$B$4,"/",SAISIE!$B$5),CONCATENATE(SAISIE!B91,"/",SAISIE!$B$4,"/",SAISIE!$B$5)))</f>
        <v>08/01/2018</v>
      </c>
      <c r="C1298" s="53" t="str">
        <f>IF(SAISIE!B91="","",CONCATENATE($M$2,SAISIE!C91))</f>
        <v xml:space="preserve">411CAR </v>
      </c>
      <c r="D1298" s="53">
        <f>IF(SAISIE!B91="","",SAISIE!E91)</f>
        <v>154010</v>
      </c>
      <c r="E1298" s="53" t="str">
        <f>IF(SAISIE!B91="","",SAISIE!F91)</f>
        <v>CV PV 18147059 - 2326 ZK 14 - PILARD BENOIT &amp; VALERIE - FIAT PANDA</v>
      </c>
      <c r="F1298" s="66" t="str">
        <f>IF(A1298="SUPPR","",IF(SAISIE!$U91="","",SAISIE!$U91))</f>
        <v/>
      </c>
      <c r="G1298" s="53"/>
      <c r="H1298" s="53">
        <f>IF(SAISIE!B91="","",SAISIE!D91)</f>
        <v>15</v>
      </c>
      <c r="I1298" s="54"/>
      <c r="J1298" s="55" t="str">
        <f>IF(AZ91="","","")</f>
        <v/>
      </c>
      <c r="O1298" s="38" t="e">
        <f>O1282+1</f>
        <v>#VALUE!</v>
      </c>
    </row>
    <row r="1299" spans="1:15" x14ac:dyDescent="0.2">
      <c r="A1299" s="48" t="str">
        <f>IF(B1299="","SUPPR",SAISIE!$B$3)</f>
        <v>SUPPR</v>
      </c>
      <c r="B1299" s="12" t="str">
        <f>IF(SAISIE!W91="","",IF(LEN(SAISIE!B91)=1,CONCATENATE("0",SAISIE!B91,"/",SAISIE!$B$4,"/",SAISIE!$B$5),CONCATENATE(SAISIE!B91,"/",SAISIE!$B$4,"/",SAISIE!$B$5)))</f>
        <v/>
      </c>
      <c r="C1299" s="12" t="str">
        <f>IF(SAISIE!W91="","",SAISIE!V91)</f>
        <v/>
      </c>
      <c r="D1299" s="12" t="str">
        <f>IF(SAISIE!W91="","",SAISIE!E91)</f>
        <v/>
      </c>
      <c r="E1299" s="12" t="str">
        <f>IF(SAISIE!W91="","",SAISIE!F91)</f>
        <v/>
      </c>
      <c r="F1299" s="12" t="str">
        <f>IF(SAISIE!$W91="","",IF(SAISIE!$U91="","",SAISIE!$U91))</f>
        <v/>
      </c>
      <c r="G1299" s="12" t="str">
        <f>IF(SAISIE!W91="","",SAISIE!W91)</f>
        <v/>
      </c>
      <c r="H1299" s="12"/>
      <c r="I1299" s="12" t="str">
        <f>IF(SAISIE!$W91="","",SAISIE!$X91)</f>
        <v/>
      </c>
      <c r="J1299" s="61" t="str">
        <f>IF(COUNTBLANK(SAISIE!$Q$6:$T$6)=4,"",IF(SAISIE!W91="","",IF(SAISIE!Q91&gt;0,SAISIE!$Q$6,IF(SAISIE!R91&gt;0,SAISIE!$R$6,IF(SAISIE!S91&gt;0,SAISIE!$S$6,IF(SAISIE!T91&gt;0,SAISIE!$T$6,""))))))</f>
        <v/>
      </c>
      <c r="O1299" s="11" t="s">
        <v>51</v>
      </c>
    </row>
    <row r="1300" spans="1:15" x14ac:dyDescent="0.2">
      <c r="A1300" s="48" t="str">
        <f>IF(B1300="","SUPPR",SAISIE!$B$3)</f>
        <v>PR</v>
      </c>
      <c r="B1300" s="12" t="str">
        <f>IF(SAISIE!G91="","",IF(LEN(SAISIE!B91)=1,CONCATENATE("0",SAISIE!B91,"/",SAISIE!$B$4,"/",SAISIE!$B$5),CONCATENATE(SAISIE!B91,"/",SAISIE!$B$4,"/",SAISIE!$B$5)))</f>
        <v>08/01/2018</v>
      </c>
      <c r="C1300" s="12">
        <f>IF(SAISIE!G91="","",SAISIE!$G$8)</f>
        <v>706100</v>
      </c>
      <c r="D1300" s="12">
        <f>IF(SAISIE!G91="","",SAISIE!E91)</f>
        <v>154010</v>
      </c>
      <c r="E1300" s="12" t="str">
        <f>IF(SAISIE!G91="","",SAISIE!F91)</f>
        <v>CV PV 18147059 - 2326 ZK 14 - PILARD BENOIT &amp; VALERIE - FIAT PANDA</v>
      </c>
      <c r="F1300" s="12" t="str">
        <f>IF(SAISIE!$G91="","",IF(SAISIE!$U91="","",SAISIE!$U91))</f>
        <v/>
      </c>
      <c r="G1300" s="12">
        <f>IF(SAISIE!G91="","",SAISIE!G91)</f>
        <v>12.5</v>
      </c>
      <c r="H1300" s="12"/>
      <c r="I1300" s="12">
        <f>IF(SAISIE!$G91="","",SAISIE!$X91)</f>
        <v>0</v>
      </c>
      <c r="J1300" s="61" t="str">
        <f>IF(COUNTBLANK(SAISIE!$Q$6:$T$6)=4,"",IF(SAISIE!G91="","",IF(SAISIE!Q91&gt;0,SAISIE!$Q$6,IF(SAISIE!R91&gt;0,SAISIE!$R$6,IF(SAISIE!S91&gt;0,SAISIE!$S$6,IF(SAISIE!T91&gt;0,SAISIE!$T$6,""))))))</f>
        <v/>
      </c>
      <c r="O1300" s="11" t="s">
        <v>48</v>
      </c>
    </row>
    <row r="1301" spans="1:15" x14ac:dyDescent="0.2">
      <c r="A1301" s="48" t="str">
        <f>IF(B1301="","SUPPR",SAISIE!$B$3)</f>
        <v>SUPPR</v>
      </c>
      <c r="B1301" s="12" t="str">
        <f>IF(SAISIE!H91="","",IF(LEN(SAISIE!B91)=1,CONCATENATE("0",SAISIE!B91,"/",SAISIE!$B$4,"/",SAISIE!$B$5),CONCATENATE(SAISIE!B91,"/",SAISIE!$B$4,"/",SAISIE!$B$5)))</f>
        <v/>
      </c>
      <c r="C1301" s="12" t="str">
        <f>IF(SAISIE!H91="","",SAISIE!$H$8)</f>
        <v/>
      </c>
      <c r="D1301" s="12" t="str">
        <f>IF(SAISIE!H91="","",SAISIE!E91)</f>
        <v/>
      </c>
      <c r="E1301" s="12" t="str">
        <f>IF(SAISIE!H91="","",SAISIE!F91)</f>
        <v/>
      </c>
      <c r="F1301" s="12" t="str">
        <f>IF(SAISIE!$H91="","",IF(SAISIE!$U91="","",SAISIE!$U91))</f>
        <v/>
      </c>
      <c r="G1301" s="12" t="str">
        <f>IF(SAISIE!H91="","",SAISIE!H91)</f>
        <v/>
      </c>
      <c r="H1301" s="12"/>
      <c r="I1301" s="12" t="str">
        <f>IF(SAISIE!$H91="","",SAISIE!$X91)</f>
        <v/>
      </c>
      <c r="J1301" s="61" t="str">
        <f>IF(COUNTBLANK(SAISIE!$Q$6:$T$6)=4,"",IF(SAISIE!H91="","",IF(SAISIE!Q91&gt;0,SAISIE!$Q$6,IF(SAISIE!R91&gt;0,SAISIE!$R$6,IF(SAISIE!S91&gt;0,SAISIE!$S$6,IF(SAISIE!T91&gt;0,SAISIE!$T$6,""))))))</f>
        <v/>
      </c>
      <c r="O1301" s="11" t="s">
        <v>49</v>
      </c>
    </row>
    <row r="1302" spans="1:15" x14ac:dyDescent="0.2">
      <c r="A1302" s="48" t="str">
        <f>IF(B1302="","SUPPR",SAISIE!$B$3)</f>
        <v>SUPPR</v>
      </c>
      <c r="B1302" s="12" t="str">
        <f>IF(SAISIE!I91="","",IF(LEN(SAISIE!B91)=1,CONCATENATE("0",SAISIE!B91,"/",SAISIE!$B$4,"/",SAISIE!$B$5),CONCATENATE(SAISIE!B91,"/",SAISIE!$B$4,"/",SAISIE!$B$5)))</f>
        <v/>
      </c>
      <c r="C1302" s="12" t="str">
        <f>IF(SAISIE!I91="","",SAISIE!$I$8)</f>
        <v/>
      </c>
      <c r="D1302" s="12" t="str">
        <f>IF(SAISIE!I91="","",SAISIE!E91)</f>
        <v/>
      </c>
      <c r="E1302" s="12" t="str">
        <f>IF(SAISIE!I91="","",SAISIE!F91)</f>
        <v/>
      </c>
      <c r="F1302" s="12" t="str">
        <f>IF(SAISIE!$I91="","",IF(SAISIE!$U91="","",SAISIE!$U91))</f>
        <v/>
      </c>
      <c r="G1302" s="12" t="str">
        <f>IF(SAISIE!I91="","",SAISIE!I91)</f>
        <v/>
      </c>
      <c r="H1302" s="12"/>
      <c r="I1302" s="12" t="str">
        <f>IF(SAISIE!$I91="","",SAISIE!$X91)</f>
        <v/>
      </c>
      <c r="J1302" s="61" t="str">
        <f>IF(COUNTBLANK(SAISIE!$Q$6:$T$6)=4,"",IF(SAISIE!I91="","",IF(SAISIE!Q91&gt;0,SAISIE!$Q$6,IF(SAISIE!R91&gt;0,SAISIE!$R$6,IF(SAISIE!S91&gt;0,SAISIE!$S$6,IF(SAISIE!T91&gt;0,SAISIE!$T$6,""))))))</f>
        <v/>
      </c>
      <c r="O1302" s="11" t="s">
        <v>50</v>
      </c>
    </row>
    <row r="1303" spans="1:15" x14ac:dyDescent="0.2">
      <c r="A1303" s="48" t="str">
        <f>IF(B1303="","SUPPR",SAISIE!$B$3)</f>
        <v>SUPPR</v>
      </c>
      <c r="B1303" s="12" t="str">
        <f>IF(SAISIE!J91="","",IF(LEN(SAISIE!B91)=1,CONCATENATE("0",SAISIE!B91,"/",SAISIE!$B$4,"/",SAISIE!$B$5),CONCATENATE(SAISIE!B91,"/",SAISIE!$B$4,"/",SAISIE!$B$5)))</f>
        <v/>
      </c>
      <c r="C1303" s="12" t="str">
        <f>IF(SAISIE!J91="","",SAISIE!$J$8)</f>
        <v/>
      </c>
      <c r="D1303" s="12" t="str">
        <f>IF(SAISIE!J91="","",SAISIE!E91)</f>
        <v/>
      </c>
      <c r="E1303" s="12" t="str">
        <f>IF(SAISIE!J91="","",SAISIE!F91)</f>
        <v/>
      </c>
      <c r="F1303" s="12" t="str">
        <f>IF(SAISIE!$J91="","",IF(SAISIE!$U91="","",SAISIE!$U91))</f>
        <v/>
      </c>
      <c r="G1303" s="12" t="str">
        <f>IF(SAISIE!J91="","",SAISIE!J91)</f>
        <v/>
      </c>
      <c r="H1303" s="12"/>
      <c r="I1303" s="12" t="str">
        <f>IF(SAISIE!$J91="","",SAISIE!$X91)</f>
        <v/>
      </c>
      <c r="J1303" s="61" t="str">
        <f>IF(COUNTBLANK(SAISIE!$Q$6:$T$6)=4,"",IF(SAISIE!J91="","",IF(SAISIE!Q91&gt;0,SAISIE!$Q$6,IF(SAISIE!R91&gt;0,SAISIE!$R$6,IF(SAISIE!S91&gt;0,SAISIE!$S$6,IF(SAISIE!T91&gt;0,SAISIE!$T$6,""))))))</f>
        <v/>
      </c>
      <c r="O1303" s="11" t="s">
        <v>53</v>
      </c>
    </row>
    <row r="1304" spans="1:15" x14ac:dyDescent="0.2">
      <c r="A1304" s="48" t="str">
        <f>IF(B1304="","SUPPR",SAISIE!$B$3)</f>
        <v>SUPPR</v>
      </c>
      <c r="B1304" s="12" t="str">
        <f>IF(SAISIE!K91="","",IF(LEN(SAISIE!B91)=1,CONCATENATE("0",SAISIE!B91,"/",SAISIE!$B$4,"/",SAISIE!$B$5),CONCATENATE(SAISIE!B91,"/",SAISIE!$B$4,"/",SAISIE!$B$5)))</f>
        <v/>
      </c>
      <c r="C1304" s="12" t="str">
        <f>IF(SAISIE!K91="","",SAISIE!$K$8)</f>
        <v/>
      </c>
      <c r="D1304" s="12" t="str">
        <f>IF(SAISIE!K91="","",SAISIE!E91)</f>
        <v/>
      </c>
      <c r="E1304" s="12" t="str">
        <f>IF(SAISIE!K91="","",SAISIE!F91)</f>
        <v/>
      </c>
      <c r="F1304" s="12" t="str">
        <f>IF(SAISIE!$K91="","",IF(SAISIE!$U91="","",SAISIE!$U91))</f>
        <v/>
      </c>
      <c r="G1304" s="12" t="str">
        <f>IF(SAISIE!K91="","",SAISIE!K91)</f>
        <v/>
      </c>
      <c r="H1304" s="12"/>
      <c r="I1304" s="12" t="str">
        <f>IF(SAISIE!$K91="","",SAISIE!$X91)</f>
        <v/>
      </c>
      <c r="J1304" s="61" t="str">
        <f>IF(COUNTBLANK(SAISIE!$Q$6:$T$6)=4,"",IF(SAISIE!K91="","",IF(SAISIE!Q91&gt;0,SAISIE!$Q$6,IF(SAISIE!R91&gt;0,SAISIE!$R$6,IF(SAISIE!S91&gt;0,SAISIE!$S$6,IF(SAISIE!T91&gt;0,SAISIE!$T$6,""))))))</f>
        <v/>
      </c>
      <c r="O1304" s="11" t="s">
        <v>54</v>
      </c>
    </row>
    <row r="1305" spans="1:15" x14ac:dyDescent="0.2">
      <c r="A1305" s="48" t="str">
        <f>IF(B1305="","SUPPR",SAISIE!$B$3)</f>
        <v>SUPPR</v>
      </c>
      <c r="B1305" s="12" t="str">
        <f>IF(SAISIE!L91="","",IF(LEN(SAISIE!B91)=1,CONCATENATE("0",SAISIE!B91,"/",SAISIE!$B$4,"/",SAISIE!$B$5),CONCATENATE(SAISIE!B91,"/",SAISIE!$B$4,"/",SAISIE!$B$5)))</f>
        <v/>
      </c>
      <c r="C1305" s="12" t="str">
        <f>IF(SAISIE!L91="","",SAISIE!$L$8)</f>
        <v/>
      </c>
      <c r="D1305" s="12" t="str">
        <f>IF(SAISIE!L91="","",SAISIE!E91)</f>
        <v/>
      </c>
      <c r="E1305" s="12" t="str">
        <f>IF(SAISIE!L91="","",SAISIE!F91)</f>
        <v/>
      </c>
      <c r="F1305" s="12" t="str">
        <f>IF(SAISIE!$L91="","",IF(SAISIE!$U91="","",SAISIE!$U91))</f>
        <v/>
      </c>
      <c r="G1305" s="12" t="str">
        <f>IF(SAISIE!L91="","",SAISIE!L91)</f>
        <v/>
      </c>
      <c r="H1305" s="12"/>
      <c r="I1305" s="12" t="str">
        <f>IF(SAISIE!$L91="","",SAISIE!$X91)</f>
        <v/>
      </c>
      <c r="J1305" s="61" t="str">
        <f>IF(COUNTBLANK(SAISIE!$Q$6:$T$6)=4,"",IF(SAISIE!L91="","",IF(SAISIE!Q91&gt;0,SAISIE!$Q$6,IF(SAISIE!R91&gt;0,SAISIE!$R$6,IF(SAISIE!S91&gt;0,SAISIE!$S$6,IF(SAISIE!T91&gt;0,SAISIE!$T$6,""))))))</f>
        <v/>
      </c>
      <c r="O1305" s="11" t="s">
        <v>55</v>
      </c>
    </row>
    <row r="1306" spans="1:15" x14ac:dyDescent="0.2">
      <c r="A1306" s="48" t="str">
        <f>IF(B1306="","SUPPR",SAISIE!$B$3)</f>
        <v>SUPPR</v>
      </c>
      <c r="B1306" s="12" t="str">
        <f>IF(SAISIE!M91="","",IF(LEN(SAISIE!B91)=1,CONCATENATE("0",SAISIE!B91,"/",SAISIE!$B$4,"/",SAISIE!$B$5),CONCATENATE(SAISIE!B91,"/",SAISIE!$B$4,"/",SAISIE!$B$5)))</f>
        <v/>
      </c>
      <c r="C1306" s="12" t="str">
        <f>IF(SAISIE!M91="","",SAISIE!$M$8)</f>
        <v/>
      </c>
      <c r="D1306" s="12" t="str">
        <f>IF(SAISIE!M91="","",SAISIE!E91)</f>
        <v/>
      </c>
      <c r="E1306" s="12" t="str">
        <f>IF(SAISIE!M91="","",SAISIE!F91)</f>
        <v/>
      </c>
      <c r="F1306" s="12" t="str">
        <f>IF(SAISIE!$M91="","",IF(SAISIE!$U91="","",SAISIE!$U91))</f>
        <v/>
      </c>
      <c r="G1306" s="12" t="str">
        <f>IF(SAISIE!M91="","",SAISIE!M91)</f>
        <v/>
      </c>
      <c r="H1306" s="12"/>
      <c r="I1306" s="12" t="str">
        <f>IF(SAISIE!$M91="","",SAISIE!$X91)</f>
        <v/>
      </c>
      <c r="J1306" s="61" t="str">
        <f>IF(COUNTBLANK(SAISIE!$Q$6:$T$6)=4,"",IF(SAISIE!M91="","",IF(SAISIE!Q91&gt;0,SAISIE!$Q$6,IF(SAISIE!R91&gt;0,SAISIE!$R$6,IF(SAISIE!S91&gt;0,SAISIE!$S$6,IF(SAISIE!T91&gt;0,SAISIE!$T$6,""))))))</f>
        <v/>
      </c>
      <c r="O1306" s="11" t="s">
        <v>56</v>
      </c>
    </row>
    <row r="1307" spans="1:15" x14ac:dyDescent="0.2">
      <c r="A1307" s="48" t="str">
        <f>IF(B1307="","SUPPR",SAISIE!$B$3)</f>
        <v>SUPPR</v>
      </c>
      <c r="B1307" s="12" t="str">
        <f>IF(SAISIE!N91="","",IF(LEN(SAISIE!B91)=1,CONCATENATE("0",SAISIE!B91,"/",SAISIE!$B$4,"/",SAISIE!$B$5),CONCATENATE(SAISIE!B91,"/",SAISIE!$B$4,"/",SAISIE!$B$5)))</f>
        <v/>
      </c>
      <c r="C1307" s="12" t="str">
        <f>IF(SAISIE!N91="","",SAISIE!$N$8)</f>
        <v/>
      </c>
      <c r="D1307" s="12" t="str">
        <f>IF(SAISIE!N91="","",SAISIE!E91)</f>
        <v/>
      </c>
      <c r="E1307" s="12" t="str">
        <f>IF(SAISIE!N91="","",SAISIE!F91)</f>
        <v/>
      </c>
      <c r="F1307" s="12" t="str">
        <f>IF(SAISIE!$N91="","",IF(SAISIE!$U91="","",SAISIE!$U91))</f>
        <v/>
      </c>
      <c r="G1307" s="12" t="str">
        <f>IF(SAISIE!N91="","",SAISIE!N91)</f>
        <v/>
      </c>
      <c r="H1307" s="12"/>
      <c r="I1307" s="12" t="str">
        <f>IF(SAISIE!$N91="","",SAISIE!$X91)</f>
        <v/>
      </c>
      <c r="J1307" s="61" t="str">
        <f>IF(COUNTBLANK(SAISIE!$Q$6:$T$6)=4,"",IF(SAISIE!N91="","",IF(SAISIE!Q91&gt;0,SAISIE!$Q$6,IF(SAISIE!R91&gt;0,SAISIE!$R$6,IF(SAISIE!S91&gt;0,SAISIE!$S$6,IF(SAISIE!T91&gt;0,SAISIE!$T$6,""))))))</f>
        <v/>
      </c>
      <c r="O1307" s="11" t="s">
        <v>57</v>
      </c>
    </row>
    <row r="1308" spans="1:15" x14ac:dyDescent="0.2">
      <c r="A1308" s="48" t="str">
        <f>IF(B1308="","SUPPR",SAISIE!$B$3)</f>
        <v>SUPPR</v>
      </c>
      <c r="B1308" s="12" t="str">
        <f>IF(SAISIE!O91="","",IF(LEN(SAISIE!B91)=1,CONCATENATE("0",SAISIE!B91,"/",SAISIE!$B$4,"/",SAISIE!$B$5),CONCATENATE(SAISIE!B91,"/",SAISIE!$B$4,"/",SAISIE!$B$5)))</f>
        <v/>
      </c>
      <c r="C1308" s="12" t="str">
        <f>IF(SAISIE!O91="","",SAISIE!$O$8)</f>
        <v/>
      </c>
      <c r="D1308" s="12" t="str">
        <f>IF(SAISIE!O91="","",SAISIE!E91)</f>
        <v/>
      </c>
      <c r="E1308" s="12" t="str">
        <f>IF(SAISIE!O91="","",SAISIE!F91)</f>
        <v/>
      </c>
      <c r="F1308" s="12" t="str">
        <f>IF(SAISIE!$O91="","",IF(SAISIE!$U91="","",SAISIE!$U91))</f>
        <v/>
      </c>
      <c r="G1308" s="12" t="str">
        <f>IF(SAISIE!O91="","",SAISIE!O91)</f>
        <v/>
      </c>
      <c r="H1308" s="12"/>
      <c r="I1308" s="12" t="str">
        <f>IF(SAISIE!$O91="","",SAISIE!$X91)</f>
        <v/>
      </c>
      <c r="J1308" s="61" t="str">
        <f>IF(COUNTBLANK(SAISIE!$Q$6:$T$6)=4,"",IF(SAISIE!O91="","",IF(SAISIE!Q91&gt;0,SAISIE!$Q$6,IF(SAISIE!R91&gt;0,SAISIE!$R$6,IF(SAISIE!S91&gt;0,SAISIE!$S$6,IF(SAISIE!T91&gt;0,SAISIE!$T$6,""))))))</f>
        <v/>
      </c>
      <c r="O1308" s="11" t="s">
        <v>58</v>
      </c>
    </row>
    <row r="1309" spans="1:15" x14ac:dyDescent="0.2">
      <c r="A1309" s="48" t="str">
        <f>IF(B1309="","SUPPR",SAISIE!$B$3)</f>
        <v>SUPPR</v>
      </c>
      <c r="B1309" s="12" t="str">
        <f>IF(SAISIE!P91="","",IF(LEN(SAISIE!B91)=1,CONCATENATE("0",SAISIE!B91,"/",SAISIE!$B$4,"/",SAISIE!$B$5),CONCATENATE(SAISIE!B91,"/",SAISIE!$B$4,"/",SAISIE!$B$5)))</f>
        <v/>
      </c>
      <c r="C1309" s="12" t="str">
        <f>IF(SAISIE!P91="","",SAISIE!$P$8)</f>
        <v/>
      </c>
      <c r="D1309" s="12" t="str">
        <f>IF(SAISIE!P91="","",SAISIE!E91)</f>
        <v/>
      </c>
      <c r="E1309" s="12" t="str">
        <f>IF(SAISIE!P91="","",SAISIE!F91)</f>
        <v/>
      </c>
      <c r="F1309" s="12" t="str">
        <f>IF(SAISIE!$P91="","",IF(SAISIE!$U91="","",SAISIE!$U91))</f>
        <v/>
      </c>
      <c r="G1309" s="12" t="str">
        <f>IF(SAISIE!P91="","",SAISIE!P91)</f>
        <v/>
      </c>
      <c r="H1309" s="12"/>
      <c r="I1309" s="12" t="str">
        <f>IF(SAISIE!$P91="","",SAISIE!$X91)</f>
        <v/>
      </c>
      <c r="J1309" s="61" t="str">
        <f>IF(COUNTBLANK(SAISIE!$Q$6:$T$6)=4,"",IF(SAISIE!P91="","",IF(SAISIE!Q91&gt;0,SAISIE!$Q$6,IF(SAISIE!R91&gt;0,SAISIE!$R$6,IF(SAISIE!S91&gt;0,SAISIE!$S$6,IF(SAISIE!T91&gt;0,SAISIE!$T$6,""))))))</f>
        <v/>
      </c>
      <c r="O1309" s="11" t="s">
        <v>52</v>
      </c>
    </row>
    <row r="1310" spans="1:15" x14ac:dyDescent="0.2">
      <c r="A1310" s="48" t="str">
        <f>IF(B1310="","SUPPR",SAISIE!$B$3)</f>
        <v>PR</v>
      </c>
      <c r="B1310" s="12" t="str">
        <f>IF(SAISIE!Q91="","",IF(LEN(SAISIE!B91)=1,CONCATENATE("0",SAISIE!B91,"/",SAISIE!$B$4,"/",SAISIE!$B$5),CONCATENATE(SAISIE!B91,"/",SAISIE!$B$4,"/",SAISIE!$B$5)))</f>
        <v>08/01/2018</v>
      </c>
      <c r="C1310" s="12">
        <f>IF(SAISIE!Q91="","",SAISIE!$Q$8)</f>
        <v>4457112</v>
      </c>
      <c r="D1310" s="12">
        <f>IF(SAISIE!Q91="","",SAISIE!E91)</f>
        <v>154010</v>
      </c>
      <c r="E1310" s="12" t="str">
        <f>IF(SAISIE!Q91="","",SAISIE!F91)</f>
        <v>CV PV 18147059 - 2326 ZK 14 - PILARD BENOIT &amp; VALERIE - FIAT PANDA</v>
      </c>
      <c r="F1310" s="12" t="str">
        <f>IF(SAISIE!$Q91="","",IF(SAISIE!$U91="","",SAISIE!$U91))</f>
        <v/>
      </c>
      <c r="G1310" s="12">
        <f>IF(SAISIE!Q91="","",SAISIE!Q91)</f>
        <v>2.5</v>
      </c>
      <c r="H1310" s="12"/>
      <c r="I1310" s="37"/>
      <c r="J1310" s="61"/>
      <c r="O1310" s="39"/>
    </row>
    <row r="1311" spans="1:15" x14ac:dyDescent="0.2">
      <c r="A1311" s="48" t="str">
        <f>IF(B1311="","SUPPR",SAISIE!$B$3)</f>
        <v>SUPPR</v>
      </c>
      <c r="B1311" s="12" t="str">
        <f>IF(SAISIE!R91="","",IF(LEN(SAISIE!B91)=1,CONCATENATE("0",SAISIE!B91,"/",SAISIE!$B$4,"/",SAISIE!$B$5),CONCATENATE(SAISIE!B91,"/",SAISIE!$B$4,"/",SAISIE!$B$5)))</f>
        <v/>
      </c>
      <c r="C1311" s="12" t="str">
        <f>IF(SAISIE!R91="","",SAISIE!$R$8)</f>
        <v/>
      </c>
      <c r="D1311" s="12" t="str">
        <f>IF(SAISIE!R91="","",SAISIE!E91)</f>
        <v/>
      </c>
      <c r="E1311" s="12" t="str">
        <f>IF(SAISIE!R91="","",SAISIE!F91)</f>
        <v/>
      </c>
      <c r="F1311" s="12" t="str">
        <f>IF(SAISIE!$R91="","",IF(SAISIE!$U91="","",SAISIE!$U91))</f>
        <v/>
      </c>
      <c r="G1311" s="12" t="str">
        <f>IF(SAISIE!R91="","",SAISIE!R91)</f>
        <v/>
      </c>
      <c r="H1311" s="12"/>
      <c r="I1311" s="37"/>
      <c r="J1311" s="61"/>
    </row>
    <row r="1312" spans="1:15" x14ac:dyDescent="0.2">
      <c r="A1312" s="48" t="str">
        <f>IF(B1312="","SUPPR",SAISIE!$B$3)</f>
        <v>SUPPR</v>
      </c>
      <c r="B1312" s="12" t="str">
        <f>IF(SAISIE!S91="","",IF(LEN(SAISIE!B91)=1,CONCATENATE("0",SAISIE!B91,"/",SAISIE!$B$4,"/",SAISIE!$B$5),CONCATENATE(SAISIE!B91,"/",SAISIE!$B$4,"/",SAISIE!$B$5)))</f>
        <v/>
      </c>
      <c r="C1312" s="12" t="str">
        <f>IF(SAISIE!S91="","",SAISIE!$S$8)</f>
        <v/>
      </c>
      <c r="D1312" s="12" t="str">
        <f>IF(SAISIE!S91="","",SAISIE!E91)</f>
        <v/>
      </c>
      <c r="E1312" s="12" t="str">
        <f>IF(SAISIE!S91="","",SAISIE!F91)</f>
        <v/>
      </c>
      <c r="F1312" s="12" t="str">
        <f>IF(SAISIE!$S91="","",IF(SAISIE!$U91="","",SAISIE!$U91))</f>
        <v/>
      </c>
      <c r="G1312" s="12" t="str">
        <f>IF(SAISIE!S91="","",SAISIE!S91)</f>
        <v/>
      </c>
      <c r="H1312" s="12"/>
      <c r="I1312" s="37"/>
      <c r="J1312" s="61"/>
    </row>
    <row r="1313" spans="1:15" ht="13.5" thickBot="1" x14ac:dyDescent="0.25">
      <c r="A1313" s="48" t="str">
        <f>IF(B1313="","SUPPR",SAISIE!$B$3)</f>
        <v>SUPPR</v>
      </c>
      <c r="B1313" s="12" t="str">
        <f>IF(SAISIE!T91="","",IF(LEN(SAISIE!B91)=1,CONCATENATE("0",SAISIE!B91,"/",SAISIE!$B$4,"/",SAISIE!$B$5),CONCATENATE(SAISIE!B91,"/",SAISIE!$B$4,"/",SAISIE!$B$5)))</f>
        <v/>
      </c>
      <c r="C1313" s="60" t="str">
        <f>IF(SAISIE!T91="","",SAISIE!$T$8)</f>
        <v/>
      </c>
      <c r="D1313" s="60" t="str">
        <f>IF(SAISIE!T91="","",SAISIE!E91)</f>
        <v/>
      </c>
      <c r="E1313" s="60" t="str">
        <f>IF(SAISIE!T91="","",SAISIE!F91)</f>
        <v/>
      </c>
      <c r="F1313" s="60" t="str">
        <f>IF(SAISIE!$T91="","",IF(SAISIE!$U91="","",SAISIE!$U91))</f>
        <v/>
      </c>
      <c r="G1313" s="60" t="str">
        <f>IF(SAISIE!T91="","",SAISIE!T91)</f>
        <v/>
      </c>
      <c r="H1313" s="58"/>
      <c r="I1313" s="59"/>
      <c r="J1313" s="62"/>
    </row>
    <row r="1314" spans="1:15" x14ac:dyDescent="0.2">
      <c r="A1314" s="48" t="str">
        <f>IF(B1314="","SUPPR",SAISIE!$B$3)</f>
        <v>PR</v>
      </c>
      <c r="B1314" s="53" t="str">
        <f>IF(SAISIE!B92="","",IF(LEN(SAISIE!B92)=1,CONCATENATE("0",SAISIE!B92,"/",SAISIE!$B$4,"/",SAISIE!$B$5),CONCATENATE(SAISIE!B92,"/",SAISIE!$B$4,"/",SAISIE!$B$5)))</f>
        <v>13/01/2018</v>
      </c>
      <c r="C1314" s="53" t="str">
        <f>IF(SAISIE!B92="","",CONCATENATE($M$2,SAISIE!C92))</f>
        <v xml:space="preserve">411CAR </v>
      </c>
      <c r="D1314" s="53">
        <f>IF(SAISIE!B92="","",SAISIE!E92)</f>
        <v>154114</v>
      </c>
      <c r="E1314" s="53" t="str">
        <f>IF(SAISIE!B92="","",SAISIE!F92)</f>
        <v>VTP PV 18147155 - AQ-405-TR - GARCIA ANNIE - RENAULT CLIO</v>
      </c>
      <c r="F1314" s="66" t="str">
        <f>IF(A1314="SUPPR","",IF(SAISIE!$U92="","",SAISIE!$U92))</f>
        <v/>
      </c>
      <c r="G1314" s="53"/>
      <c r="H1314" s="53">
        <f>IF(SAISIE!B92="","",SAISIE!D92)</f>
        <v>70</v>
      </c>
      <c r="I1314" s="54"/>
      <c r="J1314" s="55" t="str">
        <f>IF(AZ92="","","")</f>
        <v/>
      </c>
      <c r="O1314" s="38" t="e">
        <f>O1298+1</f>
        <v>#VALUE!</v>
      </c>
    </row>
    <row r="1315" spans="1:15" x14ac:dyDescent="0.2">
      <c r="A1315" s="48" t="str">
        <f>IF(B1315="","SUPPR",SAISIE!$B$3)</f>
        <v>SUPPR</v>
      </c>
      <c r="B1315" s="12" t="str">
        <f>IF(SAISIE!W92="","",IF(LEN(SAISIE!B92)=1,CONCATENATE("0",SAISIE!B92,"/",SAISIE!$B$4,"/",SAISIE!$B$5),CONCATENATE(SAISIE!B92,"/",SAISIE!$B$4,"/",SAISIE!$B$5)))</f>
        <v/>
      </c>
      <c r="C1315" s="12" t="str">
        <f>IF(SAISIE!W92="","",SAISIE!V92)</f>
        <v/>
      </c>
      <c r="D1315" s="12" t="str">
        <f>IF(SAISIE!W92="","",SAISIE!E92)</f>
        <v/>
      </c>
      <c r="E1315" s="12" t="str">
        <f>IF(SAISIE!W92="","",SAISIE!F92)</f>
        <v/>
      </c>
      <c r="F1315" s="12" t="str">
        <f>IF(SAISIE!$W92="","",IF(SAISIE!$U92="","",SAISIE!$U92))</f>
        <v/>
      </c>
      <c r="G1315" s="12" t="str">
        <f>IF(SAISIE!W92="","",SAISIE!W92)</f>
        <v/>
      </c>
      <c r="H1315" s="12"/>
      <c r="I1315" s="12" t="str">
        <f>IF(SAISIE!$W92="","",SAISIE!$X92)</f>
        <v/>
      </c>
      <c r="J1315" s="61" t="str">
        <f>IF(COUNTBLANK(SAISIE!$Q$6:$T$6)=4,"",IF(SAISIE!W92="","",IF(SAISIE!Q92&gt;0,SAISIE!$Q$6,IF(SAISIE!R92&gt;0,SAISIE!$R$6,IF(SAISIE!S92&gt;0,SAISIE!$S$6,IF(SAISIE!T92&gt;0,SAISIE!$T$6,""))))))</f>
        <v/>
      </c>
      <c r="O1315" s="11" t="s">
        <v>51</v>
      </c>
    </row>
    <row r="1316" spans="1:15" x14ac:dyDescent="0.2">
      <c r="A1316" s="48" t="str">
        <f>IF(B1316="","SUPPR",SAISIE!$B$3)</f>
        <v>PR</v>
      </c>
      <c r="B1316" s="12" t="str">
        <f>IF(SAISIE!G92="","",IF(LEN(SAISIE!B92)=1,CONCATENATE("0",SAISIE!B92,"/",SAISIE!$B$4,"/",SAISIE!$B$5),CONCATENATE(SAISIE!B92,"/",SAISIE!$B$4,"/",SAISIE!$B$5)))</f>
        <v>13/01/2018</v>
      </c>
      <c r="C1316" s="12">
        <f>IF(SAISIE!G92="","",SAISIE!$G$8)</f>
        <v>706100</v>
      </c>
      <c r="D1316" s="12">
        <f>IF(SAISIE!G92="","",SAISIE!E92)</f>
        <v>154114</v>
      </c>
      <c r="E1316" s="12" t="str">
        <f>IF(SAISIE!G92="","",SAISIE!F92)</f>
        <v>VTP PV 18147155 - AQ-405-TR - GARCIA ANNIE - RENAULT CLIO</v>
      </c>
      <c r="F1316" s="12" t="str">
        <f>IF(SAISIE!$G92="","",IF(SAISIE!$U92="","",SAISIE!$U92))</f>
        <v/>
      </c>
      <c r="G1316" s="12">
        <f>IF(SAISIE!G92="","",SAISIE!G92)</f>
        <v>58.05</v>
      </c>
      <c r="H1316" s="12"/>
      <c r="I1316" s="12">
        <f>IF(SAISIE!$G92="","",SAISIE!$X92)</f>
        <v>0</v>
      </c>
      <c r="J1316" s="61" t="str">
        <f>IF(COUNTBLANK(SAISIE!$Q$6:$T$6)=4,"",IF(SAISIE!G92="","",IF(SAISIE!Q92&gt;0,SAISIE!$Q$6,IF(SAISIE!R92&gt;0,SAISIE!$R$6,IF(SAISIE!S92&gt;0,SAISIE!$S$6,IF(SAISIE!T92&gt;0,SAISIE!$T$6,""))))))</f>
        <v/>
      </c>
      <c r="O1316" s="11" t="s">
        <v>48</v>
      </c>
    </row>
    <row r="1317" spans="1:15" x14ac:dyDescent="0.2">
      <c r="A1317" s="48" t="str">
        <f>IF(B1317="","SUPPR",SAISIE!$B$3)</f>
        <v>SUPPR</v>
      </c>
      <c r="B1317" s="12" t="str">
        <f>IF(SAISIE!H92="","",IF(LEN(SAISIE!B92)=1,CONCATENATE("0",SAISIE!B92,"/",SAISIE!$B$4,"/",SAISIE!$B$5),CONCATENATE(SAISIE!B92,"/",SAISIE!$B$4,"/",SAISIE!$B$5)))</f>
        <v/>
      </c>
      <c r="C1317" s="12" t="str">
        <f>IF(SAISIE!H92="","",SAISIE!$H$8)</f>
        <v/>
      </c>
      <c r="D1317" s="12" t="str">
        <f>IF(SAISIE!H92="","",SAISIE!E92)</f>
        <v/>
      </c>
      <c r="E1317" s="12" t="str">
        <f>IF(SAISIE!H92="","",SAISIE!F92)</f>
        <v/>
      </c>
      <c r="F1317" s="12" t="str">
        <f>IF(SAISIE!$H92="","",IF(SAISIE!$U92="","",SAISIE!$U92))</f>
        <v/>
      </c>
      <c r="G1317" s="12" t="str">
        <f>IF(SAISIE!H92="","",SAISIE!H92)</f>
        <v/>
      </c>
      <c r="H1317" s="12"/>
      <c r="I1317" s="12" t="str">
        <f>IF(SAISIE!$H92="","",SAISIE!$X92)</f>
        <v/>
      </c>
      <c r="J1317" s="61" t="str">
        <f>IF(COUNTBLANK(SAISIE!$Q$6:$T$6)=4,"",IF(SAISIE!H92="","",IF(SAISIE!Q92&gt;0,SAISIE!$Q$6,IF(SAISIE!R92&gt;0,SAISIE!$R$6,IF(SAISIE!S92&gt;0,SAISIE!$S$6,IF(SAISIE!T92&gt;0,SAISIE!$T$6,""))))))</f>
        <v/>
      </c>
      <c r="O1317" s="11" t="s">
        <v>49</v>
      </c>
    </row>
    <row r="1318" spans="1:15" x14ac:dyDescent="0.2">
      <c r="A1318" s="48" t="str">
        <f>IF(B1318="","SUPPR",SAISIE!$B$3)</f>
        <v>SUPPR</v>
      </c>
      <c r="B1318" s="12" t="str">
        <f>IF(SAISIE!I92="","",IF(LEN(SAISIE!B92)=1,CONCATENATE("0",SAISIE!B92,"/",SAISIE!$B$4,"/",SAISIE!$B$5),CONCATENATE(SAISIE!B92,"/",SAISIE!$B$4,"/",SAISIE!$B$5)))</f>
        <v/>
      </c>
      <c r="C1318" s="12" t="str">
        <f>IF(SAISIE!I92="","",SAISIE!$I$8)</f>
        <v/>
      </c>
      <c r="D1318" s="12" t="str">
        <f>IF(SAISIE!I92="","",SAISIE!E92)</f>
        <v/>
      </c>
      <c r="E1318" s="12" t="str">
        <f>IF(SAISIE!I92="","",SAISIE!F92)</f>
        <v/>
      </c>
      <c r="F1318" s="12" t="str">
        <f>IF(SAISIE!$I92="","",IF(SAISIE!$U92="","",SAISIE!$U92))</f>
        <v/>
      </c>
      <c r="G1318" s="12" t="str">
        <f>IF(SAISIE!I92="","",SAISIE!I92)</f>
        <v/>
      </c>
      <c r="H1318" s="12"/>
      <c r="I1318" s="12" t="str">
        <f>IF(SAISIE!$I92="","",SAISIE!$X92)</f>
        <v/>
      </c>
      <c r="J1318" s="61" t="str">
        <f>IF(COUNTBLANK(SAISIE!$Q$6:$T$6)=4,"",IF(SAISIE!I92="","",IF(SAISIE!Q92&gt;0,SAISIE!$Q$6,IF(SAISIE!R92&gt;0,SAISIE!$R$6,IF(SAISIE!S92&gt;0,SAISIE!$S$6,IF(SAISIE!T92&gt;0,SAISIE!$T$6,""))))))</f>
        <v/>
      </c>
      <c r="O1318" s="11" t="s">
        <v>50</v>
      </c>
    </row>
    <row r="1319" spans="1:15" x14ac:dyDescent="0.2">
      <c r="A1319" s="48" t="str">
        <f>IF(B1319="","SUPPR",SAISIE!$B$3)</f>
        <v>SUPPR</v>
      </c>
      <c r="B1319" s="12" t="str">
        <f>IF(SAISIE!J92="","",IF(LEN(SAISIE!B92)=1,CONCATENATE("0",SAISIE!B92,"/",SAISIE!$B$4,"/",SAISIE!$B$5),CONCATENATE(SAISIE!B92,"/",SAISIE!$B$4,"/",SAISIE!$B$5)))</f>
        <v/>
      </c>
      <c r="C1319" s="12" t="str">
        <f>IF(SAISIE!J92="","",SAISIE!$J$8)</f>
        <v/>
      </c>
      <c r="D1319" s="12" t="str">
        <f>IF(SAISIE!J92="","",SAISIE!E92)</f>
        <v/>
      </c>
      <c r="E1319" s="12" t="str">
        <f>IF(SAISIE!J92="","",SAISIE!F92)</f>
        <v/>
      </c>
      <c r="F1319" s="12" t="str">
        <f>IF(SAISIE!$J92="","",IF(SAISIE!$U92="","",SAISIE!$U92))</f>
        <v/>
      </c>
      <c r="G1319" s="12" t="str">
        <f>IF(SAISIE!J92="","",SAISIE!J92)</f>
        <v/>
      </c>
      <c r="H1319" s="12"/>
      <c r="I1319" s="12" t="str">
        <f>IF(SAISIE!$J92="","",SAISIE!$X92)</f>
        <v/>
      </c>
      <c r="J1319" s="61" t="str">
        <f>IF(COUNTBLANK(SAISIE!$Q$6:$T$6)=4,"",IF(SAISIE!J92="","",IF(SAISIE!Q92&gt;0,SAISIE!$Q$6,IF(SAISIE!R92&gt;0,SAISIE!$R$6,IF(SAISIE!S92&gt;0,SAISIE!$S$6,IF(SAISIE!T92&gt;0,SAISIE!$T$6,""))))))</f>
        <v/>
      </c>
      <c r="O1319" s="11" t="s">
        <v>53</v>
      </c>
    </row>
    <row r="1320" spans="1:15" x14ac:dyDescent="0.2">
      <c r="A1320" s="48" t="str">
        <f>IF(B1320="","SUPPR",SAISIE!$B$3)</f>
        <v>SUPPR</v>
      </c>
      <c r="B1320" s="12" t="str">
        <f>IF(SAISIE!K92="","",IF(LEN(SAISIE!B92)=1,CONCATENATE("0",SAISIE!B92,"/",SAISIE!$B$4,"/",SAISIE!$B$5),CONCATENATE(SAISIE!B92,"/",SAISIE!$B$4,"/",SAISIE!$B$5)))</f>
        <v/>
      </c>
      <c r="C1320" s="12" t="str">
        <f>IF(SAISIE!K92="","",SAISIE!$K$8)</f>
        <v/>
      </c>
      <c r="D1320" s="12" t="str">
        <f>IF(SAISIE!K92="","",SAISIE!E92)</f>
        <v/>
      </c>
      <c r="E1320" s="12" t="str">
        <f>IF(SAISIE!K92="","",SAISIE!F92)</f>
        <v/>
      </c>
      <c r="F1320" s="12" t="str">
        <f>IF(SAISIE!$K92="","",IF(SAISIE!$U92="","",SAISIE!$U92))</f>
        <v/>
      </c>
      <c r="G1320" s="12" t="str">
        <f>IF(SAISIE!K92="","",SAISIE!K92)</f>
        <v/>
      </c>
      <c r="H1320" s="12"/>
      <c r="I1320" s="12" t="str">
        <f>IF(SAISIE!$K92="","",SAISIE!$X92)</f>
        <v/>
      </c>
      <c r="J1320" s="61" t="str">
        <f>IF(COUNTBLANK(SAISIE!$Q$6:$T$6)=4,"",IF(SAISIE!K92="","",IF(SAISIE!Q92&gt;0,SAISIE!$Q$6,IF(SAISIE!R92&gt;0,SAISIE!$R$6,IF(SAISIE!S92&gt;0,SAISIE!$S$6,IF(SAISIE!T92&gt;0,SAISIE!$T$6,""))))))</f>
        <v/>
      </c>
      <c r="O1320" s="11" t="s">
        <v>54</v>
      </c>
    </row>
    <row r="1321" spans="1:15" x14ac:dyDescent="0.2">
      <c r="A1321" s="48" t="str">
        <f>IF(B1321="","SUPPR",SAISIE!$B$3)</f>
        <v>SUPPR</v>
      </c>
      <c r="B1321" s="12" t="str">
        <f>IF(SAISIE!L92="","",IF(LEN(SAISIE!B92)=1,CONCATENATE("0",SAISIE!B92,"/",SAISIE!$B$4,"/",SAISIE!$B$5),CONCATENATE(SAISIE!B92,"/",SAISIE!$B$4,"/",SAISIE!$B$5)))</f>
        <v/>
      </c>
      <c r="C1321" s="12" t="str">
        <f>IF(SAISIE!L92="","",SAISIE!$L$8)</f>
        <v/>
      </c>
      <c r="D1321" s="12" t="str">
        <f>IF(SAISIE!L92="","",SAISIE!E92)</f>
        <v/>
      </c>
      <c r="E1321" s="12" t="str">
        <f>IF(SAISIE!L92="","",SAISIE!F92)</f>
        <v/>
      </c>
      <c r="F1321" s="12" t="str">
        <f>IF(SAISIE!$L92="","",IF(SAISIE!$U92="","",SAISIE!$U92))</f>
        <v/>
      </c>
      <c r="G1321" s="12" t="str">
        <f>IF(SAISIE!L92="","",SAISIE!L92)</f>
        <v/>
      </c>
      <c r="H1321" s="12"/>
      <c r="I1321" s="12" t="str">
        <f>IF(SAISIE!$L92="","",SAISIE!$X92)</f>
        <v/>
      </c>
      <c r="J1321" s="61" t="str">
        <f>IF(COUNTBLANK(SAISIE!$Q$6:$T$6)=4,"",IF(SAISIE!L92="","",IF(SAISIE!Q92&gt;0,SAISIE!$Q$6,IF(SAISIE!R92&gt;0,SAISIE!$R$6,IF(SAISIE!S92&gt;0,SAISIE!$S$6,IF(SAISIE!T92&gt;0,SAISIE!$T$6,""))))))</f>
        <v/>
      </c>
      <c r="O1321" s="11" t="s">
        <v>55</v>
      </c>
    </row>
    <row r="1322" spans="1:15" x14ac:dyDescent="0.2">
      <c r="A1322" s="48" t="str">
        <f>IF(B1322="","SUPPR",SAISIE!$B$3)</f>
        <v>SUPPR</v>
      </c>
      <c r="B1322" s="12" t="str">
        <f>IF(SAISIE!M92="","",IF(LEN(SAISIE!B92)=1,CONCATENATE("0",SAISIE!B92,"/",SAISIE!$B$4,"/",SAISIE!$B$5),CONCATENATE(SAISIE!B92,"/",SAISIE!$B$4,"/",SAISIE!$B$5)))</f>
        <v/>
      </c>
      <c r="C1322" s="12" t="str">
        <f>IF(SAISIE!M92="","",SAISIE!$M$8)</f>
        <v/>
      </c>
      <c r="D1322" s="12" t="str">
        <f>IF(SAISIE!M92="","",SAISIE!E92)</f>
        <v/>
      </c>
      <c r="E1322" s="12" t="str">
        <f>IF(SAISIE!M92="","",SAISIE!F92)</f>
        <v/>
      </c>
      <c r="F1322" s="12" t="str">
        <f>IF(SAISIE!$M92="","",IF(SAISIE!$U92="","",SAISIE!$U92))</f>
        <v/>
      </c>
      <c r="G1322" s="12" t="str">
        <f>IF(SAISIE!M92="","",SAISIE!M92)</f>
        <v/>
      </c>
      <c r="H1322" s="12"/>
      <c r="I1322" s="12" t="str">
        <f>IF(SAISIE!$M92="","",SAISIE!$X92)</f>
        <v/>
      </c>
      <c r="J1322" s="61" t="str">
        <f>IF(COUNTBLANK(SAISIE!$Q$6:$T$6)=4,"",IF(SAISIE!M92="","",IF(SAISIE!Q92&gt;0,SAISIE!$Q$6,IF(SAISIE!R92&gt;0,SAISIE!$R$6,IF(SAISIE!S92&gt;0,SAISIE!$S$6,IF(SAISIE!T92&gt;0,SAISIE!$T$6,""))))))</f>
        <v/>
      </c>
      <c r="O1322" s="11" t="s">
        <v>56</v>
      </c>
    </row>
    <row r="1323" spans="1:15" x14ac:dyDescent="0.2">
      <c r="A1323" s="48" t="str">
        <f>IF(B1323="","SUPPR",SAISIE!$B$3)</f>
        <v>SUPPR</v>
      </c>
      <c r="B1323" s="12" t="str">
        <f>IF(SAISIE!N92="","",IF(LEN(SAISIE!B92)=1,CONCATENATE("0",SAISIE!B92,"/",SAISIE!$B$4,"/",SAISIE!$B$5),CONCATENATE(SAISIE!B92,"/",SAISIE!$B$4,"/",SAISIE!$B$5)))</f>
        <v/>
      </c>
      <c r="C1323" s="12" t="str">
        <f>IF(SAISIE!N92="","",SAISIE!$N$8)</f>
        <v/>
      </c>
      <c r="D1323" s="12" t="str">
        <f>IF(SAISIE!N92="","",SAISIE!E92)</f>
        <v/>
      </c>
      <c r="E1323" s="12" t="str">
        <f>IF(SAISIE!N92="","",SAISIE!F92)</f>
        <v/>
      </c>
      <c r="F1323" s="12" t="str">
        <f>IF(SAISIE!$N92="","",IF(SAISIE!$U92="","",SAISIE!$U92))</f>
        <v/>
      </c>
      <c r="G1323" s="12" t="str">
        <f>IF(SAISIE!N92="","",SAISIE!N92)</f>
        <v/>
      </c>
      <c r="H1323" s="12"/>
      <c r="I1323" s="12" t="str">
        <f>IF(SAISIE!$N92="","",SAISIE!$X92)</f>
        <v/>
      </c>
      <c r="J1323" s="61" t="str">
        <f>IF(COUNTBLANK(SAISIE!$Q$6:$T$6)=4,"",IF(SAISIE!N92="","",IF(SAISIE!Q92&gt;0,SAISIE!$Q$6,IF(SAISIE!R92&gt;0,SAISIE!$R$6,IF(SAISIE!S92&gt;0,SAISIE!$S$6,IF(SAISIE!T92&gt;0,SAISIE!$T$6,""))))))</f>
        <v/>
      </c>
      <c r="O1323" s="11" t="s">
        <v>57</v>
      </c>
    </row>
    <row r="1324" spans="1:15" x14ac:dyDescent="0.2">
      <c r="A1324" s="48" t="str">
        <f>IF(B1324="","SUPPR",SAISIE!$B$3)</f>
        <v>SUPPR</v>
      </c>
      <c r="B1324" s="12" t="str">
        <f>IF(SAISIE!O92="","",IF(LEN(SAISIE!B92)=1,CONCATENATE("0",SAISIE!B92,"/",SAISIE!$B$4,"/",SAISIE!$B$5),CONCATENATE(SAISIE!B92,"/",SAISIE!$B$4,"/",SAISIE!$B$5)))</f>
        <v/>
      </c>
      <c r="C1324" s="12" t="str">
        <f>IF(SAISIE!O92="","",SAISIE!$O$8)</f>
        <v/>
      </c>
      <c r="D1324" s="12" t="str">
        <f>IF(SAISIE!O92="","",SAISIE!E92)</f>
        <v/>
      </c>
      <c r="E1324" s="12" t="str">
        <f>IF(SAISIE!O92="","",SAISIE!F92)</f>
        <v/>
      </c>
      <c r="F1324" s="12" t="str">
        <f>IF(SAISIE!$O92="","",IF(SAISIE!$U92="","",SAISIE!$U92))</f>
        <v/>
      </c>
      <c r="G1324" s="12" t="str">
        <f>IF(SAISIE!O92="","",SAISIE!O92)</f>
        <v/>
      </c>
      <c r="H1324" s="12"/>
      <c r="I1324" s="12" t="str">
        <f>IF(SAISIE!$O92="","",SAISIE!$X92)</f>
        <v/>
      </c>
      <c r="J1324" s="61" t="str">
        <f>IF(COUNTBLANK(SAISIE!$Q$6:$T$6)=4,"",IF(SAISIE!O92="","",IF(SAISIE!Q92&gt;0,SAISIE!$Q$6,IF(SAISIE!R92&gt;0,SAISIE!$R$6,IF(SAISIE!S92&gt;0,SAISIE!$S$6,IF(SAISIE!T92&gt;0,SAISIE!$T$6,""))))))</f>
        <v/>
      </c>
      <c r="O1324" s="11" t="s">
        <v>58</v>
      </c>
    </row>
    <row r="1325" spans="1:15" x14ac:dyDescent="0.2">
      <c r="A1325" s="48" t="str">
        <f>IF(B1325="","SUPPR",SAISIE!$B$3)</f>
        <v>SUPPR</v>
      </c>
      <c r="B1325" s="12" t="str">
        <f>IF(SAISIE!P92="","",IF(LEN(SAISIE!B92)=1,CONCATENATE("0",SAISIE!B92,"/",SAISIE!$B$4,"/",SAISIE!$B$5),CONCATENATE(SAISIE!B92,"/",SAISIE!$B$4,"/",SAISIE!$B$5)))</f>
        <v/>
      </c>
      <c r="C1325" s="12" t="str">
        <f>IF(SAISIE!P92="","",SAISIE!$P$8)</f>
        <v/>
      </c>
      <c r="D1325" s="12" t="str">
        <f>IF(SAISIE!P92="","",SAISIE!E92)</f>
        <v/>
      </c>
      <c r="E1325" s="12" t="str">
        <f>IF(SAISIE!P92="","",SAISIE!F92)</f>
        <v/>
      </c>
      <c r="F1325" s="12" t="str">
        <f>IF(SAISIE!$P92="","",IF(SAISIE!$U92="","",SAISIE!$U92))</f>
        <v/>
      </c>
      <c r="G1325" s="12" t="str">
        <f>IF(SAISIE!P92="","",SAISIE!P92)</f>
        <v/>
      </c>
      <c r="H1325" s="12"/>
      <c r="I1325" s="12" t="str">
        <f>IF(SAISIE!$P92="","",SAISIE!$X92)</f>
        <v/>
      </c>
      <c r="J1325" s="61" t="str">
        <f>IF(COUNTBLANK(SAISIE!$Q$6:$T$6)=4,"",IF(SAISIE!P92="","",IF(SAISIE!Q92&gt;0,SAISIE!$Q$6,IF(SAISIE!R92&gt;0,SAISIE!$R$6,IF(SAISIE!S92&gt;0,SAISIE!$S$6,IF(SAISIE!T92&gt;0,SAISIE!$T$6,""))))))</f>
        <v/>
      </c>
      <c r="O1325" s="11" t="s">
        <v>52</v>
      </c>
    </row>
    <row r="1326" spans="1:15" x14ac:dyDescent="0.2">
      <c r="A1326" s="48" t="str">
        <f>IF(B1326="","SUPPR",SAISIE!$B$3)</f>
        <v>PR</v>
      </c>
      <c r="B1326" s="12" t="str">
        <f>IF(SAISIE!Q92="","",IF(LEN(SAISIE!B92)=1,CONCATENATE("0",SAISIE!B92,"/",SAISIE!$B$4,"/",SAISIE!$B$5),CONCATENATE(SAISIE!B92,"/",SAISIE!$B$4,"/",SAISIE!$B$5)))</f>
        <v>13/01/2018</v>
      </c>
      <c r="C1326" s="12">
        <f>IF(SAISIE!Q92="","",SAISIE!$Q$8)</f>
        <v>4457112</v>
      </c>
      <c r="D1326" s="12">
        <f>IF(SAISIE!Q92="","",SAISIE!E92)</f>
        <v>154114</v>
      </c>
      <c r="E1326" s="12" t="str">
        <f>IF(SAISIE!Q92="","",SAISIE!F92)</f>
        <v>VTP PV 18147155 - AQ-405-TR - GARCIA ANNIE - RENAULT CLIO</v>
      </c>
      <c r="F1326" s="12" t="str">
        <f>IF(SAISIE!$Q92="","",IF(SAISIE!$U92="","",SAISIE!$U92))</f>
        <v/>
      </c>
      <c r="G1326" s="12">
        <f>IF(SAISIE!Q92="","",SAISIE!Q92)</f>
        <v>11.67</v>
      </c>
      <c r="H1326" s="12"/>
      <c r="I1326" s="37"/>
      <c r="J1326" s="61"/>
      <c r="O1326" s="39"/>
    </row>
    <row r="1327" spans="1:15" x14ac:dyDescent="0.2">
      <c r="A1327" s="48" t="str">
        <f>IF(B1327="","SUPPR",SAISIE!$B$3)</f>
        <v>SUPPR</v>
      </c>
      <c r="B1327" s="12" t="str">
        <f>IF(SAISIE!R92="","",IF(LEN(SAISIE!B92)=1,CONCATENATE("0",SAISIE!B92,"/",SAISIE!$B$4,"/",SAISIE!$B$5),CONCATENATE(SAISIE!B92,"/",SAISIE!$B$4,"/",SAISIE!$B$5)))</f>
        <v/>
      </c>
      <c r="C1327" s="12" t="str">
        <f>IF(SAISIE!R92="","",SAISIE!$R$8)</f>
        <v/>
      </c>
      <c r="D1327" s="12" t="str">
        <f>IF(SAISIE!R92="","",SAISIE!E92)</f>
        <v/>
      </c>
      <c r="E1327" s="12" t="str">
        <f>IF(SAISIE!R92="","",SAISIE!F92)</f>
        <v/>
      </c>
      <c r="F1327" s="12" t="str">
        <f>IF(SAISIE!$R92="","",IF(SAISIE!$U92="","",SAISIE!$U92))</f>
        <v/>
      </c>
      <c r="G1327" s="12" t="str">
        <f>IF(SAISIE!R92="","",SAISIE!R92)</f>
        <v/>
      </c>
      <c r="H1327" s="12"/>
      <c r="I1327" s="37"/>
      <c r="J1327" s="61"/>
    </row>
    <row r="1328" spans="1:15" x14ac:dyDescent="0.2">
      <c r="A1328" s="48" t="str">
        <f>IF(B1328="","SUPPR",SAISIE!$B$3)</f>
        <v>SUPPR</v>
      </c>
      <c r="B1328" s="12" t="str">
        <f>IF(SAISIE!S92="","",IF(LEN(SAISIE!B92)=1,CONCATENATE("0",SAISIE!B92,"/",SAISIE!$B$4,"/",SAISIE!$B$5),CONCATENATE(SAISIE!B92,"/",SAISIE!$B$4,"/",SAISIE!$B$5)))</f>
        <v/>
      </c>
      <c r="C1328" s="12" t="str">
        <f>IF(SAISIE!S92="","",SAISIE!$S$8)</f>
        <v/>
      </c>
      <c r="D1328" s="12" t="str">
        <f>IF(SAISIE!S92="","",SAISIE!E92)</f>
        <v/>
      </c>
      <c r="E1328" s="12" t="str">
        <f>IF(SAISIE!S92="","",SAISIE!F92)</f>
        <v/>
      </c>
      <c r="F1328" s="12" t="str">
        <f>IF(SAISIE!$S92="","",IF(SAISIE!$U92="","",SAISIE!$U92))</f>
        <v/>
      </c>
      <c r="G1328" s="12" t="str">
        <f>IF(SAISIE!S92="","",SAISIE!S92)</f>
        <v/>
      </c>
      <c r="H1328" s="12"/>
      <c r="I1328" s="37"/>
      <c r="J1328" s="61"/>
    </row>
    <row r="1329" spans="1:15" ht="13.5" thickBot="1" x14ac:dyDescent="0.25">
      <c r="A1329" s="48" t="str">
        <f>IF(B1329="","SUPPR",SAISIE!$B$3)</f>
        <v>SUPPR</v>
      </c>
      <c r="B1329" s="12" t="str">
        <f>IF(SAISIE!T92="","",IF(LEN(SAISIE!B92)=1,CONCATENATE("0",SAISIE!B92,"/",SAISIE!$B$4,"/",SAISIE!$B$5),CONCATENATE(SAISIE!B92,"/",SAISIE!$B$4,"/",SAISIE!$B$5)))</f>
        <v/>
      </c>
      <c r="C1329" s="60" t="str">
        <f>IF(SAISIE!T92="","",SAISIE!$T$8)</f>
        <v/>
      </c>
      <c r="D1329" s="60" t="str">
        <f>IF(SAISIE!T92="","",SAISIE!E92)</f>
        <v/>
      </c>
      <c r="E1329" s="60" t="str">
        <f>IF(SAISIE!T92="","",SAISIE!F92)</f>
        <v/>
      </c>
      <c r="F1329" s="60" t="str">
        <f>IF(SAISIE!$T92="","",IF(SAISIE!$U92="","",SAISIE!$U92))</f>
        <v/>
      </c>
      <c r="G1329" s="60" t="str">
        <f>IF(SAISIE!T92="","",SAISIE!T92)</f>
        <v/>
      </c>
      <c r="H1329" s="58"/>
      <c r="I1329" s="59"/>
      <c r="J1329" s="62"/>
    </row>
    <row r="1330" spans="1:15" x14ac:dyDescent="0.2">
      <c r="A1330" s="48" t="str">
        <f>IF(B1330="","SUPPR",SAISIE!$B$3)</f>
        <v>PR</v>
      </c>
      <c r="B1330" s="53" t="str">
        <f>IF(SAISIE!B93="","",IF(LEN(SAISIE!B93)=1,CONCATENATE("0",SAISIE!B93,"/",SAISIE!$B$4,"/",SAISIE!$B$5),CONCATENATE(SAISIE!B93,"/",SAISIE!$B$4,"/",SAISIE!$B$5)))</f>
        <v>13/01/2018</v>
      </c>
      <c r="C1330" s="53" t="str">
        <f>IF(SAISIE!B93="","",CONCATENATE($M$2,SAISIE!C93))</f>
        <v xml:space="preserve">411CAR </v>
      </c>
      <c r="D1330" s="53">
        <f>IF(SAISIE!B93="","",SAISIE!E93)</f>
        <v>154118</v>
      </c>
      <c r="E1330" s="53" t="str">
        <f>IF(SAISIE!B93="","",SAISIE!F93)</f>
        <v>CV PV 18147159 - BN-035-YE - VASSE ARNAUD - RENAULT CLIO</v>
      </c>
      <c r="F1330" s="66" t="str">
        <f>IF(A1330="SUPPR","",IF(SAISIE!$U93="","",SAISIE!$U93))</f>
        <v/>
      </c>
      <c r="G1330" s="53"/>
      <c r="H1330" s="53">
        <f>IF(SAISIE!B93="","",SAISIE!D93)</f>
        <v>10</v>
      </c>
      <c r="I1330" s="54"/>
      <c r="J1330" s="55" t="str">
        <f>IF(AZ93="","","")</f>
        <v/>
      </c>
      <c r="O1330" s="38" t="e">
        <f>O1314+1</f>
        <v>#VALUE!</v>
      </c>
    </row>
    <row r="1331" spans="1:15" x14ac:dyDescent="0.2">
      <c r="A1331" s="48" t="str">
        <f>IF(B1331="","SUPPR",SAISIE!$B$3)</f>
        <v>SUPPR</v>
      </c>
      <c r="B1331" s="12" t="str">
        <f>IF(SAISIE!W93="","",IF(LEN(SAISIE!B93)=1,CONCATENATE("0",SAISIE!B93,"/",SAISIE!$B$4,"/",SAISIE!$B$5),CONCATENATE(SAISIE!B93,"/",SAISIE!$B$4,"/",SAISIE!$B$5)))</f>
        <v/>
      </c>
      <c r="C1331" s="12" t="str">
        <f>IF(SAISIE!W93="","",SAISIE!V93)</f>
        <v/>
      </c>
      <c r="D1331" s="12" t="str">
        <f>IF(SAISIE!W93="","",SAISIE!E93)</f>
        <v/>
      </c>
      <c r="E1331" s="12" t="str">
        <f>IF(SAISIE!W93="","",SAISIE!F93)</f>
        <v/>
      </c>
      <c r="F1331" s="12" t="str">
        <f>IF(SAISIE!$W93="","",IF(SAISIE!$U93="","",SAISIE!$U93))</f>
        <v/>
      </c>
      <c r="G1331" s="12" t="str">
        <f>IF(SAISIE!W93="","",SAISIE!W93)</f>
        <v/>
      </c>
      <c r="H1331" s="12"/>
      <c r="I1331" s="12" t="str">
        <f>IF(SAISIE!$W93="","",SAISIE!$X93)</f>
        <v/>
      </c>
      <c r="J1331" s="61" t="str">
        <f>IF(COUNTBLANK(SAISIE!$Q$6:$T$6)=4,"",IF(SAISIE!W93="","",IF(SAISIE!Q93&gt;0,SAISIE!$Q$6,IF(SAISIE!R93&gt;0,SAISIE!$R$6,IF(SAISIE!S93&gt;0,SAISIE!$S$6,IF(SAISIE!T93&gt;0,SAISIE!$T$6,""))))))</f>
        <v/>
      </c>
      <c r="O1331" s="11" t="s">
        <v>51</v>
      </c>
    </row>
    <row r="1332" spans="1:15" x14ac:dyDescent="0.2">
      <c r="A1332" s="48" t="str">
        <f>IF(B1332="","SUPPR",SAISIE!$B$3)</f>
        <v>PR</v>
      </c>
      <c r="B1332" s="12" t="str">
        <f>IF(SAISIE!G93="","",IF(LEN(SAISIE!B93)=1,CONCATENATE("0",SAISIE!B93,"/",SAISIE!$B$4,"/",SAISIE!$B$5),CONCATENATE(SAISIE!B93,"/",SAISIE!$B$4,"/",SAISIE!$B$5)))</f>
        <v>13/01/2018</v>
      </c>
      <c r="C1332" s="12">
        <f>IF(SAISIE!G93="","",SAISIE!$G$8)</f>
        <v>706100</v>
      </c>
      <c r="D1332" s="12">
        <f>IF(SAISIE!G93="","",SAISIE!E93)</f>
        <v>154118</v>
      </c>
      <c r="E1332" s="12" t="str">
        <f>IF(SAISIE!G93="","",SAISIE!F93)</f>
        <v>CV PV 18147159 - BN-035-YE - VASSE ARNAUD - RENAULT CLIO</v>
      </c>
      <c r="F1332" s="12" t="str">
        <f>IF(SAISIE!$G93="","",IF(SAISIE!$U93="","",SAISIE!$U93))</f>
        <v/>
      </c>
      <c r="G1332" s="12">
        <f>IF(SAISIE!G93="","",SAISIE!G93)</f>
        <v>8.33</v>
      </c>
      <c r="H1332" s="12"/>
      <c r="I1332" s="12">
        <f>IF(SAISIE!$G93="","",SAISIE!$X93)</f>
        <v>0</v>
      </c>
      <c r="J1332" s="61" t="str">
        <f>IF(COUNTBLANK(SAISIE!$Q$6:$T$6)=4,"",IF(SAISIE!G93="","",IF(SAISIE!Q93&gt;0,SAISIE!$Q$6,IF(SAISIE!R93&gt;0,SAISIE!$R$6,IF(SAISIE!S93&gt;0,SAISIE!$S$6,IF(SAISIE!T93&gt;0,SAISIE!$T$6,""))))))</f>
        <v/>
      </c>
      <c r="O1332" s="11" t="s">
        <v>48</v>
      </c>
    </row>
    <row r="1333" spans="1:15" x14ac:dyDescent="0.2">
      <c r="A1333" s="48" t="str">
        <f>IF(B1333="","SUPPR",SAISIE!$B$3)</f>
        <v>SUPPR</v>
      </c>
      <c r="B1333" s="12" t="str">
        <f>IF(SAISIE!H93="","",IF(LEN(SAISIE!B93)=1,CONCATENATE("0",SAISIE!B93,"/",SAISIE!$B$4,"/",SAISIE!$B$5),CONCATENATE(SAISIE!B93,"/",SAISIE!$B$4,"/",SAISIE!$B$5)))</f>
        <v/>
      </c>
      <c r="C1333" s="12" t="str">
        <f>IF(SAISIE!H93="","",SAISIE!$H$8)</f>
        <v/>
      </c>
      <c r="D1333" s="12" t="str">
        <f>IF(SAISIE!H93="","",SAISIE!E93)</f>
        <v/>
      </c>
      <c r="E1333" s="12" t="str">
        <f>IF(SAISIE!H93="","",SAISIE!F93)</f>
        <v/>
      </c>
      <c r="F1333" s="12" t="str">
        <f>IF(SAISIE!$H93="","",IF(SAISIE!$U93="","",SAISIE!$U93))</f>
        <v/>
      </c>
      <c r="G1333" s="12" t="str">
        <f>IF(SAISIE!H93="","",SAISIE!H93)</f>
        <v/>
      </c>
      <c r="H1333" s="12"/>
      <c r="I1333" s="12" t="str">
        <f>IF(SAISIE!$H93="","",SAISIE!$X93)</f>
        <v/>
      </c>
      <c r="J1333" s="61" t="str">
        <f>IF(COUNTBLANK(SAISIE!$Q$6:$T$6)=4,"",IF(SAISIE!H93="","",IF(SAISIE!Q93&gt;0,SAISIE!$Q$6,IF(SAISIE!R93&gt;0,SAISIE!$R$6,IF(SAISIE!S93&gt;0,SAISIE!$S$6,IF(SAISIE!T93&gt;0,SAISIE!$T$6,""))))))</f>
        <v/>
      </c>
      <c r="O1333" s="11" t="s">
        <v>49</v>
      </c>
    </row>
    <row r="1334" spans="1:15" x14ac:dyDescent="0.2">
      <c r="A1334" s="48" t="str">
        <f>IF(B1334="","SUPPR",SAISIE!$B$3)</f>
        <v>SUPPR</v>
      </c>
      <c r="B1334" s="12" t="str">
        <f>IF(SAISIE!I93="","",IF(LEN(SAISIE!B93)=1,CONCATENATE("0",SAISIE!B93,"/",SAISIE!$B$4,"/",SAISIE!$B$5),CONCATENATE(SAISIE!B93,"/",SAISIE!$B$4,"/",SAISIE!$B$5)))</f>
        <v/>
      </c>
      <c r="C1334" s="12" t="str">
        <f>IF(SAISIE!I93="","",SAISIE!$I$8)</f>
        <v/>
      </c>
      <c r="D1334" s="12" t="str">
        <f>IF(SAISIE!I93="","",SAISIE!E93)</f>
        <v/>
      </c>
      <c r="E1334" s="12" t="str">
        <f>IF(SAISIE!I93="","",SAISIE!F93)</f>
        <v/>
      </c>
      <c r="F1334" s="12" t="str">
        <f>IF(SAISIE!$I93="","",IF(SAISIE!$U93="","",SAISIE!$U93))</f>
        <v/>
      </c>
      <c r="G1334" s="12" t="str">
        <f>IF(SAISIE!I93="","",SAISIE!I93)</f>
        <v/>
      </c>
      <c r="H1334" s="12"/>
      <c r="I1334" s="12" t="str">
        <f>IF(SAISIE!$I93="","",SAISIE!$X93)</f>
        <v/>
      </c>
      <c r="J1334" s="61" t="str">
        <f>IF(COUNTBLANK(SAISIE!$Q$6:$T$6)=4,"",IF(SAISIE!I93="","",IF(SAISIE!Q93&gt;0,SAISIE!$Q$6,IF(SAISIE!R93&gt;0,SAISIE!$R$6,IF(SAISIE!S93&gt;0,SAISIE!$S$6,IF(SAISIE!T93&gt;0,SAISIE!$T$6,""))))))</f>
        <v/>
      </c>
      <c r="O1334" s="11" t="s">
        <v>50</v>
      </c>
    </row>
    <row r="1335" spans="1:15" x14ac:dyDescent="0.2">
      <c r="A1335" s="48" t="str">
        <f>IF(B1335="","SUPPR",SAISIE!$B$3)</f>
        <v>SUPPR</v>
      </c>
      <c r="B1335" s="12" t="str">
        <f>IF(SAISIE!J93="","",IF(LEN(SAISIE!B93)=1,CONCATENATE("0",SAISIE!B93,"/",SAISIE!$B$4,"/",SAISIE!$B$5),CONCATENATE(SAISIE!B93,"/",SAISIE!$B$4,"/",SAISIE!$B$5)))</f>
        <v/>
      </c>
      <c r="C1335" s="12" t="str">
        <f>IF(SAISIE!J93="","",SAISIE!$J$8)</f>
        <v/>
      </c>
      <c r="D1335" s="12" t="str">
        <f>IF(SAISIE!J93="","",SAISIE!E93)</f>
        <v/>
      </c>
      <c r="E1335" s="12" t="str">
        <f>IF(SAISIE!J93="","",SAISIE!F93)</f>
        <v/>
      </c>
      <c r="F1335" s="12" t="str">
        <f>IF(SAISIE!$J93="","",IF(SAISIE!$U93="","",SAISIE!$U93))</f>
        <v/>
      </c>
      <c r="G1335" s="12" t="str">
        <f>IF(SAISIE!J93="","",SAISIE!J93)</f>
        <v/>
      </c>
      <c r="H1335" s="12"/>
      <c r="I1335" s="12" t="str">
        <f>IF(SAISIE!$J93="","",SAISIE!$X93)</f>
        <v/>
      </c>
      <c r="J1335" s="61" t="str">
        <f>IF(COUNTBLANK(SAISIE!$Q$6:$T$6)=4,"",IF(SAISIE!J93="","",IF(SAISIE!Q93&gt;0,SAISIE!$Q$6,IF(SAISIE!R93&gt;0,SAISIE!$R$6,IF(SAISIE!S93&gt;0,SAISIE!$S$6,IF(SAISIE!T93&gt;0,SAISIE!$T$6,""))))))</f>
        <v/>
      </c>
      <c r="O1335" s="11" t="s">
        <v>53</v>
      </c>
    </row>
    <row r="1336" spans="1:15" x14ac:dyDescent="0.2">
      <c r="A1336" s="48" t="str">
        <f>IF(B1336="","SUPPR",SAISIE!$B$3)</f>
        <v>SUPPR</v>
      </c>
      <c r="B1336" s="12" t="str">
        <f>IF(SAISIE!K93="","",IF(LEN(SAISIE!B93)=1,CONCATENATE("0",SAISIE!B93,"/",SAISIE!$B$4,"/",SAISIE!$B$5),CONCATENATE(SAISIE!B93,"/",SAISIE!$B$4,"/",SAISIE!$B$5)))</f>
        <v/>
      </c>
      <c r="C1336" s="12" t="str">
        <f>IF(SAISIE!K93="","",SAISIE!$K$8)</f>
        <v/>
      </c>
      <c r="D1336" s="12" t="str">
        <f>IF(SAISIE!K93="","",SAISIE!E93)</f>
        <v/>
      </c>
      <c r="E1336" s="12" t="str">
        <f>IF(SAISIE!K93="","",SAISIE!F93)</f>
        <v/>
      </c>
      <c r="F1336" s="12" t="str">
        <f>IF(SAISIE!$K93="","",IF(SAISIE!$U93="","",SAISIE!$U93))</f>
        <v/>
      </c>
      <c r="G1336" s="12" t="str">
        <f>IF(SAISIE!K93="","",SAISIE!K93)</f>
        <v/>
      </c>
      <c r="H1336" s="12"/>
      <c r="I1336" s="12" t="str">
        <f>IF(SAISIE!$K93="","",SAISIE!$X93)</f>
        <v/>
      </c>
      <c r="J1336" s="61" t="str">
        <f>IF(COUNTBLANK(SAISIE!$Q$6:$T$6)=4,"",IF(SAISIE!K93="","",IF(SAISIE!Q93&gt;0,SAISIE!$Q$6,IF(SAISIE!R93&gt;0,SAISIE!$R$6,IF(SAISIE!S93&gt;0,SAISIE!$S$6,IF(SAISIE!T93&gt;0,SAISIE!$T$6,""))))))</f>
        <v/>
      </c>
      <c r="O1336" s="11" t="s">
        <v>54</v>
      </c>
    </row>
    <row r="1337" spans="1:15" x14ac:dyDescent="0.2">
      <c r="A1337" s="48" t="str">
        <f>IF(B1337="","SUPPR",SAISIE!$B$3)</f>
        <v>SUPPR</v>
      </c>
      <c r="B1337" s="12" t="str">
        <f>IF(SAISIE!L93="","",IF(LEN(SAISIE!B93)=1,CONCATENATE("0",SAISIE!B93,"/",SAISIE!$B$4,"/",SAISIE!$B$5),CONCATENATE(SAISIE!B93,"/",SAISIE!$B$4,"/",SAISIE!$B$5)))</f>
        <v/>
      </c>
      <c r="C1337" s="12" t="str">
        <f>IF(SAISIE!L93="","",SAISIE!$L$8)</f>
        <v/>
      </c>
      <c r="D1337" s="12" t="str">
        <f>IF(SAISIE!L93="","",SAISIE!E93)</f>
        <v/>
      </c>
      <c r="E1337" s="12" t="str">
        <f>IF(SAISIE!L93="","",SAISIE!F93)</f>
        <v/>
      </c>
      <c r="F1337" s="12" t="str">
        <f>IF(SAISIE!$L93="","",IF(SAISIE!$U93="","",SAISIE!$U93))</f>
        <v/>
      </c>
      <c r="G1337" s="12" t="str">
        <f>IF(SAISIE!L93="","",SAISIE!L93)</f>
        <v/>
      </c>
      <c r="H1337" s="12"/>
      <c r="I1337" s="12" t="str">
        <f>IF(SAISIE!$L93="","",SAISIE!$X93)</f>
        <v/>
      </c>
      <c r="J1337" s="61" t="str">
        <f>IF(COUNTBLANK(SAISIE!$Q$6:$T$6)=4,"",IF(SAISIE!L93="","",IF(SAISIE!Q93&gt;0,SAISIE!$Q$6,IF(SAISIE!R93&gt;0,SAISIE!$R$6,IF(SAISIE!S93&gt;0,SAISIE!$S$6,IF(SAISIE!T93&gt;0,SAISIE!$T$6,""))))))</f>
        <v/>
      </c>
      <c r="O1337" s="11" t="s">
        <v>55</v>
      </c>
    </row>
    <row r="1338" spans="1:15" x14ac:dyDescent="0.2">
      <c r="A1338" s="48" t="str">
        <f>IF(B1338="","SUPPR",SAISIE!$B$3)</f>
        <v>SUPPR</v>
      </c>
      <c r="B1338" s="12" t="str">
        <f>IF(SAISIE!M93="","",IF(LEN(SAISIE!B93)=1,CONCATENATE("0",SAISIE!B93,"/",SAISIE!$B$4,"/",SAISIE!$B$5),CONCATENATE(SAISIE!B93,"/",SAISIE!$B$4,"/",SAISIE!$B$5)))</f>
        <v/>
      </c>
      <c r="C1338" s="12" t="str">
        <f>IF(SAISIE!M93="","",SAISIE!$M$8)</f>
        <v/>
      </c>
      <c r="D1338" s="12" t="str">
        <f>IF(SAISIE!M93="","",SAISIE!E93)</f>
        <v/>
      </c>
      <c r="E1338" s="12" t="str">
        <f>IF(SAISIE!M93="","",SAISIE!F93)</f>
        <v/>
      </c>
      <c r="F1338" s="12" t="str">
        <f>IF(SAISIE!$M93="","",IF(SAISIE!$U93="","",SAISIE!$U93))</f>
        <v/>
      </c>
      <c r="G1338" s="12" t="str">
        <f>IF(SAISIE!M93="","",SAISIE!M93)</f>
        <v/>
      </c>
      <c r="H1338" s="12"/>
      <c r="I1338" s="12" t="str">
        <f>IF(SAISIE!$M93="","",SAISIE!$X93)</f>
        <v/>
      </c>
      <c r="J1338" s="61" t="str">
        <f>IF(COUNTBLANK(SAISIE!$Q$6:$T$6)=4,"",IF(SAISIE!M93="","",IF(SAISIE!Q93&gt;0,SAISIE!$Q$6,IF(SAISIE!R93&gt;0,SAISIE!$R$6,IF(SAISIE!S93&gt;0,SAISIE!$S$6,IF(SAISIE!T93&gt;0,SAISIE!$T$6,""))))))</f>
        <v/>
      </c>
      <c r="O1338" s="11" t="s">
        <v>56</v>
      </c>
    </row>
    <row r="1339" spans="1:15" x14ac:dyDescent="0.2">
      <c r="A1339" s="48" t="str">
        <f>IF(B1339="","SUPPR",SAISIE!$B$3)</f>
        <v>SUPPR</v>
      </c>
      <c r="B1339" s="12" t="str">
        <f>IF(SAISIE!N93="","",IF(LEN(SAISIE!B93)=1,CONCATENATE("0",SAISIE!B93,"/",SAISIE!$B$4,"/",SAISIE!$B$5),CONCATENATE(SAISIE!B93,"/",SAISIE!$B$4,"/",SAISIE!$B$5)))</f>
        <v/>
      </c>
      <c r="C1339" s="12" t="str">
        <f>IF(SAISIE!N93="","",SAISIE!$N$8)</f>
        <v/>
      </c>
      <c r="D1339" s="12" t="str">
        <f>IF(SAISIE!N93="","",SAISIE!E93)</f>
        <v/>
      </c>
      <c r="E1339" s="12" t="str">
        <f>IF(SAISIE!N93="","",SAISIE!F93)</f>
        <v/>
      </c>
      <c r="F1339" s="12" t="str">
        <f>IF(SAISIE!$N93="","",IF(SAISIE!$U93="","",SAISIE!$U93))</f>
        <v/>
      </c>
      <c r="G1339" s="12" t="str">
        <f>IF(SAISIE!N93="","",SAISIE!N93)</f>
        <v/>
      </c>
      <c r="H1339" s="12"/>
      <c r="I1339" s="12" t="str">
        <f>IF(SAISIE!$N93="","",SAISIE!$X93)</f>
        <v/>
      </c>
      <c r="J1339" s="61" t="str">
        <f>IF(COUNTBLANK(SAISIE!$Q$6:$T$6)=4,"",IF(SAISIE!N93="","",IF(SAISIE!Q93&gt;0,SAISIE!$Q$6,IF(SAISIE!R93&gt;0,SAISIE!$R$6,IF(SAISIE!S93&gt;0,SAISIE!$S$6,IF(SAISIE!T93&gt;0,SAISIE!$T$6,""))))))</f>
        <v/>
      </c>
      <c r="O1339" s="11" t="s">
        <v>57</v>
      </c>
    </row>
    <row r="1340" spans="1:15" x14ac:dyDescent="0.2">
      <c r="A1340" s="48" t="str">
        <f>IF(B1340="","SUPPR",SAISIE!$B$3)</f>
        <v>SUPPR</v>
      </c>
      <c r="B1340" s="12" t="str">
        <f>IF(SAISIE!O93="","",IF(LEN(SAISIE!B93)=1,CONCATENATE("0",SAISIE!B93,"/",SAISIE!$B$4,"/",SAISIE!$B$5),CONCATENATE(SAISIE!B93,"/",SAISIE!$B$4,"/",SAISIE!$B$5)))</f>
        <v/>
      </c>
      <c r="C1340" s="12" t="str">
        <f>IF(SAISIE!O93="","",SAISIE!$O$8)</f>
        <v/>
      </c>
      <c r="D1340" s="12" t="str">
        <f>IF(SAISIE!O93="","",SAISIE!E93)</f>
        <v/>
      </c>
      <c r="E1340" s="12" t="str">
        <f>IF(SAISIE!O93="","",SAISIE!F93)</f>
        <v/>
      </c>
      <c r="F1340" s="12" t="str">
        <f>IF(SAISIE!$O93="","",IF(SAISIE!$U93="","",SAISIE!$U93))</f>
        <v/>
      </c>
      <c r="G1340" s="12" t="str">
        <f>IF(SAISIE!O93="","",SAISIE!O93)</f>
        <v/>
      </c>
      <c r="H1340" s="12"/>
      <c r="I1340" s="12" t="str">
        <f>IF(SAISIE!$O93="","",SAISIE!$X93)</f>
        <v/>
      </c>
      <c r="J1340" s="61" t="str">
        <f>IF(COUNTBLANK(SAISIE!$Q$6:$T$6)=4,"",IF(SAISIE!O93="","",IF(SAISIE!Q93&gt;0,SAISIE!$Q$6,IF(SAISIE!R93&gt;0,SAISIE!$R$6,IF(SAISIE!S93&gt;0,SAISIE!$S$6,IF(SAISIE!T93&gt;0,SAISIE!$T$6,""))))))</f>
        <v/>
      </c>
      <c r="O1340" s="11" t="s">
        <v>58</v>
      </c>
    </row>
    <row r="1341" spans="1:15" x14ac:dyDescent="0.2">
      <c r="A1341" s="48" t="str">
        <f>IF(B1341="","SUPPR",SAISIE!$B$3)</f>
        <v>SUPPR</v>
      </c>
      <c r="B1341" s="12" t="str">
        <f>IF(SAISIE!P93="","",IF(LEN(SAISIE!B93)=1,CONCATENATE("0",SAISIE!B93,"/",SAISIE!$B$4,"/",SAISIE!$B$5),CONCATENATE(SAISIE!B93,"/",SAISIE!$B$4,"/",SAISIE!$B$5)))</f>
        <v/>
      </c>
      <c r="C1341" s="12" t="str">
        <f>IF(SAISIE!P93="","",SAISIE!$P$8)</f>
        <v/>
      </c>
      <c r="D1341" s="12" t="str">
        <f>IF(SAISIE!P93="","",SAISIE!E93)</f>
        <v/>
      </c>
      <c r="E1341" s="12" t="str">
        <f>IF(SAISIE!P93="","",SAISIE!F93)</f>
        <v/>
      </c>
      <c r="F1341" s="12" t="str">
        <f>IF(SAISIE!$P93="","",IF(SAISIE!$U93="","",SAISIE!$U93))</f>
        <v/>
      </c>
      <c r="G1341" s="12" t="str">
        <f>IF(SAISIE!P93="","",SAISIE!P93)</f>
        <v/>
      </c>
      <c r="H1341" s="12"/>
      <c r="I1341" s="12" t="str">
        <f>IF(SAISIE!$P93="","",SAISIE!$X93)</f>
        <v/>
      </c>
      <c r="J1341" s="61" t="str">
        <f>IF(COUNTBLANK(SAISIE!$Q$6:$T$6)=4,"",IF(SAISIE!P93="","",IF(SAISIE!Q93&gt;0,SAISIE!$Q$6,IF(SAISIE!R93&gt;0,SAISIE!$R$6,IF(SAISIE!S93&gt;0,SAISIE!$S$6,IF(SAISIE!T93&gt;0,SAISIE!$T$6,""))))))</f>
        <v/>
      </c>
      <c r="O1341" s="11" t="s">
        <v>52</v>
      </c>
    </row>
    <row r="1342" spans="1:15" x14ac:dyDescent="0.2">
      <c r="A1342" s="48" t="str">
        <f>IF(B1342="","SUPPR",SAISIE!$B$3)</f>
        <v>PR</v>
      </c>
      <c r="B1342" s="12" t="str">
        <f>IF(SAISIE!Q93="","",IF(LEN(SAISIE!B93)=1,CONCATENATE("0",SAISIE!B93,"/",SAISIE!$B$4,"/",SAISIE!$B$5),CONCATENATE(SAISIE!B93,"/",SAISIE!$B$4,"/",SAISIE!$B$5)))</f>
        <v>13/01/2018</v>
      </c>
      <c r="C1342" s="12">
        <f>IF(SAISIE!Q93="","",SAISIE!$Q$8)</f>
        <v>4457112</v>
      </c>
      <c r="D1342" s="12">
        <f>IF(SAISIE!Q93="","",SAISIE!E93)</f>
        <v>154118</v>
      </c>
      <c r="E1342" s="12" t="str">
        <f>IF(SAISIE!Q93="","",SAISIE!F93)</f>
        <v>CV PV 18147159 - BN-035-YE - VASSE ARNAUD - RENAULT CLIO</v>
      </c>
      <c r="F1342" s="12" t="str">
        <f>IF(SAISIE!$Q93="","",IF(SAISIE!$U93="","",SAISIE!$U93))</f>
        <v/>
      </c>
      <c r="G1342" s="12">
        <f>IF(SAISIE!Q93="","",SAISIE!Q93)</f>
        <v>1.67</v>
      </c>
      <c r="H1342" s="12"/>
      <c r="I1342" s="37"/>
      <c r="J1342" s="61"/>
      <c r="O1342" s="39"/>
    </row>
    <row r="1343" spans="1:15" x14ac:dyDescent="0.2">
      <c r="A1343" s="48" t="str">
        <f>IF(B1343="","SUPPR",SAISIE!$B$3)</f>
        <v>SUPPR</v>
      </c>
      <c r="B1343" s="12" t="str">
        <f>IF(SAISIE!R93="","",IF(LEN(SAISIE!B93)=1,CONCATENATE("0",SAISIE!B93,"/",SAISIE!$B$4,"/",SAISIE!$B$5),CONCATENATE(SAISIE!B93,"/",SAISIE!$B$4,"/",SAISIE!$B$5)))</f>
        <v/>
      </c>
      <c r="C1343" s="12" t="str">
        <f>IF(SAISIE!R93="","",SAISIE!$R$8)</f>
        <v/>
      </c>
      <c r="D1343" s="12" t="str">
        <f>IF(SAISIE!R93="","",SAISIE!E93)</f>
        <v/>
      </c>
      <c r="E1343" s="12" t="str">
        <f>IF(SAISIE!R93="","",SAISIE!F93)</f>
        <v/>
      </c>
      <c r="F1343" s="12" t="str">
        <f>IF(SAISIE!$R93="","",IF(SAISIE!$U93="","",SAISIE!$U93))</f>
        <v/>
      </c>
      <c r="G1343" s="12" t="str">
        <f>IF(SAISIE!R93="","",SAISIE!R93)</f>
        <v/>
      </c>
      <c r="H1343" s="12"/>
      <c r="I1343" s="37"/>
      <c r="J1343" s="61"/>
    </row>
    <row r="1344" spans="1:15" x14ac:dyDescent="0.2">
      <c r="A1344" s="48" t="str">
        <f>IF(B1344="","SUPPR",SAISIE!$B$3)</f>
        <v>SUPPR</v>
      </c>
      <c r="B1344" s="12" t="str">
        <f>IF(SAISIE!S93="","",IF(LEN(SAISIE!B93)=1,CONCATENATE("0",SAISIE!B93,"/",SAISIE!$B$4,"/",SAISIE!$B$5),CONCATENATE(SAISIE!B93,"/",SAISIE!$B$4,"/",SAISIE!$B$5)))</f>
        <v/>
      </c>
      <c r="C1344" s="12" t="str">
        <f>IF(SAISIE!S93="","",SAISIE!$S$8)</f>
        <v/>
      </c>
      <c r="D1344" s="12" t="str">
        <f>IF(SAISIE!S93="","",SAISIE!E93)</f>
        <v/>
      </c>
      <c r="E1344" s="12" t="str">
        <f>IF(SAISIE!S93="","",SAISIE!F93)</f>
        <v/>
      </c>
      <c r="F1344" s="12" t="str">
        <f>IF(SAISIE!$S93="","",IF(SAISIE!$U93="","",SAISIE!$U93))</f>
        <v/>
      </c>
      <c r="G1344" s="12" t="str">
        <f>IF(SAISIE!S93="","",SAISIE!S93)</f>
        <v/>
      </c>
      <c r="H1344" s="12"/>
      <c r="I1344" s="37"/>
      <c r="J1344" s="61"/>
    </row>
    <row r="1345" spans="1:15" ht="13.5" thickBot="1" x14ac:dyDescent="0.25">
      <c r="A1345" s="48" t="str">
        <f>IF(B1345="","SUPPR",SAISIE!$B$3)</f>
        <v>SUPPR</v>
      </c>
      <c r="B1345" s="12" t="str">
        <f>IF(SAISIE!T93="","",IF(LEN(SAISIE!B93)=1,CONCATENATE("0",SAISIE!B93,"/",SAISIE!$B$4,"/",SAISIE!$B$5),CONCATENATE(SAISIE!B93,"/",SAISIE!$B$4,"/",SAISIE!$B$5)))</f>
        <v/>
      </c>
      <c r="C1345" s="60" t="str">
        <f>IF(SAISIE!T93="","",SAISIE!$T$8)</f>
        <v/>
      </c>
      <c r="D1345" s="60" t="str">
        <f>IF(SAISIE!T93="","",SAISIE!E93)</f>
        <v/>
      </c>
      <c r="E1345" s="60" t="str">
        <f>IF(SAISIE!T93="","",SAISIE!F93)</f>
        <v/>
      </c>
      <c r="F1345" s="60" t="str">
        <f>IF(SAISIE!$T93="","",IF(SAISIE!$U93="","",SAISIE!$U93))</f>
        <v/>
      </c>
      <c r="G1345" s="60" t="str">
        <f>IF(SAISIE!T93="","",SAISIE!T93)</f>
        <v/>
      </c>
      <c r="H1345" s="58"/>
      <c r="I1345" s="59"/>
      <c r="J1345" s="62"/>
    </row>
    <row r="1346" spans="1:15" x14ac:dyDescent="0.2">
      <c r="A1346" s="48" t="str">
        <f>IF(B1346="","SUPPR",SAISIE!$B$3)</f>
        <v>PR</v>
      </c>
      <c r="B1346" s="53" t="str">
        <f>IF(SAISIE!B94="","",IF(LEN(SAISIE!B94)=1,CONCATENATE("0",SAISIE!B94,"/",SAISIE!$B$4,"/",SAISIE!$B$5),CONCATENATE(SAISIE!B94,"/",SAISIE!$B$4,"/",SAISIE!$B$5)))</f>
        <v>14/01/2018</v>
      </c>
      <c r="C1346" s="53" t="str">
        <f>IF(SAISIE!B94="","",CONCATENATE($M$2,SAISIE!C94))</f>
        <v xml:space="preserve">411CAR </v>
      </c>
      <c r="D1346" s="53">
        <f>IF(SAISIE!B94="","",SAISIE!E94)</f>
        <v>154155</v>
      </c>
      <c r="E1346" s="53" t="str">
        <f>IF(SAISIE!B94="","",SAISIE!F94)</f>
        <v>VTP PV 18147193 - AR-787-BB - LEBOUCHER ALIZEE - FIAT 500</v>
      </c>
      <c r="F1346" s="66" t="str">
        <f>IF(A1346="SUPPR","",IF(SAISIE!$U94="","",SAISIE!$U94))</f>
        <v/>
      </c>
      <c r="G1346" s="53"/>
      <c r="H1346" s="53">
        <f>IF(SAISIE!B94="","",SAISIE!D94)</f>
        <v>50</v>
      </c>
      <c r="I1346" s="54"/>
      <c r="J1346" s="55" t="str">
        <f>IF(AZ94="","","")</f>
        <v/>
      </c>
      <c r="O1346" s="38" t="e">
        <f>O1330+1</f>
        <v>#VALUE!</v>
      </c>
    </row>
    <row r="1347" spans="1:15" x14ac:dyDescent="0.2">
      <c r="A1347" s="48" t="str">
        <f>IF(B1347="","SUPPR",SAISIE!$B$3)</f>
        <v>SUPPR</v>
      </c>
      <c r="B1347" s="12" t="str">
        <f>IF(SAISIE!W94="","",IF(LEN(SAISIE!B94)=1,CONCATENATE("0",SAISIE!B94,"/",SAISIE!$B$4,"/",SAISIE!$B$5),CONCATENATE(SAISIE!B94,"/",SAISIE!$B$4,"/",SAISIE!$B$5)))</f>
        <v/>
      </c>
      <c r="C1347" s="12" t="str">
        <f>IF(SAISIE!W94="","",SAISIE!V94)</f>
        <v/>
      </c>
      <c r="D1347" s="12" t="str">
        <f>IF(SAISIE!W94="","",SAISIE!E94)</f>
        <v/>
      </c>
      <c r="E1347" s="12" t="str">
        <f>IF(SAISIE!W94="","",SAISIE!F94)</f>
        <v/>
      </c>
      <c r="F1347" s="12" t="str">
        <f>IF(SAISIE!$W94="","",IF(SAISIE!$U94="","",SAISIE!$U94))</f>
        <v/>
      </c>
      <c r="G1347" s="12" t="str">
        <f>IF(SAISIE!W94="","",SAISIE!W94)</f>
        <v/>
      </c>
      <c r="H1347" s="12"/>
      <c r="I1347" s="12" t="str">
        <f>IF(SAISIE!$W94="","",SAISIE!$X94)</f>
        <v/>
      </c>
      <c r="J1347" s="61" t="str">
        <f>IF(COUNTBLANK(SAISIE!$Q$6:$T$6)=4,"",IF(SAISIE!W94="","",IF(SAISIE!Q94&gt;0,SAISIE!$Q$6,IF(SAISIE!R94&gt;0,SAISIE!$R$6,IF(SAISIE!S94&gt;0,SAISIE!$S$6,IF(SAISIE!T94&gt;0,SAISIE!$T$6,""))))))</f>
        <v/>
      </c>
      <c r="O1347" s="11" t="s">
        <v>51</v>
      </c>
    </row>
    <row r="1348" spans="1:15" x14ac:dyDescent="0.2">
      <c r="A1348" s="48" t="str">
        <f>IF(B1348="","SUPPR",SAISIE!$B$3)</f>
        <v>PR</v>
      </c>
      <c r="B1348" s="12" t="str">
        <f>IF(SAISIE!G94="","",IF(LEN(SAISIE!B94)=1,CONCATENATE("0",SAISIE!B94,"/",SAISIE!$B$4,"/",SAISIE!$B$5),CONCATENATE(SAISIE!B94,"/",SAISIE!$B$4,"/",SAISIE!$B$5)))</f>
        <v>14/01/2018</v>
      </c>
      <c r="C1348" s="12">
        <f>IF(SAISIE!G94="","",SAISIE!$G$8)</f>
        <v>706100</v>
      </c>
      <c r="D1348" s="12">
        <f>IF(SAISIE!G94="","",SAISIE!E94)</f>
        <v>154155</v>
      </c>
      <c r="E1348" s="12" t="str">
        <f>IF(SAISIE!G94="","",SAISIE!F94)</f>
        <v>VTP PV 18147193 - AR-787-BB - LEBOUCHER ALIZEE - FIAT 500</v>
      </c>
      <c r="F1348" s="12" t="str">
        <f>IF(SAISIE!$G94="","",IF(SAISIE!$U94="","",SAISIE!$U94))</f>
        <v/>
      </c>
      <c r="G1348" s="12">
        <f>IF(SAISIE!G94="","",SAISIE!G94)</f>
        <v>41.38</v>
      </c>
      <c r="H1348" s="12"/>
      <c r="I1348" s="12">
        <f>IF(SAISIE!$G94="","",SAISIE!$X94)</f>
        <v>0</v>
      </c>
      <c r="J1348" s="61" t="str">
        <f>IF(COUNTBLANK(SAISIE!$Q$6:$T$6)=4,"",IF(SAISIE!G94="","",IF(SAISIE!Q94&gt;0,SAISIE!$Q$6,IF(SAISIE!R94&gt;0,SAISIE!$R$6,IF(SAISIE!S94&gt;0,SAISIE!$S$6,IF(SAISIE!T94&gt;0,SAISIE!$T$6,""))))))</f>
        <v/>
      </c>
      <c r="O1348" s="11" t="s">
        <v>48</v>
      </c>
    </row>
    <row r="1349" spans="1:15" x14ac:dyDescent="0.2">
      <c r="A1349" s="48" t="str">
        <f>IF(B1349="","SUPPR",SAISIE!$B$3)</f>
        <v>SUPPR</v>
      </c>
      <c r="B1349" s="12" t="str">
        <f>IF(SAISIE!H94="","",IF(LEN(SAISIE!B94)=1,CONCATENATE("0",SAISIE!B94,"/",SAISIE!$B$4,"/",SAISIE!$B$5),CONCATENATE(SAISIE!B94,"/",SAISIE!$B$4,"/",SAISIE!$B$5)))</f>
        <v/>
      </c>
      <c r="C1349" s="12" t="str">
        <f>IF(SAISIE!H94="","",SAISIE!$H$8)</f>
        <v/>
      </c>
      <c r="D1349" s="12" t="str">
        <f>IF(SAISIE!H94="","",SAISIE!E94)</f>
        <v/>
      </c>
      <c r="E1349" s="12" t="str">
        <f>IF(SAISIE!H94="","",SAISIE!F94)</f>
        <v/>
      </c>
      <c r="F1349" s="12" t="str">
        <f>IF(SAISIE!$H94="","",IF(SAISIE!$U94="","",SAISIE!$U94))</f>
        <v/>
      </c>
      <c r="G1349" s="12" t="str">
        <f>IF(SAISIE!H94="","",SAISIE!H94)</f>
        <v/>
      </c>
      <c r="H1349" s="12"/>
      <c r="I1349" s="12" t="str">
        <f>IF(SAISIE!$H94="","",SAISIE!$X94)</f>
        <v/>
      </c>
      <c r="J1349" s="61" t="str">
        <f>IF(COUNTBLANK(SAISIE!$Q$6:$T$6)=4,"",IF(SAISIE!H94="","",IF(SAISIE!Q94&gt;0,SAISIE!$Q$6,IF(SAISIE!R94&gt;0,SAISIE!$R$6,IF(SAISIE!S94&gt;0,SAISIE!$S$6,IF(SAISIE!T94&gt;0,SAISIE!$T$6,""))))))</f>
        <v/>
      </c>
      <c r="O1349" s="11" t="s">
        <v>49</v>
      </c>
    </row>
    <row r="1350" spans="1:15" x14ac:dyDescent="0.2">
      <c r="A1350" s="48" t="str">
        <f>IF(B1350="","SUPPR",SAISIE!$B$3)</f>
        <v>SUPPR</v>
      </c>
      <c r="B1350" s="12" t="str">
        <f>IF(SAISIE!I94="","",IF(LEN(SAISIE!B94)=1,CONCATENATE("0",SAISIE!B94,"/",SAISIE!$B$4,"/",SAISIE!$B$5),CONCATENATE(SAISIE!B94,"/",SAISIE!$B$4,"/",SAISIE!$B$5)))</f>
        <v/>
      </c>
      <c r="C1350" s="12" t="str">
        <f>IF(SAISIE!I94="","",SAISIE!$I$8)</f>
        <v/>
      </c>
      <c r="D1350" s="12" t="str">
        <f>IF(SAISIE!I94="","",SAISIE!E94)</f>
        <v/>
      </c>
      <c r="E1350" s="12" t="str">
        <f>IF(SAISIE!I94="","",SAISIE!F94)</f>
        <v/>
      </c>
      <c r="F1350" s="12" t="str">
        <f>IF(SAISIE!$I94="","",IF(SAISIE!$U94="","",SAISIE!$U94))</f>
        <v/>
      </c>
      <c r="G1350" s="12" t="str">
        <f>IF(SAISIE!I94="","",SAISIE!I94)</f>
        <v/>
      </c>
      <c r="H1350" s="12"/>
      <c r="I1350" s="12" t="str">
        <f>IF(SAISIE!$I94="","",SAISIE!$X94)</f>
        <v/>
      </c>
      <c r="J1350" s="61" t="str">
        <f>IF(COUNTBLANK(SAISIE!$Q$6:$T$6)=4,"",IF(SAISIE!I94="","",IF(SAISIE!Q94&gt;0,SAISIE!$Q$6,IF(SAISIE!R94&gt;0,SAISIE!$R$6,IF(SAISIE!S94&gt;0,SAISIE!$S$6,IF(SAISIE!T94&gt;0,SAISIE!$T$6,""))))))</f>
        <v/>
      </c>
      <c r="O1350" s="11" t="s">
        <v>50</v>
      </c>
    </row>
    <row r="1351" spans="1:15" x14ac:dyDescent="0.2">
      <c r="A1351" s="48" t="str">
        <f>IF(B1351="","SUPPR",SAISIE!$B$3)</f>
        <v>SUPPR</v>
      </c>
      <c r="B1351" s="12" t="str">
        <f>IF(SAISIE!J94="","",IF(LEN(SAISIE!B94)=1,CONCATENATE("0",SAISIE!B94,"/",SAISIE!$B$4,"/",SAISIE!$B$5),CONCATENATE(SAISIE!B94,"/",SAISIE!$B$4,"/",SAISIE!$B$5)))</f>
        <v/>
      </c>
      <c r="C1351" s="12" t="str">
        <f>IF(SAISIE!J94="","",SAISIE!$J$8)</f>
        <v/>
      </c>
      <c r="D1351" s="12" t="str">
        <f>IF(SAISIE!J94="","",SAISIE!E94)</f>
        <v/>
      </c>
      <c r="E1351" s="12" t="str">
        <f>IF(SAISIE!J94="","",SAISIE!F94)</f>
        <v/>
      </c>
      <c r="F1351" s="12" t="str">
        <f>IF(SAISIE!$J94="","",IF(SAISIE!$U94="","",SAISIE!$U94))</f>
        <v/>
      </c>
      <c r="G1351" s="12" t="str">
        <f>IF(SAISIE!J94="","",SAISIE!J94)</f>
        <v/>
      </c>
      <c r="H1351" s="12"/>
      <c r="I1351" s="12" t="str">
        <f>IF(SAISIE!$J94="","",SAISIE!$X94)</f>
        <v/>
      </c>
      <c r="J1351" s="61" t="str">
        <f>IF(COUNTBLANK(SAISIE!$Q$6:$T$6)=4,"",IF(SAISIE!J94="","",IF(SAISIE!Q94&gt;0,SAISIE!$Q$6,IF(SAISIE!R94&gt;0,SAISIE!$R$6,IF(SAISIE!S94&gt;0,SAISIE!$S$6,IF(SAISIE!T94&gt;0,SAISIE!$T$6,""))))))</f>
        <v/>
      </c>
      <c r="O1351" s="11" t="s">
        <v>53</v>
      </c>
    </row>
    <row r="1352" spans="1:15" x14ac:dyDescent="0.2">
      <c r="A1352" s="48" t="str">
        <f>IF(B1352="","SUPPR",SAISIE!$B$3)</f>
        <v>SUPPR</v>
      </c>
      <c r="B1352" s="12" t="str">
        <f>IF(SAISIE!K94="","",IF(LEN(SAISIE!B94)=1,CONCATENATE("0",SAISIE!B94,"/",SAISIE!$B$4,"/",SAISIE!$B$5),CONCATENATE(SAISIE!B94,"/",SAISIE!$B$4,"/",SAISIE!$B$5)))</f>
        <v/>
      </c>
      <c r="C1352" s="12" t="str">
        <f>IF(SAISIE!K94="","",SAISIE!$K$8)</f>
        <v/>
      </c>
      <c r="D1352" s="12" t="str">
        <f>IF(SAISIE!K94="","",SAISIE!E94)</f>
        <v/>
      </c>
      <c r="E1352" s="12" t="str">
        <f>IF(SAISIE!K94="","",SAISIE!F94)</f>
        <v/>
      </c>
      <c r="F1352" s="12" t="str">
        <f>IF(SAISIE!$K94="","",IF(SAISIE!$U94="","",SAISIE!$U94))</f>
        <v/>
      </c>
      <c r="G1352" s="12" t="str">
        <f>IF(SAISIE!K94="","",SAISIE!K94)</f>
        <v/>
      </c>
      <c r="H1352" s="12"/>
      <c r="I1352" s="12" t="str">
        <f>IF(SAISIE!$K94="","",SAISIE!$X94)</f>
        <v/>
      </c>
      <c r="J1352" s="61" t="str">
        <f>IF(COUNTBLANK(SAISIE!$Q$6:$T$6)=4,"",IF(SAISIE!K94="","",IF(SAISIE!Q94&gt;0,SAISIE!$Q$6,IF(SAISIE!R94&gt;0,SAISIE!$R$6,IF(SAISIE!S94&gt;0,SAISIE!$S$6,IF(SAISIE!T94&gt;0,SAISIE!$T$6,""))))))</f>
        <v/>
      </c>
      <c r="O1352" s="11" t="s">
        <v>54</v>
      </c>
    </row>
    <row r="1353" spans="1:15" x14ac:dyDescent="0.2">
      <c r="A1353" s="48" t="str">
        <f>IF(B1353="","SUPPR",SAISIE!$B$3)</f>
        <v>SUPPR</v>
      </c>
      <c r="B1353" s="12" t="str">
        <f>IF(SAISIE!L94="","",IF(LEN(SAISIE!B94)=1,CONCATENATE("0",SAISIE!B94,"/",SAISIE!$B$4,"/",SAISIE!$B$5),CONCATENATE(SAISIE!B94,"/",SAISIE!$B$4,"/",SAISIE!$B$5)))</f>
        <v/>
      </c>
      <c r="C1353" s="12" t="str">
        <f>IF(SAISIE!L94="","",SAISIE!$L$8)</f>
        <v/>
      </c>
      <c r="D1353" s="12" t="str">
        <f>IF(SAISIE!L94="","",SAISIE!E94)</f>
        <v/>
      </c>
      <c r="E1353" s="12" t="str">
        <f>IF(SAISIE!L94="","",SAISIE!F94)</f>
        <v/>
      </c>
      <c r="F1353" s="12" t="str">
        <f>IF(SAISIE!$L94="","",IF(SAISIE!$U94="","",SAISIE!$U94))</f>
        <v/>
      </c>
      <c r="G1353" s="12" t="str">
        <f>IF(SAISIE!L94="","",SAISIE!L94)</f>
        <v/>
      </c>
      <c r="H1353" s="12"/>
      <c r="I1353" s="12" t="str">
        <f>IF(SAISIE!$L94="","",SAISIE!$X94)</f>
        <v/>
      </c>
      <c r="J1353" s="61" t="str">
        <f>IF(COUNTBLANK(SAISIE!$Q$6:$T$6)=4,"",IF(SAISIE!L94="","",IF(SAISIE!Q94&gt;0,SAISIE!$Q$6,IF(SAISIE!R94&gt;0,SAISIE!$R$6,IF(SAISIE!S94&gt;0,SAISIE!$S$6,IF(SAISIE!T94&gt;0,SAISIE!$T$6,""))))))</f>
        <v/>
      </c>
      <c r="O1353" s="11" t="s">
        <v>55</v>
      </c>
    </row>
    <row r="1354" spans="1:15" x14ac:dyDescent="0.2">
      <c r="A1354" s="48" t="str">
        <f>IF(B1354="","SUPPR",SAISIE!$B$3)</f>
        <v>SUPPR</v>
      </c>
      <c r="B1354" s="12" t="str">
        <f>IF(SAISIE!M94="","",IF(LEN(SAISIE!B94)=1,CONCATENATE("0",SAISIE!B94,"/",SAISIE!$B$4,"/",SAISIE!$B$5),CONCATENATE(SAISIE!B94,"/",SAISIE!$B$4,"/",SAISIE!$B$5)))</f>
        <v/>
      </c>
      <c r="C1354" s="12" t="str">
        <f>IF(SAISIE!M94="","",SAISIE!$M$8)</f>
        <v/>
      </c>
      <c r="D1354" s="12" t="str">
        <f>IF(SAISIE!M94="","",SAISIE!E94)</f>
        <v/>
      </c>
      <c r="E1354" s="12" t="str">
        <f>IF(SAISIE!M94="","",SAISIE!F94)</f>
        <v/>
      </c>
      <c r="F1354" s="12" t="str">
        <f>IF(SAISIE!$M94="","",IF(SAISIE!$U94="","",SAISIE!$U94))</f>
        <v/>
      </c>
      <c r="G1354" s="12" t="str">
        <f>IF(SAISIE!M94="","",SAISIE!M94)</f>
        <v/>
      </c>
      <c r="H1354" s="12"/>
      <c r="I1354" s="12" t="str">
        <f>IF(SAISIE!$M94="","",SAISIE!$X94)</f>
        <v/>
      </c>
      <c r="J1354" s="61" t="str">
        <f>IF(COUNTBLANK(SAISIE!$Q$6:$T$6)=4,"",IF(SAISIE!M94="","",IF(SAISIE!Q94&gt;0,SAISIE!$Q$6,IF(SAISIE!R94&gt;0,SAISIE!$R$6,IF(SAISIE!S94&gt;0,SAISIE!$S$6,IF(SAISIE!T94&gt;0,SAISIE!$T$6,""))))))</f>
        <v/>
      </c>
      <c r="O1354" s="11" t="s">
        <v>56</v>
      </c>
    </row>
    <row r="1355" spans="1:15" x14ac:dyDescent="0.2">
      <c r="A1355" s="48" t="str">
        <f>IF(B1355="","SUPPR",SAISIE!$B$3)</f>
        <v>SUPPR</v>
      </c>
      <c r="B1355" s="12" t="str">
        <f>IF(SAISIE!N94="","",IF(LEN(SAISIE!B94)=1,CONCATENATE("0",SAISIE!B94,"/",SAISIE!$B$4,"/",SAISIE!$B$5),CONCATENATE(SAISIE!B94,"/",SAISIE!$B$4,"/",SAISIE!$B$5)))</f>
        <v/>
      </c>
      <c r="C1355" s="12" t="str">
        <f>IF(SAISIE!N94="","",SAISIE!$N$8)</f>
        <v/>
      </c>
      <c r="D1355" s="12" t="str">
        <f>IF(SAISIE!N94="","",SAISIE!E94)</f>
        <v/>
      </c>
      <c r="E1355" s="12" t="str">
        <f>IF(SAISIE!N94="","",SAISIE!F94)</f>
        <v/>
      </c>
      <c r="F1355" s="12" t="str">
        <f>IF(SAISIE!$N94="","",IF(SAISIE!$U94="","",SAISIE!$U94))</f>
        <v/>
      </c>
      <c r="G1355" s="12" t="str">
        <f>IF(SAISIE!N94="","",SAISIE!N94)</f>
        <v/>
      </c>
      <c r="H1355" s="12"/>
      <c r="I1355" s="12" t="str">
        <f>IF(SAISIE!$N94="","",SAISIE!$X94)</f>
        <v/>
      </c>
      <c r="J1355" s="61" t="str">
        <f>IF(COUNTBLANK(SAISIE!$Q$6:$T$6)=4,"",IF(SAISIE!N94="","",IF(SAISIE!Q94&gt;0,SAISIE!$Q$6,IF(SAISIE!R94&gt;0,SAISIE!$R$6,IF(SAISIE!S94&gt;0,SAISIE!$S$6,IF(SAISIE!T94&gt;0,SAISIE!$T$6,""))))))</f>
        <v/>
      </c>
      <c r="O1355" s="11" t="s">
        <v>57</v>
      </c>
    </row>
    <row r="1356" spans="1:15" x14ac:dyDescent="0.2">
      <c r="A1356" s="48" t="str">
        <f>IF(B1356="","SUPPR",SAISIE!$B$3)</f>
        <v>SUPPR</v>
      </c>
      <c r="B1356" s="12" t="str">
        <f>IF(SAISIE!O94="","",IF(LEN(SAISIE!B94)=1,CONCATENATE("0",SAISIE!B94,"/",SAISIE!$B$4,"/",SAISIE!$B$5),CONCATENATE(SAISIE!B94,"/",SAISIE!$B$4,"/",SAISIE!$B$5)))</f>
        <v/>
      </c>
      <c r="C1356" s="12" t="str">
        <f>IF(SAISIE!O94="","",SAISIE!$O$8)</f>
        <v/>
      </c>
      <c r="D1356" s="12" t="str">
        <f>IF(SAISIE!O94="","",SAISIE!E94)</f>
        <v/>
      </c>
      <c r="E1356" s="12" t="str">
        <f>IF(SAISIE!O94="","",SAISIE!F94)</f>
        <v/>
      </c>
      <c r="F1356" s="12" t="str">
        <f>IF(SAISIE!$O94="","",IF(SAISIE!$U94="","",SAISIE!$U94))</f>
        <v/>
      </c>
      <c r="G1356" s="12" t="str">
        <f>IF(SAISIE!O94="","",SAISIE!O94)</f>
        <v/>
      </c>
      <c r="H1356" s="12"/>
      <c r="I1356" s="12" t="str">
        <f>IF(SAISIE!$O94="","",SAISIE!$X94)</f>
        <v/>
      </c>
      <c r="J1356" s="61" t="str">
        <f>IF(COUNTBLANK(SAISIE!$Q$6:$T$6)=4,"",IF(SAISIE!O94="","",IF(SAISIE!Q94&gt;0,SAISIE!$Q$6,IF(SAISIE!R94&gt;0,SAISIE!$R$6,IF(SAISIE!S94&gt;0,SAISIE!$S$6,IF(SAISIE!T94&gt;0,SAISIE!$T$6,""))))))</f>
        <v/>
      </c>
      <c r="O1356" s="11" t="s">
        <v>58</v>
      </c>
    </row>
    <row r="1357" spans="1:15" x14ac:dyDescent="0.2">
      <c r="A1357" s="48" t="str">
        <f>IF(B1357="","SUPPR",SAISIE!$B$3)</f>
        <v>SUPPR</v>
      </c>
      <c r="B1357" s="12" t="str">
        <f>IF(SAISIE!P94="","",IF(LEN(SAISIE!B94)=1,CONCATENATE("0",SAISIE!B94,"/",SAISIE!$B$4,"/",SAISIE!$B$5),CONCATENATE(SAISIE!B94,"/",SAISIE!$B$4,"/",SAISIE!$B$5)))</f>
        <v/>
      </c>
      <c r="C1357" s="12" t="str">
        <f>IF(SAISIE!P94="","",SAISIE!$P$8)</f>
        <v/>
      </c>
      <c r="D1357" s="12" t="str">
        <f>IF(SAISIE!P94="","",SAISIE!E94)</f>
        <v/>
      </c>
      <c r="E1357" s="12" t="str">
        <f>IF(SAISIE!P94="","",SAISIE!F94)</f>
        <v/>
      </c>
      <c r="F1357" s="12" t="str">
        <f>IF(SAISIE!$P94="","",IF(SAISIE!$U94="","",SAISIE!$U94))</f>
        <v/>
      </c>
      <c r="G1357" s="12" t="str">
        <f>IF(SAISIE!P94="","",SAISIE!P94)</f>
        <v/>
      </c>
      <c r="H1357" s="12"/>
      <c r="I1357" s="12" t="str">
        <f>IF(SAISIE!$P94="","",SAISIE!$X94)</f>
        <v/>
      </c>
      <c r="J1357" s="61" t="str">
        <f>IF(COUNTBLANK(SAISIE!$Q$6:$T$6)=4,"",IF(SAISIE!P94="","",IF(SAISIE!Q94&gt;0,SAISIE!$Q$6,IF(SAISIE!R94&gt;0,SAISIE!$R$6,IF(SAISIE!S94&gt;0,SAISIE!$S$6,IF(SAISIE!T94&gt;0,SAISIE!$T$6,""))))))</f>
        <v/>
      </c>
      <c r="O1357" s="11" t="s">
        <v>52</v>
      </c>
    </row>
    <row r="1358" spans="1:15" x14ac:dyDescent="0.2">
      <c r="A1358" s="48" t="str">
        <f>IF(B1358="","SUPPR",SAISIE!$B$3)</f>
        <v>PR</v>
      </c>
      <c r="B1358" s="12" t="str">
        <f>IF(SAISIE!Q94="","",IF(LEN(SAISIE!B94)=1,CONCATENATE("0",SAISIE!B94,"/",SAISIE!$B$4,"/",SAISIE!$B$5),CONCATENATE(SAISIE!B94,"/",SAISIE!$B$4,"/",SAISIE!$B$5)))</f>
        <v>14/01/2018</v>
      </c>
      <c r="C1358" s="12">
        <f>IF(SAISIE!Q94="","",SAISIE!$Q$8)</f>
        <v>4457112</v>
      </c>
      <c r="D1358" s="12">
        <f>IF(SAISIE!Q94="","",SAISIE!E94)</f>
        <v>154155</v>
      </c>
      <c r="E1358" s="12" t="str">
        <f>IF(SAISIE!Q94="","",SAISIE!F94)</f>
        <v>VTP PV 18147193 - AR-787-BB - LEBOUCHER ALIZEE - FIAT 500</v>
      </c>
      <c r="F1358" s="12" t="str">
        <f>IF(SAISIE!$Q94="","",IF(SAISIE!$U94="","",SAISIE!$U94))</f>
        <v/>
      </c>
      <c r="G1358" s="12">
        <f>IF(SAISIE!Q94="","",SAISIE!Q94)</f>
        <v>8.34</v>
      </c>
      <c r="H1358" s="12"/>
      <c r="I1358" s="37"/>
      <c r="J1358" s="61"/>
      <c r="O1358" s="39"/>
    </row>
    <row r="1359" spans="1:15" x14ac:dyDescent="0.2">
      <c r="A1359" s="48" t="str">
        <f>IF(B1359="","SUPPR",SAISIE!$B$3)</f>
        <v>SUPPR</v>
      </c>
      <c r="B1359" s="12" t="str">
        <f>IF(SAISIE!R94="","",IF(LEN(SAISIE!B94)=1,CONCATENATE("0",SAISIE!B94,"/",SAISIE!$B$4,"/",SAISIE!$B$5),CONCATENATE(SAISIE!B94,"/",SAISIE!$B$4,"/",SAISIE!$B$5)))</f>
        <v/>
      </c>
      <c r="C1359" s="12" t="str">
        <f>IF(SAISIE!R94="","",SAISIE!$R$8)</f>
        <v/>
      </c>
      <c r="D1359" s="12" t="str">
        <f>IF(SAISIE!R94="","",SAISIE!E94)</f>
        <v/>
      </c>
      <c r="E1359" s="12" t="str">
        <f>IF(SAISIE!R94="","",SAISIE!F94)</f>
        <v/>
      </c>
      <c r="F1359" s="12" t="str">
        <f>IF(SAISIE!$R94="","",IF(SAISIE!$U94="","",SAISIE!$U94))</f>
        <v/>
      </c>
      <c r="G1359" s="12" t="str">
        <f>IF(SAISIE!R94="","",SAISIE!R94)</f>
        <v/>
      </c>
      <c r="H1359" s="12"/>
      <c r="I1359" s="37"/>
      <c r="J1359" s="61"/>
    </row>
    <row r="1360" spans="1:15" x14ac:dyDescent="0.2">
      <c r="A1360" s="48" t="str">
        <f>IF(B1360="","SUPPR",SAISIE!$B$3)</f>
        <v>SUPPR</v>
      </c>
      <c r="B1360" s="12" t="str">
        <f>IF(SAISIE!S94="","",IF(LEN(SAISIE!B94)=1,CONCATENATE("0",SAISIE!B94,"/",SAISIE!$B$4,"/",SAISIE!$B$5),CONCATENATE(SAISIE!B94,"/",SAISIE!$B$4,"/",SAISIE!$B$5)))</f>
        <v/>
      </c>
      <c r="C1360" s="12" t="str">
        <f>IF(SAISIE!S94="","",SAISIE!$S$8)</f>
        <v/>
      </c>
      <c r="D1360" s="12" t="str">
        <f>IF(SAISIE!S94="","",SAISIE!E94)</f>
        <v/>
      </c>
      <c r="E1360" s="12" t="str">
        <f>IF(SAISIE!S94="","",SAISIE!F94)</f>
        <v/>
      </c>
      <c r="F1360" s="12" t="str">
        <f>IF(SAISIE!$S94="","",IF(SAISIE!$U94="","",SAISIE!$U94))</f>
        <v/>
      </c>
      <c r="G1360" s="12" t="str">
        <f>IF(SAISIE!S94="","",SAISIE!S94)</f>
        <v/>
      </c>
      <c r="H1360" s="12"/>
      <c r="I1360" s="37"/>
      <c r="J1360" s="61"/>
    </row>
    <row r="1361" spans="1:15" ht="13.5" thickBot="1" x14ac:dyDescent="0.25">
      <c r="A1361" s="48" t="str">
        <f>IF(B1361="","SUPPR",SAISIE!$B$3)</f>
        <v>SUPPR</v>
      </c>
      <c r="B1361" s="12" t="str">
        <f>IF(SAISIE!T94="","",IF(LEN(SAISIE!B94)=1,CONCATENATE("0",SAISIE!B94,"/",SAISIE!$B$4,"/",SAISIE!$B$5),CONCATENATE(SAISIE!B94,"/",SAISIE!$B$4,"/",SAISIE!$B$5)))</f>
        <v/>
      </c>
      <c r="C1361" s="60" t="str">
        <f>IF(SAISIE!T94="","",SAISIE!$T$8)</f>
        <v/>
      </c>
      <c r="D1361" s="60" t="str">
        <f>IF(SAISIE!T94="","",SAISIE!E94)</f>
        <v/>
      </c>
      <c r="E1361" s="60" t="str">
        <f>IF(SAISIE!T94="","",SAISIE!F94)</f>
        <v/>
      </c>
      <c r="F1361" s="60" t="str">
        <f>IF(SAISIE!$T94="","",IF(SAISIE!$U94="","",SAISIE!$U94))</f>
        <v/>
      </c>
      <c r="G1361" s="60" t="str">
        <f>IF(SAISIE!T94="","",SAISIE!T94)</f>
        <v/>
      </c>
      <c r="H1361" s="58"/>
      <c r="I1361" s="59"/>
      <c r="J1361" s="62"/>
    </row>
    <row r="1362" spans="1:15" x14ac:dyDescent="0.2">
      <c r="A1362" s="48" t="str">
        <f>IF(B1362="","SUPPR",SAISIE!$B$3)</f>
        <v>PR</v>
      </c>
      <c r="B1362" s="53" t="str">
        <f>IF(SAISIE!B95="","",IF(LEN(SAISIE!B95)=1,CONCATENATE("0",SAISIE!B95,"/",SAISIE!$B$4,"/",SAISIE!$B$5),CONCATENATE(SAISIE!B95,"/",SAISIE!$B$4,"/",SAISIE!$B$5)))</f>
        <v>15/01/2018</v>
      </c>
      <c r="C1362" s="53" t="str">
        <f>IF(SAISIE!B95="","",CONCATENATE($M$2,SAISIE!C95))</f>
        <v xml:space="preserve">411CAR </v>
      </c>
      <c r="D1362" s="53">
        <f>IF(SAISIE!B95="","",SAISIE!E95)</f>
        <v>154187</v>
      </c>
      <c r="E1362" s="53" t="str">
        <f>IF(SAISIE!B95="","",SAISIE!F95)</f>
        <v>CV PV 18147223 - BL-725-FN - PETRI THIERRY - FIAT DUCATO</v>
      </c>
      <c r="F1362" s="66" t="str">
        <f>IF(A1362="SUPPR","",IF(SAISIE!$U95="","",SAISIE!$U95))</f>
        <v/>
      </c>
      <c r="G1362" s="53"/>
      <c r="H1362" s="53">
        <f>IF(SAISIE!B95="","",SAISIE!D95)</f>
        <v>10</v>
      </c>
      <c r="I1362" s="54"/>
      <c r="J1362" s="55" t="str">
        <f>IF(AZ95="","","")</f>
        <v/>
      </c>
      <c r="O1362" s="38" t="e">
        <f>O1346+1</f>
        <v>#VALUE!</v>
      </c>
    </row>
    <row r="1363" spans="1:15" x14ac:dyDescent="0.2">
      <c r="A1363" s="48" t="str">
        <f>IF(B1363="","SUPPR",SAISIE!$B$3)</f>
        <v>SUPPR</v>
      </c>
      <c r="B1363" s="12" t="str">
        <f>IF(SAISIE!W95="","",IF(LEN(SAISIE!B95)=1,CONCATENATE("0",SAISIE!B95,"/",SAISIE!$B$4,"/",SAISIE!$B$5),CONCATENATE(SAISIE!B95,"/",SAISIE!$B$4,"/",SAISIE!$B$5)))</f>
        <v/>
      </c>
      <c r="C1363" s="12" t="str">
        <f>IF(SAISIE!W95="","",SAISIE!V95)</f>
        <v/>
      </c>
      <c r="D1363" s="12" t="str">
        <f>IF(SAISIE!W95="","",SAISIE!E95)</f>
        <v/>
      </c>
      <c r="E1363" s="12" t="str">
        <f>IF(SAISIE!W95="","",SAISIE!F95)</f>
        <v/>
      </c>
      <c r="F1363" s="12" t="str">
        <f>IF(SAISIE!$W95="","",IF(SAISIE!$U95="","",SAISIE!$U95))</f>
        <v/>
      </c>
      <c r="G1363" s="12" t="str">
        <f>IF(SAISIE!W95="","",SAISIE!W95)</f>
        <v/>
      </c>
      <c r="H1363" s="12"/>
      <c r="I1363" s="12" t="str">
        <f>IF(SAISIE!$W95="","",SAISIE!$X95)</f>
        <v/>
      </c>
      <c r="J1363" s="61" t="str">
        <f>IF(COUNTBLANK(SAISIE!$Q$6:$T$6)=4,"",IF(SAISIE!W95="","",IF(SAISIE!Q95&gt;0,SAISIE!$Q$6,IF(SAISIE!R95&gt;0,SAISIE!$R$6,IF(SAISIE!S95&gt;0,SAISIE!$S$6,IF(SAISIE!T95&gt;0,SAISIE!$T$6,""))))))</f>
        <v/>
      </c>
      <c r="O1363" s="11" t="s">
        <v>51</v>
      </c>
    </row>
    <row r="1364" spans="1:15" x14ac:dyDescent="0.2">
      <c r="A1364" s="48" t="str">
        <f>IF(B1364="","SUPPR",SAISIE!$B$3)</f>
        <v>PR</v>
      </c>
      <c r="B1364" s="12" t="str">
        <f>IF(SAISIE!G95="","",IF(LEN(SAISIE!B95)=1,CONCATENATE("0",SAISIE!B95,"/",SAISIE!$B$4,"/",SAISIE!$B$5),CONCATENATE(SAISIE!B95,"/",SAISIE!$B$4,"/",SAISIE!$B$5)))</f>
        <v>15/01/2018</v>
      </c>
      <c r="C1364" s="12">
        <f>IF(SAISIE!G95="","",SAISIE!$G$8)</f>
        <v>706100</v>
      </c>
      <c r="D1364" s="12">
        <f>IF(SAISIE!G95="","",SAISIE!E95)</f>
        <v>154187</v>
      </c>
      <c r="E1364" s="12" t="str">
        <f>IF(SAISIE!G95="","",SAISIE!F95)</f>
        <v>CV PV 18147223 - BL-725-FN - PETRI THIERRY - FIAT DUCATO</v>
      </c>
      <c r="F1364" s="12" t="str">
        <f>IF(SAISIE!$G95="","",IF(SAISIE!$U95="","",SAISIE!$U95))</f>
        <v/>
      </c>
      <c r="G1364" s="12">
        <f>IF(SAISIE!G95="","",SAISIE!G95)</f>
        <v>8.33</v>
      </c>
      <c r="H1364" s="12"/>
      <c r="I1364" s="12">
        <f>IF(SAISIE!$G95="","",SAISIE!$X95)</f>
        <v>0</v>
      </c>
      <c r="J1364" s="61" t="str">
        <f>IF(COUNTBLANK(SAISIE!$Q$6:$T$6)=4,"",IF(SAISIE!G95="","",IF(SAISIE!Q95&gt;0,SAISIE!$Q$6,IF(SAISIE!R95&gt;0,SAISIE!$R$6,IF(SAISIE!S95&gt;0,SAISIE!$S$6,IF(SAISIE!T95&gt;0,SAISIE!$T$6,""))))))</f>
        <v/>
      </c>
      <c r="O1364" s="11" t="s">
        <v>48</v>
      </c>
    </row>
    <row r="1365" spans="1:15" x14ac:dyDescent="0.2">
      <c r="A1365" s="48" t="str">
        <f>IF(B1365="","SUPPR",SAISIE!$B$3)</f>
        <v>SUPPR</v>
      </c>
      <c r="B1365" s="12" t="str">
        <f>IF(SAISIE!H95="","",IF(LEN(SAISIE!B95)=1,CONCATENATE("0",SAISIE!B95,"/",SAISIE!$B$4,"/",SAISIE!$B$5),CONCATENATE(SAISIE!B95,"/",SAISIE!$B$4,"/",SAISIE!$B$5)))</f>
        <v/>
      </c>
      <c r="C1365" s="12" t="str">
        <f>IF(SAISIE!H95="","",SAISIE!$H$8)</f>
        <v/>
      </c>
      <c r="D1365" s="12" t="str">
        <f>IF(SAISIE!H95="","",SAISIE!E95)</f>
        <v/>
      </c>
      <c r="E1365" s="12" t="str">
        <f>IF(SAISIE!H95="","",SAISIE!F95)</f>
        <v/>
      </c>
      <c r="F1365" s="12" t="str">
        <f>IF(SAISIE!$H95="","",IF(SAISIE!$U95="","",SAISIE!$U95))</f>
        <v/>
      </c>
      <c r="G1365" s="12" t="str">
        <f>IF(SAISIE!H95="","",SAISIE!H95)</f>
        <v/>
      </c>
      <c r="H1365" s="12"/>
      <c r="I1365" s="12" t="str">
        <f>IF(SAISIE!$H95="","",SAISIE!$X95)</f>
        <v/>
      </c>
      <c r="J1365" s="61" t="str">
        <f>IF(COUNTBLANK(SAISIE!$Q$6:$T$6)=4,"",IF(SAISIE!H95="","",IF(SAISIE!Q95&gt;0,SAISIE!$Q$6,IF(SAISIE!R95&gt;0,SAISIE!$R$6,IF(SAISIE!S95&gt;0,SAISIE!$S$6,IF(SAISIE!T95&gt;0,SAISIE!$T$6,""))))))</f>
        <v/>
      </c>
      <c r="O1365" s="11" t="s">
        <v>49</v>
      </c>
    </row>
    <row r="1366" spans="1:15" x14ac:dyDescent="0.2">
      <c r="A1366" s="48" t="str">
        <f>IF(B1366="","SUPPR",SAISIE!$B$3)</f>
        <v>SUPPR</v>
      </c>
      <c r="B1366" s="12" t="str">
        <f>IF(SAISIE!I95="","",IF(LEN(SAISIE!B95)=1,CONCATENATE("0",SAISIE!B95,"/",SAISIE!$B$4,"/",SAISIE!$B$5),CONCATENATE(SAISIE!B95,"/",SAISIE!$B$4,"/",SAISIE!$B$5)))</f>
        <v/>
      </c>
      <c r="C1366" s="12" t="str">
        <f>IF(SAISIE!I95="","",SAISIE!$I$8)</f>
        <v/>
      </c>
      <c r="D1366" s="12" t="str">
        <f>IF(SAISIE!I95="","",SAISIE!E95)</f>
        <v/>
      </c>
      <c r="E1366" s="12" t="str">
        <f>IF(SAISIE!I95="","",SAISIE!F95)</f>
        <v/>
      </c>
      <c r="F1366" s="12" t="str">
        <f>IF(SAISIE!$I95="","",IF(SAISIE!$U95="","",SAISIE!$U95))</f>
        <v/>
      </c>
      <c r="G1366" s="12" t="str">
        <f>IF(SAISIE!I95="","",SAISIE!I95)</f>
        <v/>
      </c>
      <c r="H1366" s="12"/>
      <c r="I1366" s="12" t="str">
        <f>IF(SAISIE!$I95="","",SAISIE!$X95)</f>
        <v/>
      </c>
      <c r="J1366" s="61" t="str">
        <f>IF(COUNTBLANK(SAISIE!$Q$6:$T$6)=4,"",IF(SAISIE!I95="","",IF(SAISIE!Q95&gt;0,SAISIE!$Q$6,IF(SAISIE!R95&gt;0,SAISIE!$R$6,IF(SAISIE!S95&gt;0,SAISIE!$S$6,IF(SAISIE!T95&gt;0,SAISIE!$T$6,""))))))</f>
        <v/>
      </c>
      <c r="O1366" s="11" t="s">
        <v>50</v>
      </c>
    </row>
    <row r="1367" spans="1:15" x14ac:dyDescent="0.2">
      <c r="A1367" s="48" t="str">
        <f>IF(B1367="","SUPPR",SAISIE!$B$3)</f>
        <v>SUPPR</v>
      </c>
      <c r="B1367" s="12" t="str">
        <f>IF(SAISIE!J95="","",IF(LEN(SAISIE!B95)=1,CONCATENATE("0",SAISIE!B95,"/",SAISIE!$B$4,"/",SAISIE!$B$5),CONCATENATE(SAISIE!B95,"/",SAISIE!$B$4,"/",SAISIE!$B$5)))</f>
        <v/>
      </c>
      <c r="C1367" s="12" t="str">
        <f>IF(SAISIE!J95="","",SAISIE!$J$8)</f>
        <v/>
      </c>
      <c r="D1367" s="12" t="str">
        <f>IF(SAISIE!J95="","",SAISIE!E95)</f>
        <v/>
      </c>
      <c r="E1367" s="12" t="str">
        <f>IF(SAISIE!J95="","",SAISIE!F95)</f>
        <v/>
      </c>
      <c r="F1367" s="12" t="str">
        <f>IF(SAISIE!$J95="","",IF(SAISIE!$U95="","",SAISIE!$U95))</f>
        <v/>
      </c>
      <c r="G1367" s="12" t="str">
        <f>IF(SAISIE!J95="","",SAISIE!J95)</f>
        <v/>
      </c>
      <c r="H1367" s="12"/>
      <c r="I1367" s="12" t="str">
        <f>IF(SAISIE!$J95="","",SAISIE!$X95)</f>
        <v/>
      </c>
      <c r="J1367" s="61" t="str">
        <f>IF(COUNTBLANK(SAISIE!$Q$6:$T$6)=4,"",IF(SAISIE!J95="","",IF(SAISIE!Q95&gt;0,SAISIE!$Q$6,IF(SAISIE!R95&gt;0,SAISIE!$R$6,IF(SAISIE!S95&gt;0,SAISIE!$S$6,IF(SAISIE!T95&gt;0,SAISIE!$T$6,""))))))</f>
        <v/>
      </c>
      <c r="O1367" s="11" t="s">
        <v>53</v>
      </c>
    </row>
    <row r="1368" spans="1:15" x14ac:dyDescent="0.2">
      <c r="A1368" s="48" t="str">
        <f>IF(B1368="","SUPPR",SAISIE!$B$3)</f>
        <v>SUPPR</v>
      </c>
      <c r="B1368" s="12" t="str">
        <f>IF(SAISIE!K95="","",IF(LEN(SAISIE!B95)=1,CONCATENATE("0",SAISIE!B95,"/",SAISIE!$B$4,"/",SAISIE!$B$5),CONCATENATE(SAISIE!B95,"/",SAISIE!$B$4,"/",SAISIE!$B$5)))</f>
        <v/>
      </c>
      <c r="C1368" s="12" t="str">
        <f>IF(SAISIE!K95="","",SAISIE!$K$8)</f>
        <v/>
      </c>
      <c r="D1368" s="12" t="str">
        <f>IF(SAISIE!K95="","",SAISIE!E95)</f>
        <v/>
      </c>
      <c r="E1368" s="12" t="str">
        <f>IF(SAISIE!K95="","",SAISIE!F95)</f>
        <v/>
      </c>
      <c r="F1368" s="12" t="str">
        <f>IF(SAISIE!$K95="","",IF(SAISIE!$U95="","",SAISIE!$U95))</f>
        <v/>
      </c>
      <c r="G1368" s="12" t="str">
        <f>IF(SAISIE!K95="","",SAISIE!K95)</f>
        <v/>
      </c>
      <c r="H1368" s="12"/>
      <c r="I1368" s="12" t="str">
        <f>IF(SAISIE!$K95="","",SAISIE!$X95)</f>
        <v/>
      </c>
      <c r="J1368" s="61" t="str">
        <f>IF(COUNTBLANK(SAISIE!$Q$6:$T$6)=4,"",IF(SAISIE!K95="","",IF(SAISIE!Q95&gt;0,SAISIE!$Q$6,IF(SAISIE!R95&gt;0,SAISIE!$R$6,IF(SAISIE!S95&gt;0,SAISIE!$S$6,IF(SAISIE!T95&gt;0,SAISIE!$T$6,""))))))</f>
        <v/>
      </c>
      <c r="O1368" s="11" t="s">
        <v>54</v>
      </c>
    </row>
    <row r="1369" spans="1:15" x14ac:dyDescent="0.2">
      <c r="A1369" s="48" t="str">
        <f>IF(B1369="","SUPPR",SAISIE!$B$3)</f>
        <v>SUPPR</v>
      </c>
      <c r="B1369" s="12" t="str">
        <f>IF(SAISIE!L95="","",IF(LEN(SAISIE!B95)=1,CONCATENATE("0",SAISIE!B95,"/",SAISIE!$B$4,"/",SAISIE!$B$5),CONCATENATE(SAISIE!B95,"/",SAISIE!$B$4,"/",SAISIE!$B$5)))</f>
        <v/>
      </c>
      <c r="C1369" s="12" t="str">
        <f>IF(SAISIE!L95="","",SAISIE!$L$8)</f>
        <v/>
      </c>
      <c r="D1369" s="12" t="str">
        <f>IF(SAISIE!L95="","",SAISIE!E95)</f>
        <v/>
      </c>
      <c r="E1369" s="12" t="str">
        <f>IF(SAISIE!L95="","",SAISIE!F95)</f>
        <v/>
      </c>
      <c r="F1369" s="12" t="str">
        <f>IF(SAISIE!$L95="","",IF(SAISIE!$U95="","",SAISIE!$U95))</f>
        <v/>
      </c>
      <c r="G1369" s="12" t="str">
        <f>IF(SAISIE!L95="","",SAISIE!L95)</f>
        <v/>
      </c>
      <c r="H1369" s="12"/>
      <c r="I1369" s="12" t="str">
        <f>IF(SAISIE!$L95="","",SAISIE!$X95)</f>
        <v/>
      </c>
      <c r="J1369" s="61" t="str">
        <f>IF(COUNTBLANK(SAISIE!$Q$6:$T$6)=4,"",IF(SAISIE!L95="","",IF(SAISIE!Q95&gt;0,SAISIE!$Q$6,IF(SAISIE!R95&gt;0,SAISIE!$R$6,IF(SAISIE!S95&gt;0,SAISIE!$S$6,IF(SAISIE!T95&gt;0,SAISIE!$T$6,""))))))</f>
        <v/>
      </c>
      <c r="O1369" s="11" t="s">
        <v>55</v>
      </c>
    </row>
    <row r="1370" spans="1:15" x14ac:dyDescent="0.2">
      <c r="A1370" s="48" t="str">
        <f>IF(B1370="","SUPPR",SAISIE!$B$3)</f>
        <v>SUPPR</v>
      </c>
      <c r="B1370" s="12" t="str">
        <f>IF(SAISIE!M95="","",IF(LEN(SAISIE!B95)=1,CONCATENATE("0",SAISIE!B95,"/",SAISIE!$B$4,"/",SAISIE!$B$5),CONCATENATE(SAISIE!B95,"/",SAISIE!$B$4,"/",SAISIE!$B$5)))</f>
        <v/>
      </c>
      <c r="C1370" s="12" t="str">
        <f>IF(SAISIE!M95="","",SAISIE!$M$8)</f>
        <v/>
      </c>
      <c r="D1370" s="12" t="str">
        <f>IF(SAISIE!M95="","",SAISIE!E95)</f>
        <v/>
      </c>
      <c r="E1370" s="12" t="str">
        <f>IF(SAISIE!M95="","",SAISIE!F95)</f>
        <v/>
      </c>
      <c r="F1370" s="12" t="str">
        <f>IF(SAISIE!$M95="","",IF(SAISIE!$U95="","",SAISIE!$U95))</f>
        <v/>
      </c>
      <c r="G1370" s="12" t="str">
        <f>IF(SAISIE!M95="","",SAISIE!M95)</f>
        <v/>
      </c>
      <c r="H1370" s="12"/>
      <c r="I1370" s="12" t="str">
        <f>IF(SAISIE!$M95="","",SAISIE!$X95)</f>
        <v/>
      </c>
      <c r="J1370" s="61" t="str">
        <f>IF(COUNTBLANK(SAISIE!$Q$6:$T$6)=4,"",IF(SAISIE!M95="","",IF(SAISIE!Q95&gt;0,SAISIE!$Q$6,IF(SAISIE!R95&gt;0,SAISIE!$R$6,IF(SAISIE!S95&gt;0,SAISIE!$S$6,IF(SAISIE!T95&gt;0,SAISIE!$T$6,""))))))</f>
        <v/>
      </c>
      <c r="O1370" s="11" t="s">
        <v>56</v>
      </c>
    </row>
    <row r="1371" spans="1:15" x14ac:dyDescent="0.2">
      <c r="A1371" s="48" t="str">
        <f>IF(B96="","SUPPR",SAISIE!$B$3)</f>
        <v>SUPPR</v>
      </c>
      <c r="B1371" s="12" t="str">
        <f>IF(SAISIE!N95="","",IF(LEN(SAISIE!B95)=1,CONCATENATE("0",SAISIE!B95,"/",SAISIE!$B$4,"/",SAISIE!$B$5),CONCATENATE(SAISIE!B95,"/",SAISIE!$B$4,"/",SAISIE!$B$5)))</f>
        <v/>
      </c>
      <c r="C1371" s="12" t="str">
        <f>IF(SAISIE!N95="","",SAISIE!$N$8)</f>
        <v/>
      </c>
      <c r="D1371" s="12" t="str">
        <f>IF(SAISIE!N95="","",SAISIE!E95)</f>
        <v/>
      </c>
      <c r="E1371" s="12" t="str">
        <f>IF(SAISIE!N95="","",SAISIE!F95)</f>
        <v/>
      </c>
      <c r="F1371" s="12" t="str">
        <f>IF(SAISIE!$N95="","",IF(SAISIE!$U95="","",SAISIE!$U95))</f>
        <v/>
      </c>
      <c r="G1371" s="12" t="str">
        <f>IF(SAISIE!N95="","",SAISIE!N95)</f>
        <v/>
      </c>
      <c r="H1371" s="12"/>
      <c r="I1371" s="12" t="str">
        <f>IF(SAISIE!$N95="","",SAISIE!$X95)</f>
        <v/>
      </c>
      <c r="J1371" s="61" t="str">
        <f>IF(COUNTBLANK(SAISIE!$Q$6:$T$6)=4,"",IF(SAISIE!N95="","",IF(SAISIE!Q95&gt;0,SAISIE!$Q$6,IF(SAISIE!R95&gt;0,SAISIE!$R$6,IF(SAISIE!S95&gt;0,SAISIE!$S$6,IF(SAISIE!T95&gt;0,SAISIE!$T$6,""))))))</f>
        <v/>
      </c>
      <c r="O1371" s="11" t="s">
        <v>57</v>
      </c>
    </row>
    <row r="1372" spans="1:15" x14ac:dyDescent="0.2">
      <c r="A1372" s="48" t="str">
        <f>IF(B1372="","SUPPR",SAISIE!$B$3)</f>
        <v>SUPPR</v>
      </c>
      <c r="B1372" s="12" t="str">
        <f>IF(SAISIE!O95="","",IF(LEN(SAISIE!B95)=1,CONCATENATE("0",SAISIE!B95,"/",SAISIE!$B$4,"/",SAISIE!$B$5),CONCATENATE(SAISIE!B95,"/",SAISIE!$B$4,"/",SAISIE!$B$5)))</f>
        <v/>
      </c>
      <c r="C1372" s="12" t="str">
        <f>IF(SAISIE!O95="","",SAISIE!$O$8)</f>
        <v/>
      </c>
      <c r="D1372" s="12" t="str">
        <f>IF(SAISIE!O95="","",SAISIE!E95)</f>
        <v/>
      </c>
      <c r="E1372" s="12" t="str">
        <f>IF(SAISIE!O95="","",SAISIE!F95)</f>
        <v/>
      </c>
      <c r="F1372" s="12" t="str">
        <f>IF(SAISIE!$O95="","",IF(SAISIE!$U95="","",SAISIE!$U95))</f>
        <v/>
      </c>
      <c r="G1372" s="12" t="str">
        <f>IF(SAISIE!O95="","",SAISIE!O95)</f>
        <v/>
      </c>
      <c r="H1372" s="12"/>
      <c r="I1372" s="12" t="str">
        <f>IF(SAISIE!$O95="","",SAISIE!$X95)</f>
        <v/>
      </c>
      <c r="J1372" s="61" t="str">
        <f>IF(COUNTBLANK(SAISIE!$Q$6:$T$6)=4,"",IF(SAISIE!O95="","",IF(SAISIE!Q95&gt;0,SAISIE!$Q$6,IF(SAISIE!R95&gt;0,SAISIE!$R$6,IF(SAISIE!S95&gt;0,SAISIE!$S$6,IF(SAISIE!T95&gt;0,SAISIE!$T$6,""))))))</f>
        <v/>
      </c>
      <c r="O1372" s="11" t="s">
        <v>58</v>
      </c>
    </row>
    <row r="1373" spans="1:15" x14ac:dyDescent="0.2">
      <c r="A1373" s="48" t="str">
        <f>IF(B1373="","SUPPR",SAISIE!$B$3)</f>
        <v>SUPPR</v>
      </c>
      <c r="B1373" s="12" t="str">
        <f>IF(SAISIE!P95="","",IF(LEN(SAISIE!B95)=1,CONCATENATE("0",SAISIE!B95,"/",SAISIE!$B$4,"/",SAISIE!$B$5),CONCATENATE(SAISIE!B95,"/",SAISIE!$B$4,"/",SAISIE!$B$5)))</f>
        <v/>
      </c>
      <c r="C1373" s="12" t="str">
        <f>IF(SAISIE!P95="","",SAISIE!$P$8)</f>
        <v/>
      </c>
      <c r="D1373" s="12" t="str">
        <f>IF(SAISIE!P95="","",SAISIE!E95)</f>
        <v/>
      </c>
      <c r="E1373" s="12" t="str">
        <f>IF(SAISIE!P95="","",SAISIE!F95)</f>
        <v/>
      </c>
      <c r="F1373" s="12" t="str">
        <f>IF(SAISIE!$P95="","",IF(SAISIE!$U95="","",SAISIE!$U95))</f>
        <v/>
      </c>
      <c r="G1373" s="12" t="str">
        <f>IF(SAISIE!P95="","",SAISIE!P95)</f>
        <v/>
      </c>
      <c r="H1373" s="12"/>
      <c r="I1373" s="12" t="str">
        <f>IF(SAISIE!$P95="","",SAISIE!$X95)</f>
        <v/>
      </c>
      <c r="J1373" s="61" t="str">
        <f>IF(COUNTBLANK(SAISIE!$Q$6:$T$6)=4,"",IF(SAISIE!P95="","",IF(SAISIE!Q95&gt;0,SAISIE!$Q$6,IF(SAISIE!R95&gt;0,SAISIE!$R$6,IF(SAISIE!S95&gt;0,SAISIE!$S$6,IF(SAISIE!T95&gt;0,SAISIE!$T$6,""))))))</f>
        <v/>
      </c>
      <c r="O1373" s="11" t="s">
        <v>52</v>
      </c>
    </row>
    <row r="1374" spans="1:15" x14ac:dyDescent="0.2">
      <c r="A1374" s="48" t="str">
        <f>IF(B1374="","SUPPR",SAISIE!$B$3)</f>
        <v>PR</v>
      </c>
      <c r="B1374" s="12" t="str">
        <f>IF(SAISIE!Q95="","",IF(LEN(SAISIE!B95)=1,CONCATENATE("0",SAISIE!B95,"/",SAISIE!$B$4,"/",SAISIE!$B$5),CONCATENATE(SAISIE!B95,"/",SAISIE!$B$4,"/",SAISIE!$B$5)))</f>
        <v>15/01/2018</v>
      </c>
      <c r="C1374" s="12">
        <f>IF(SAISIE!Q95="","",SAISIE!$Q$8)</f>
        <v>4457112</v>
      </c>
      <c r="D1374" s="12">
        <f>IF(SAISIE!Q95="","",SAISIE!E95)</f>
        <v>154187</v>
      </c>
      <c r="E1374" s="12" t="str">
        <f>IF(SAISIE!Q95="","",SAISIE!F95)</f>
        <v>CV PV 18147223 - BL-725-FN - PETRI THIERRY - FIAT DUCATO</v>
      </c>
      <c r="F1374" s="12" t="str">
        <f>IF(SAISIE!$Q95="","",IF(SAISIE!$U95="","",SAISIE!$U95))</f>
        <v/>
      </c>
      <c r="G1374" s="12">
        <f>IF(SAISIE!Q95="","",SAISIE!Q95)</f>
        <v>1.67</v>
      </c>
      <c r="H1374" s="12"/>
      <c r="I1374" s="37"/>
      <c r="J1374" s="61"/>
      <c r="O1374" s="39"/>
    </row>
    <row r="1375" spans="1:15" x14ac:dyDescent="0.2">
      <c r="A1375" s="48" t="str">
        <f>IF(B1375="","SUPPR",SAISIE!$B$3)</f>
        <v>SUPPR</v>
      </c>
      <c r="B1375" s="12" t="str">
        <f>IF(SAISIE!R95="","",IF(LEN(SAISIE!B95)=1,CONCATENATE("0",SAISIE!B95,"/",SAISIE!$B$4,"/",SAISIE!$B$5),CONCATENATE(SAISIE!B95,"/",SAISIE!$B$4,"/",SAISIE!$B$5)))</f>
        <v/>
      </c>
      <c r="C1375" s="12" t="str">
        <f>IF(SAISIE!R95="","",SAISIE!$R$8)</f>
        <v/>
      </c>
      <c r="D1375" s="12" t="str">
        <f>IF(SAISIE!R95="","",SAISIE!E95)</f>
        <v/>
      </c>
      <c r="E1375" s="12" t="str">
        <f>IF(SAISIE!R95="","",SAISIE!F95)</f>
        <v/>
      </c>
      <c r="F1375" s="12" t="str">
        <f>IF(SAISIE!$R95="","",IF(SAISIE!$U95="","",SAISIE!$U95))</f>
        <v/>
      </c>
      <c r="G1375" s="12" t="str">
        <f>IF(SAISIE!R95="","",SAISIE!R95)</f>
        <v/>
      </c>
      <c r="H1375" s="12"/>
      <c r="I1375" s="37"/>
      <c r="J1375" s="61"/>
    </row>
    <row r="1376" spans="1:15" x14ac:dyDescent="0.2">
      <c r="A1376" s="48" t="str">
        <f>IF(B1376="","SUPPR",SAISIE!$B$3)</f>
        <v>SUPPR</v>
      </c>
      <c r="B1376" s="12" t="str">
        <f>IF(SAISIE!S95="","",IF(LEN(SAISIE!B95)=1,CONCATENATE("0",SAISIE!B95,"/",SAISIE!$B$4,"/",SAISIE!$B$5),CONCATENATE(SAISIE!B95,"/",SAISIE!$B$4,"/",SAISIE!$B$5)))</f>
        <v/>
      </c>
      <c r="C1376" s="12" t="str">
        <f>IF(SAISIE!S95="","",SAISIE!$S$8)</f>
        <v/>
      </c>
      <c r="D1376" s="12" t="str">
        <f>IF(SAISIE!S95="","",SAISIE!E95)</f>
        <v/>
      </c>
      <c r="E1376" s="12" t="str">
        <f>IF(SAISIE!S95="","",SAISIE!F95)</f>
        <v/>
      </c>
      <c r="F1376" s="12" t="str">
        <f>IF(SAISIE!$S95="","",IF(SAISIE!$U95="","",SAISIE!$U95))</f>
        <v/>
      </c>
      <c r="G1376" s="12" t="str">
        <f>IF(SAISIE!S95="","",SAISIE!S95)</f>
        <v/>
      </c>
      <c r="H1376" s="12"/>
      <c r="I1376" s="37"/>
      <c r="J1376" s="61"/>
    </row>
    <row r="1377" spans="1:15" ht="13.5" thickBot="1" x14ac:dyDescent="0.25">
      <c r="A1377" s="48" t="str">
        <f>IF(B1377="","SUPPR",SAISIE!$B$3)</f>
        <v>SUPPR</v>
      </c>
      <c r="B1377" s="12" t="str">
        <f>IF(SAISIE!T95="","",IF(LEN(SAISIE!B95)=1,CONCATENATE("0",SAISIE!B95,"/",SAISIE!$B$4,"/",SAISIE!$B$5),CONCATENATE(SAISIE!B95,"/",SAISIE!$B$4,"/",SAISIE!$B$5)))</f>
        <v/>
      </c>
      <c r="C1377" s="60" t="str">
        <f>IF(SAISIE!T95="","",SAISIE!$T$8)</f>
        <v/>
      </c>
      <c r="D1377" s="60" t="str">
        <f>IF(SAISIE!T95="","",SAISIE!E95)</f>
        <v/>
      </c>
      <c r="E1377" s="60" t="str">
        <f>IF(SAISIE!T95="","",SAISIE!F95)</f>
        <v/>
      </c>
      <c r="F1377" s="60" t="str">
        <f>IF(SAISIE!$T95="","",IF(SAISIE!$U95="","",SAISIE!$U95))</f>
        <v/>
      </c>
      <c r="G1377" s="60" t="str">
        <f>IF(SAISIE!T95="","",SAISIE!T95)</f>
        <v/>
      </c>
      <c r="H1377" s="58"/>
      <c r="I1377" s="59"/>
      <c r="J1377" s="62"/>
    </row>
    <row r="1378" spans="1:15" x14ac:dyDescent="0.2">
      <c r="A1378" s="48" t="str">
        <f>IF(B1378="","SUPPR",SAISIE!$B$3)</f>
        <v>PR</v>
      </c>
      <c r="B1378" s="53" t="str">
        <f>IF(SAISIE!B96="","",IF(LEN(SAISIE!B96)=1,CONCATENATE("0",SAISIE!B96,"/",SAISIE!$B$4,"/",SAISIE!$B$5),CONCATENATE(SAISIE!B96,"/",SAISIE!$B$4,"/",SAISIE!$B$5)))</f>
        <v>20/01/2018</v>
      </c>
      <c r="C1378" s="53" t="str">
        <f>IF(SAISIE!B96="","",CONCATENATE($M$2,SAISIE!C96))</f>
        <v xml:space="preserve">411CAR </v>
      </c>
      <c r="D1378" s="53">
        <f>IF(SAISIE!B96="","",SAISIE!E96)</f>
        <v>154323</v>
      </c>
      <c r="E1378" s="53" t="str">
        <f>IF(SAISIE!B96="","",SAISIE!F96)</f>
        <v>CV PV 18147349 - DB-957-PS - MERY ALAIN &amp; GAUTHIER KRISTEL - CITROEN BERLINGO</v>
      </c>
      <c r="F1378" s="66" t="str">
        <f>IF(A1378="SUPPR","",IF(SAISIE!U96="","",SAISIE!U96))</f>
        <v/>
      </c>
      <c r="G1378" s="53"/>
      <c r="H1378" s="53">
        <f>IF(SAISIE!B96="","",SAISIE!D96)</f>
        <v>15</v>
      </c>
      <c r="I1378" s="54"/>
      <c r="J1378" s="55" t="str">
        <f>IF(AZ96="","","")</f>
        <v/>
      </c>
      <c r="O1378" s="38" t="e">
        <f>O1362+1</f>
        <v>#VALUE!</v>
      </c>
    </row>
    <row r="1379" spans="1:15" x14ac:dyDescent="0.2">
      <c r="A1379" s="48" t="str">
        <f>IF(B1379="","SUPPR",SAISIE!$B$3)</f>
        <v>SUPPR</v>
      </c>
      <c r="B1379" s="12" t="str">
        <f>IF(SAISIE!W96="","",IF(LEN(SAISIE!B96)=1,CONCATENATE("0",SAISIE!B96,"/",SAISIE!$B$4,"/",SAISIE!$B$5),CONCATENATE(SAISIE!B96,"/",SAISIE!$B$4,"/",SAISIE!$B$5)))</f>
        <v/>
      </c>
      <c r="C1379" s="12" t="str">
        <f>IF(SAISIE!W96="","",SAISIE!V96)</f>
        <v/>
      </c>
      <c r="D1379" s="12" t="str">
        <f>IF(SAISIE!W96="","",SAISIE!E96)</f>
        <v/>
      </c>
      <c r="E1379" s="12" t="str">
        <f>IF(SAISIE!W96="","",SAISIE!F96)</f>
        <v/>
      </c>
      <c r="F1379" s="12" t="str">
        <f>IF(SAISIE!$W96="","",IF(SAISIE!$U96="","",SAISIE!$U96))</f>
        <v/>
      </c>
      <c r="G1379" s="12" t="str">
        <f>IF(SAISIE!W96="","",SAISIE!W96)</f>
        <v/>
      </c>
      <c r="H1379" s="12"/>
      <c r="I1379" s="12" t="str">
        <f>IF(SAISIE!$W96="","",SAISIE!$X96)</f>
        <v/>
      </c>
      <c r="J1379" s="61" t="str">
        <f>IF(COUNTBLANK(SAISIE!$Q$6:$T$6)=4,"",IF(SAISIE!W96="","",IF(SAISIE!Q96&gt;0,SAISIE!$Q$6,IF(SAISIE!R96&gt;0,SAISIE!$R$6,IF(SAISIE!S96&gt;0,SAISIE!$S$6,IF(SAISIE!T96&gt;0,SAISIE!$T$6,""))))))</f>
        <v/>
      </c>
      <c r="O1379" s="11" t="s">
        <v>51</v>
      </c>
    </row>
    <row r="1380" spans="1:15" x14ac:dyDescent="0.2">
      <c r="A1380" s="48" t="str">
        <f>IF(B1380="","SUPPR",SAISIE!$B$3)</f>
        <v>PR</v>
      </c>
      <c r="B1380" s="12" t="str">
        <f>IF(SAISIE!G96="","",IF(LEN(SAISIE!B96)=1,CONCATENATE("0",SAISIE!B96,"/",SAISIE!$B$4,"/",SAISIE!$B$5),CONCATENATE(SAISIE!B96,"/",SAISIE!$B$4,"/",SAISIE!$B$5)))</f>
        <v>20/01/2018</v>
      </c>
      <c r="C1380" s="12">
        <f>IF(SAISIE!G96="","",SAISIE!$G$8)</f>
        <v>706100</v>
      </c>
      <c r="D1380" s="12">
        <f>IF(SAISIE!G96="","",SAISIE!E96)</f>
        <v>154323</v>
      </c>
      <c r="E1380" s="12" t="str">
        <f>IF(SAISIE!G96="","",SAISIE!F96)</f>
        <v>CV PV 18147349 - DB-957-PS - MERY ALAIN &amp; GAUTHIER KRISTEL - CITROEN BERLINGO</v>
      </c>
      <c r="F1380" s="12" t="str">
        <f>IF(SAISIE!$G96="","",IF(SAISIE!$U96="","",SAISIE!$U96))</f>
        <v/>
      </c>
      <c r="G1380" s="12">
        <f>IF(SAISIE!G96="","",SAISIE!G96)</f>
        <v>12.5</v>
      </c>
      <c r="H1380" s="12"/>
      <c r="I1380" s="12">
        <f>IF(SAISIE!$G96="","",SAISIE!$X96)</f>
        <v>0</v>
      </c>
      <c r="J1380" s="61" t="str">
        <f>IF(COUNTBLANK(SAISIE!$Q$6:$T$6)=4,"",IF(SAISIE!G96="","",IF(SAISIE!Q96&gt;0,SAISIE!$Q$6,IF(SAISIE!R96&gt;0,SAISIE!$R$6,IF(SAISIE!S96&gt;0,SAISIE!$S$6,IF(SAISIE!T96&gt;0,SAISIE!$T$6,""))))))</f>
        <v/>
      </c>
      <c r="O1380" s="11" t="s">
        <v>48</v>
      </c>
    </row>
    <row r="1381" spans="1:15" x14ac:dyDescent="0.2">
      <c r="A1381" s="48" t="str">
        <f>IF(B1381="","SUPPR",SAISIE!$B$3)</f>
        <v>SUPPR</v>
      </c>
      <c r="B1381" s="12" t="str">
        <f>IF(SAISIE!H96="","",IF(LEN(SAISIE!B96)=1,CONCATENATE("0",SAISIE!B96,"/",SAISIE!$B$4,"/",SAISIE!$B$5),CONCATENATE(SAISIE!B96,"/",SAISIE!$B$4,"/",SAISIE!$B$5)))</f>
        <v/>
      </c>
      <c r="C1381" s="12" t="str">
        <f>IF(SAISIE!H96="","",SAISIE!$H$8)</f>
        <v/>
      </c>
      <c r="D1381" s="12" t="str">
        <f>IF(SAISIE!H96="","",SAISIE!E96)</f>
        <v/>
      </c>
      <c r="E1381" s="12" t="str">
        <f>IF(SAISIE!H96="","",SAISIE!F96)</f>
        <v/>
      </c>
      <c r="F1381" s="12" t="str">
        <f>IF(SAISIE!$H96="","",IF(SAISIE!$U96="","",SAISIE!$U96))</f>
        <v/>
      </c>
      <c r="G1381" s="12" t="str">
        <f>IF(SAISIE!H96="","",SAISIE!H96)</f>
        <v/>
      </c>
      <c r="H1381" s="12"/>
      <c r="I1381" s="12" t="str">
        <f>IF(SAISIE!$H96="","",SAISIE!$X96)</f>
        <v/>
      </c>
      <c r="J1381" s="61" t="str">
        <f>IF(COUNTBLANK(SAISIE!$Q$6:$T$6)=4,"",IF(SAISIE!H96="","",IF(SAISIE!Q96&gt;0,SAISIE!$Q$6,IF(SAISIE!R96&gt;0,SAISIE!$R$6,IF(SAISIE!S96&gt;0,SAISIE!$S$6,IF(SAISIE!T96&gt;0,SAISIE!$T$6,""))))))</f>
        <v/>
      </c>
      <c r="O1381" s="11" t="s">
        <v>49</v>
      </c>
    </row>
    <row r="1382" spans="1:15" x14ac:dyDescent="0.2">
      <c r="A1382" s="48" t="str">
        <f>IF(B1382="","SUPPR",SAISIE!$B$3)</f>
        <v>SUPPR</v>
      </c>
      <c r="B1382" s="12" t="str">
        <f>IF(SAISIE!I96="","",IF(LEN(SAISIE!B96)=1,CONCATENATE("0",SAISIE!B96,"/",SAISIE!$B$4,"/",SAISIE!$B$5),CONCATENATE(SAISIE!B96,"/",SAISIE!$B$4,"/",SAISIE!$B$5)))</f>
        <v/>
      </c>
      <c r="C1382" s="12" t="str">
        <f>IF(SAISIE!I96="","",SAISIE!$I$8)</f>
        <v/>
      </c>
      <c r="D1382" s="12" t="str">
        <f>IF(SAISIE!I96="","",SAISIE!E96)</f>
        <v/>
      </c>
      <c r="E1382" s="12" t="str">
        <f>IF(SAISIE!I96="","",SAISIE!F96)</f>
        <v/>
      </c>
      <c r="F1382" s="12" t="str">
        <f>IF(SAISIE!$I96="","",IF(SAISIE!$U96="","",SAISIE!$U96))</f>
        <v/>
      </c>
      <c r="G1382" s="12" t="str">
        <f>IF(SAISIE!I96="","",SAISIE!I96)</f>
        <v/>
      </c>
      <c r="H1382" s="12"/>
      <c r="I1382" s="12" t="str">
        <f>IF(SAISIE!$I96="","",SAISIE!$X96)</f>
        <v/>
      </c>
      <c r="J1382" s="61" t="str">
        <f>IF(COUNTBLANK(SAISIE!$Q$6:$T$6)=4,"",IF(SAISIE!I96="","",IF(SAISIE!Q96&gt;0,SAISIE!$Q$6,IF(SAISIE!R96&gt;0,SAISIE!$R$6,IF(SAISIE!S96&gt;0,SAISIE!$S$6,IF(SAISIE!T96&gt;0,SAISIE!$T$6,""))))))</f>
        <v/>
      </c>
      <c r="O1382" s="11" t="s">
        <v>50</v>
      </c>
    </row>
    <row r="1383" spans="1:15" x14ac:dyDescent="0.2">
      <c r="A1383" s="48" t="str">
        <f>IF(B1383="","SUPPR",SAISIE!$B$3)</f>
        <v>SUPPR</v>
      </c>
      <c r="B1383" s="12" t="str">
        <f>IF(SAISIE!J96="","",IF(LEN(SAISIE!B96)=1,CONCATENATE("0",SAISIE!B96,"/",SAISIE!$B$4,"/",SAISIE!$B$5),CONCATENATE(SAISIE!B96,"/",SAISIE!$B$4,"/",SAISIE!$B$5)))</f>
        <v/>
      </c>
      <c r="C1383" s="12" t="str">
        <f>IF(SAISIE!J96="","",SAISIE!$J$8)</f>
        <v/>
      </c>
      <c r="D1383" s="12" t="str">
        <f>IF(SAISIE!J96="","",SAISIE!E96)</f>
        <v/>
      </c>
      <c r="E1383" s="12" t="str">
        <f>IF(SAISIE!J96="","",SAISIE!F96)</f>
        <v/>
      </c>
      <c r="F1383" s="12" t="str">
        <f>IF(SAISIE!$J96="","",IF(SAISIE!$U96="","",SAISIE!$U96))</f>
        <v/>
      </c>
      <c r="G1383" s="12" t="str">
        <f>IF(SAISIE!J96="","",SAISIE!J96)</f>
        <v/>
      </c>
      <c r="H1383" s="12"/>
      <c r="I1383" s="12" t="str">
        <f>IF(SAISIE!$J96="","",SAISIE!$X96)</f>
        <v/>
      </c>
      <c r="J1383" s="61" t="str">
        <f>IF(COUNTBLANK(SAISIE!$Q$6:$T$6)=4,"",IF(SAISIE!J96="","",IF(SAISIE!Q96&gt;0,SAISIE!$Q$6,IF(SAISIE!R96&gt;0,SAISIE!$R$6,IF(SAISIE!S96&gt;0,SAISIE!$S$6,IF(SAISIE!T96&gt;0,SAISIE!$T$6,""))))))</f>
        <v/>
      </c>
      <c r="O1383" s="11" t="s">
        <v>53</v>
      </c>
    </row>
    <row r="1384" spans="1:15" x14ac:dyDescent="0.2">
      <c r="A1384" s="48" t="str">
        <f>IF(B1384="","SUPPR",SAISIE!$B$3)</f>
        <v>SUPPR</v>
      </c>
      <c r="B1384" s="12" t="str">
        <f>IF(SAISIE!K96="","",IF(LEN(SAISIE!B96)=1,CONCATENATE("0",SAISIE!B96,"/",SAISIE!$B$4,"/",SAISIE!$B$5),CONCATENATE(SAISIE!B96,"/",SAISIE!$B$4,"/",SAISIE!$B$5)))</f>
        <v/>
      </c>
      <c r="C1384" s="12" t="str">
        <f>IF(SAISIE!K96="","",SAISIE!$K$8)</f>
        <v/>
      </c>
      <c r="D1384" s="12" t="str">
        <f>IF(SAISIE!K96="","",SAISIE!E96)</f>
        <v/>
      </c>
      <c r="E1384" s="12" t="str">
        <f>IF(SAISIE!K96="","",SAISIE!F96)</f>
        <v/>
      </c>
      <c r="F1384" s="12" t="str">
        <f>IF(SAISIE!$K96="","",IF(SAISIE!$U96="","",SAISIE!$U96))</f>
        <v/>
      </c>
      <c r="G1384" s="12" t="str">
        <f>IF(SAISIE!K96="","",SAISIE!K96)</f>
        <v/>
      </c>
      <c r="H1384" s="12"/>
      <c r="I1384" s="12" t="str">
        <f>IF(SAISIE!$K96="","",SAISIE!$X96)</f>
        <v/>
      </c>
      <c r="J1384" s="61" t="str">
        <f>IF(COUNTBLANK(SAISIE!$Q$6:$T$6)=4,"",IF(SAISIE!K96="","",IF(SAISIE!Q96&gt;0,SAISIE!$Q$6,IF(SAISIE!R96&gt;0,SAISIE!$R$6,IF(SAISIE!S96&gt;0,SAISIE!$S$6,IF(SAISIE!T96&gt;0,SAISIE!$T$6,""))))))</f>
        <v/>
      </c>
      <c r="O1384" s="11" t="s">
        <v>54</v>
      </c>
    </row>
    <row r="1385" spans="1:15" x14ac:dyDescent="0.2">
      <c r="A1385" s="48" t="str">
        <f>IF(B1385="","SUPPR",SAISIE!$B$3)</f>
        <v>SUPPR</v>
      </c>
      <c r="B1385" s="12" t="str">
        <f>IF(SAISIE!L96="","",IF(LEN(SAISIE!B96)=1,CONCATENATE("0",SAISIE!B96,"/",SAISIE!$B$4,"/",SAISIE!$B$5),CONCATENATE(SAISIE!B96,"/",SAISIE!$B$4,"/",SAISIE!$B$5)))</f>
        <v/>
      </c>
      <c r="C1385" s="12" t="str">
        <f>IF(SAISIE!L96="","",SAISIE!$L$8)</f>
        <v/>
      </c>
      <c r="D1385" s="12" t="str">
        <f>IF(SAISIE!L96="","",SAISIE!E96)</f>
        <v/>
      </c>
      <c r="E1385" s="12" t="str">
        <f>IF(SAISIE!L96="","",SAISIE!F96)</f>
        <v/>
      </c>
      <c r="F1385" s="12" t="str">
        <f>IF(SAISIE!$L96="","",IF(SAISIE!$U96="","",SAISIE!$U96))</f>
        <v/>
      </c>
      <c r="G1385" s="12" t="str">
        <f>IF(SAISIE!L96="","",SAISIE!L96)</f>
        <v/>
      </c>
      <c r="H1385" s="12"/>
      <c r="I1385" s="12" t="str">
        <f>IF(SAISIE!$L96="","",SAISIE!$X96)</f>
        <v/>
      </c>
      <c r="J1385" s="61" t="str">
        <f>IF(COUNTBLANK(SAISIE!$Q$6:$T$6)=4,"",IF(SAISIE!L96="","",IF(SAISIE!Q96&gt;0,SAISIE!$Q$6,IF(SAISIE!R96&gt;0,SAISIE!$R$6,IF(SAISIE!S96&gt;0,SAISIE!$S$6,IF(SAISIE!T96&gt;0,SAISIE!$T$6,""))))))</f>
        <v/>
      </c>
      <c r="O1385" s="11" t="s">
        <v>55</v>
      </c>
    </row>
    <row r="1386" spans="1:15" x14ac:dyDescent="0.2">
      <c r="A1386" s="48" t="str">
        <f>IF(B1386="","SUPPR",SAISIE!$B$3)</f>
        <v>SUPPR</v>
      </c>
      <c r="B1386" s="12" t="str">
        <f>IF(SAISIE!M96="","",IF(LEN(SAISIE!B96)=1,CONCATENATE("0",SAISIE!B96,"/",SAISIE!$B$4,"/",SAISIE!$B$5),CONCATENATE(SAISIE!B96,"/",SAISIE!$B$4,"/",SAISIE!$B$5)))</f>
        <v/>
      </c>
      <c r="C1386" s="12" t="str">
        <f>IF(SAISIE!M96="","",SAISIE!$M$8)</f>
        <v/>
      </c>
      <c r="D1386" s="12" t="str">
        <f>IF(SAISIE!M96="","",SAISIE!E96)</f>
        <v/>
      </c>
      <c r="E1386" s="12" t="str">
        <f>IF(SAISIE!M96="","",SAISIE!F96)</f>
        <v/>
      </c>
      <c r="F1386" s="12" t="str">
        <f>IF(SAISIE!$M96="","",IF(SAISIE!$U96="","",SAISIE!$U96))</f>
        <v/>
      </c>
      <c r="G1386" s="12" t="str">
        <f>IF(SAISIE!M96="","",SAISIE!M96)</f>
        <v/>
      </c>
      <c r="H1386" s="12"/>
      <c r="I1386" s="12" t="str">
        <f>IF(SAISIE!$M96="","",SAISIE!$X96)</f>
        <v/>
      </c>
      <c r="J1386" s="61" t="str">
        <f>IF(COUNTBLANK(SAISIE!$Q$6:$T$6)=4,"",IF(SAISIE!M96="","",IF(SAISIE!Q96&gt;0,SAISIE!$Q$6,IF(SAISIE!R96&gt;0,SAISIE!$R$6,IF(SAISIE!S96&gt;0,SAISIE!$S$6,IF(SAISIE!T96&gt;0,SAISIE!$T$6,""))))))</f>
        <v/>
      </c>
      <c r="O1386" s="11" t="s">
        <v>56</v>
      </c>
    </row>
    <row r="1387" spans="1:15" x14ac:dyDescent="0.2">
      <c r="A1387" s="48" t="str">
        <f>IF(B1387="","SUPPR",SAISIE!$B$3)</f>
        <v>SUPPR</v>
      </c>
      <c r="B1387" s="12" t="str">
        <f>IF(SAISIE!N96="","",IF(LEN(SAISIE!B96)=1,CONCATENATE("0",SAISIE!B96,"/",SAISIE!$B$4,"/",SAISIE!$B$5),CONCATENATE(SAISIE!B96,"/",SAISIE!$B$4,"/",SAISIE!$B$5)))</f>
        <v/>
      </c>
      <c r="C1387" s="12" t="str">
        <f>IF(SAISIE!N96="","",SAISIE!$N$8)</f>
        <v/>
      </c>
      <c r="D1387" s="12" t="str">
        <f>IF(SAISIE!N96="","",SAISIE!E96)</f>
        <v/>
      </c>
      <c r="E1387" s="12" t="str">
        <f>IF(SAISIE!N96="","",SAISIE!F96)</f>
        <v/>
      </c>
      <c r="F1387" s="12" t="str">
        <f>IF(SAISIE!$N96="","",IF(SAISIE!$U96="","",SAISIE!$U96))</f>
        <v/>
      </c>
      <c r="G1387" s="12" t="str">
        <f>IF(SAISIE!N96="","",SAISIE!N96)</f>
        <v/>
      </c>
      <c r="H1387" s="12"/>
      <c r="I1387" s="12" t="str">
        <f>IF(SAISIE!$N96="","",SAISIE!$X96)</f>
        <v/>
      </c>
      <c r="J1387" s="61" t="str">
        <f>IF(COUNTBLANK(SAISIE!$Q$6:$T$6)=4,"",IF(SAISIE!N96="","",IF(SAISIE!Q96&gt;0,SAISIE!$Q$6,IF(SAISIE!R96&gt;0,SAISIE!$R$6,IF(SAISIE!S96&gt;0,SAISIE!$S$6,IF(SAISIE!T96&gt;0,SAISIE!$T$6,""))))))</f>
        <v/>
      </c>
      <c r="O1387" s="11" t="s">
        <v>57</v>
      </c>
    </row>
    <row r="1388" spans="1:15" x14ac:dyDescent="0.2">
      <c r="A1388" s="48" t="str">
        <f>IF(B1388="","SUPPR",SAISIE!$B$3)</f>
        <v>SUPPR</v>
      </c>
      <c r="B1388" s="12" t="str">
        <f>IF(SAISIE!O96="","",IF(LEN(SAISIE!B96)=1,CONCATENATE("0",SAISIE!B96,"/",SAISIE!$B$4,"/",SAISIE!$B$5),CONCATENATE(SAISIE!B96,"/",SAISIE!$B$4,"/",SAISIE!$B$5)))</f>
        <v/>
      </c>
      <c r="C1388" s="12" t="str">
        <f>IF(SAISIE!O96="","",SAISIE!$O$8)</f>
        <v/>
      </c>
      <c r="D1388" s="12" t="str">
        <f>IF(SAISIE!O96="","",SAISIE!E96)</f>
        <v/>
      </c>
      <c r="E1388" s="12" t="str">
        <f>IF(SAISIE!O96="","",SAISIE!F96)</f>
        <v/>
      </c>
      <c r="F1388" s="12" t="str">
        <f>IF(SAISIE!$O96="","",IF(SAISIE!$U96="","",SAISIE!$U96))</f>
        <v/>
      </c>
      <c r="G1388" s="12" t="str">
        <f>IF(SAISIE!O96="","",SAISIE!O96)</f>
        <v/>
      </c>
      <c r="H1388" s="12"/>
      <c r="I1388" s="12" t="str">
        <f>IF(SAISIE!$O96="","",SAISIE!$X96)</f>
        <v/>
      </c>
      <c r="J1388" s="61" t="str">
        <f>IF(COUNTBLANK(SAISIE!$Q$6:$T$6)=4,"",IF(SAISIE!O96="","",IF(SAISIE!Q96&gt;0,SAISIE!$Q$6,IF(SAISIE!R96&gt;0,SAISIE!$R$6,IF(SAISIE!S96&gt;0,SAISIE!$S$6,IF(SAISIE!T96&gt;0,SAISIE!$T$6,""))))))</f>
        <v/>
      </c>
      <c r="O1388" s="11" t="s">
        <v>58</v>
      </c>
    </row>
    <row r="1389" spans="1:15" x14ac:dyDescent="0.2">
      <c r="A1389" s="48" t="str">
        <f>IF(B1389="","SUPPR",SAISIE!$B$3)</f>
        <v>SUPPR</v>
      </c>
      <c r="B1389" s="12" t="str">
        <f>IF(SAISIE!P96="","",IF(LEN(SAISIE!B96)=1,CONCATENATE("0",SAISIE!B96,"/",SAISIE!$B$4,"/",SAISIE!$B$5),CONCATENATE(SAISIE!B96,"/",SAISIE!$B$4,"/",SAISIE!$B$5)))</f>
        <v/>
      </c>
      <c r="C1389" s="12" t="str">
        <f>IF(SAISIE!P96="","",SAISIE!$P$8)</f>
        <v/>
      </c>
      <c r="D1389" s="12" t="str">
        <f>IF(SAISIE!P96="","",SAISIE!E96)</f>
        <v/>
      </c>
      <c r="E1389" s="12" t="str">
        <f>IF(SAISIE!P96="","",SAISIE!F96)</f>
        <v/>
      </c>
      <c r="F1389" s="12" t="str">
        <f>IF(SAISIE!$P96="","",IF(SAISIE!$U96="","",SAISIE!$U96))</f>
        <v/>
      </c>
      <c r="G1389" s="12" t="str">
        <f>IF(SAISIE!P96="","",SAISIE!P96)</f>
        <v/>
      </c>
      <c r="H1389" s="12"/>
      <c r="I1389" s="12" t="str">
        <f>IF(SAISIE!$P96="","",SAISIE!$X96)</f>
        <v/>
      </c>
      <c r="J1389" s="61" t="str">
        <f>IF(COUNTBLANK(SAISIE!$Q$6:$T$6)=4,"",IF(SAISIE!P96="","",IF(SAISIE!Q96&gt;0,SAISIE!$Q$6,IF(SAISIE!R96&gt;0,SAISIE!$R$6,IF(SAISIE!S96&gt;0,SAISIE!$S$6,IF(SAISIE!T96&gt;0,SAISIE!$T$6,""))))))</f>
        <v/>
      </c>
      <c r="O1389" s="11" t="s">
        <v>52</v>
      </c>
    </row>
    <row r="1390" spans="1:15" x14ac:dyDescent="0.2">
      <c r="A1390" s="48" t="str">
        <f>IF(B1390="","SUPPR",SAISIE!$B$3)</f>
        <v>PR</v>
      </c>
      <c r="B1390" s="12" t="str">
        <f>IF(SAISIE!Q96="","",IF(LEN(SAISIE!B96)=1,CONCATENATE("0",SAISIE!B96,"/",SAISIE!$B$4,"/",SAISIE!$B$5),CONCATENATE(SAISIE!B96,"/",SAISIE!$B$4,"/",SAISIE!$B$5)))</f>
        <v>20/01/2018</v>
      </c>
      <c r="C1390" s="12">
        <f>IF(SAISIE!Q96="","",SAISIE!$Q$8)</f>
        <v>4457112</v>
      </c>
      <c r="D1390" s="12">
        <f>IF(SAISIE!Q96="","",SAISIE!E96)</f>
        <v>154323</v>
      </c>
      <c r="E1390" s="12" t="str">
        <f>IF(SAISIE!Q96="","",SAISIE!F96)</f>
        <v>CV PV 18147349 - DB-957-PS - MERY ALAIN &amp; GAUTHIER KRISTEL - CITROEN BERLINGO</v>
      </c>
      <c r="F1390" s="12" t="str">
        <f>IF(SAISIE!$Q96="","",IF(SAISIE!$U96="","",SAISIE!$U96))</f>
        <v/>
      </c>
      <c r="G1390" s="12">
        <f>IF(SAISIE!Q96="","",SAISIE!Q96)</f>
        <v>2.5</v>
      </c>
      <c r="H1390" s="12"/>
      <c r="I1390" s="37"/>
      <c r="J1390" s="61"/>
      <c r="O1390" s="39"/>
    </row>
    <row r="1391" spans="1:15" x14ac:dyDescent="0.2">
      <c r="A1391" s="48" t="str">
        <f>IF(B1391="","SUPPR",SAISIE!$B$3)</f>
        <v>SUPPR</v>
      </c>
      <c r="B1391" s="12" t="str">
        <f>IF(SAISIE!R96="","",IF(LEN(SAISIE!B96)=1,CONCATENATE("0",SAISIE!B96,"/",SAISIE!$B$4,"/",SAISIE!$B$5),CONCATENATE(SAISIE!B96,"/",SAISIE!$B$4,"/",SAISIE!$B$5)))</f>
        <v/>
      </c>
      <c r="C1391" s="12" t="str">
        <f>IF(SAISIE!R96="","",SAISIE!$R$8)</f>
        <v/>
      </c>
      <c r="D1391" s="12" t="str">
        <f>IF(SAISIE!R96="","",SAISIE!E96)</f>
        <v/>
      </c>
      <c r="E1391" s="12" t="str">
        <f>IF(SAISIE!R96="","",SAISIE!F96)</f>
        <v/>
      </c>
      <c r="F1391" s="12" t="str">
        <f>IF(SAISIE!$R96="","",IF(SAISIE!$U96="","",SAISIE!$U96))</f>
        <v/>
      </c>
      <c r="G1391" s="12" t="str">
        <f>IF(SAISIE!R96="","",SAISIE!R96)</f>
        <v/>
      </c>
      <c r="H1391" s="12"/>
      <c r="I1391" s="37"/>
      <c r="J1391" s="61"/>
    </row>
    <row r="1392" spans="1:15" x14ac:dyDescent="0.2">
      <c r="A1392" s="48" t="str">
        <f>IF(B1392="","SUPPR",SAISIE!$B$3)</f>
        <v>SUPPR</v>
      </c>
      <c r="B1392" s="12" t="str">
        <f>IF(SAISIE!S96="","",IF(LEN(SAISIE!B96)=1,CONCATENATE("0",SAISIE!B96,"/",SAISIE!$B$4,"/",SAISIE!$B$5),CONCATENATE(SAISIE!B96,"/",SAISIE!$B$4,"/",SAISIE!$B$5)))</f>
        <v/>
      </c>
      <c r="C1392" s="12" t="str">
        <f>IF(SAISIE!S96="","",SAISIE!$S$8)</f>
        <v/>
      </c>
      <c r="D1392" s="12" t="str">
        <f>IF(SAISIE!S96="","",SAISIE!E96)</f>
        <v/>
      </c>
      <c r="E1392" s="12" t="str">
        <f>IF(SAISIE!S96="","",SAISIE!F96)</f>
        <v/>
      </c>
      <c r="F1392" s="12" t="str">
        <f>IF(SAISIE!$S96="","",IF(SAISIE!$U96="","",SAISIE!$U96))</f>
        <v/>
      </c>
      <c r="G1392" s="12" t="str">
        <f>IF(SAISIE!S96="","",SAISIE!S96)</f>
        <v/>
      </c>
      <c r="H1392" s="12"/>
      <c r="I1392" s="37"/>
      <c r="J1392" s="61"/>
    </row>
    <row r="1393" spans="1:15" ht="13.5" thickBot="1" x14ac:dyDescent="0.25">
      <c r="A1393" s="48" t="str">
        <f>IF(B1393="","SUPPR",SAISIE!$B$3)</f>
        <v>SUPPR</v>
      </c>
      <c r="B1393" s="12" t="str">
        <f>IF(SAISIE!T96="","",IF(LEN(SAISIE!B96)=1,CONCATENATE("0",SAISIE!B96,"/",SAISIE!$B$4,"/",SAISIE!$B$5),CONCATENATE(SAISIE!B96,"/",SAISIE!$B$4,"/",SAISIE!$B$5)))</f>
        <v/>
      </c>
      <c r="C1393" s="60" t="str">
        <f>IF(SAISIE!T96="","",SAISIE!$T$8)</f>
        <v/>
      </c>
      <c r="D1393" s="60" t="str">
        <f>IF(SAISIE!T96="","",SAISIE!E96)</f>
        <v/>
      </c>
      <c r="E1393" s="60" t="str">
        <f>IF(SAISIE!T96="","",SAISIE!F96)</f>
        <v/>
      </c>
      <c r="F1393" s="60" t="str">
        <f>IF(SAISIE!$T96="","",IF(SAISIE!$U96="","",SAISIE!$U96))</f>
        <v/>
      </c>
      <c r="G1393" s="60" t="str">
        <f>IF(SAISIE!T96="","",SAISIE!T96)</f>
        <v/>
      </c>
      <c r="H1393" s="58"/>
      <c r="I1393" s="59"/>
      <c r="J1393" s="62"/>
    </row>
    <row r="1394" spans="1:15" x14ac:dyDescent="0.2">
      <c r="A1394" s="48" t="str">
        <f>IF(B1394="","SUPPR",SAISIE!$B$3)</f>
        <v>PR</v>
      </c>
      <c r="B1394" s="53" t="str">
        <f>IF(SAISIE!B97="","",IF(LEN(SAISIE!B97)=1,CONCATENATE("0",SAISIE!B97,"/",SAISIE!$B$4,"/",SAISIE!$B$5),CONCATENATE(SAISIE!B97,"/",SAISIE!$B$4,"/",SAISIE!$B$5)))</f>
        <v>27/01/2018</v>
      </c>
      <c r="C1394" s="53" t="str">
        <f>IF(SAISIE!B97="","",CONCATENATE($M$2,SAISIE!C97))</f>
        <v>411CARD</v>
      </c>
      <c r="D1394" s="53">
        <f>IF(SAISIE!B97="","",SAISIE!E97)</f>
        <v>154543</v>
      </c>
      <c r="E1394" s="53" t="str">
        <f>IF(SAISIE!B97="","",SAISIE!F97)</f>
        <v>VTP PV 18147557 - AJ-192-AB - CARDONNEL ALBERT - DACIA SANDERO</v>
      </c>
      <c r="F1394" s="66" t="str">
        <f>IF(A1394="SUPPR","",IF(SAISIE!$U97="","",SAISIE!$U97))</f>
        <v/>
      </c>
      <c r="G1394" s="53"/>
      <c r="H1394" s="53">
        <f>IF(SAISIE!B97="","",SAISIE!D97)</f>
        <v>65</v>
      </c>
      <c r="I1394" s="54"/>
      <c r="J1394" s="55" t="str">
        <f>IF(AZ97="","","")</f>
        <v/>
      </c>
      <c r="O1394" s="38" t="e">
        <f>O1378+1</f>
        <v>#VALUE!</v>
      </c>
    </row>
    <row r="1395" spans="1:15" x14ac:dyDescent="0.2">
      <c r="A1395" s="48" t="str">
        <f>IF(B1395="","SUPPR",SAISIE!$B$3)</f>
        <v>SUPPR</v>
      </c>
      <c r="B1395" s="12" t="str">
        <f>IF(SAISIE!W97="","",IF(LEN(SAISIE!B97)=1,CONCATENATE("0",SAISIE!B97,"/",SAISIE!$B$4,"/",SAISIE!$B$5),CONCATENATE(SAISIE!B97,"/",SAISIE!$B$4,"/",SAISIE!$B$5)))</f>
        <v/>
      </c>
      <c r="C1395" s="12" t="str">
        <f>IF(SAISIE!W97="","",SAISIE!V97)</f>
        <v/>
      </c>
      <c r="D1395" s="12" t="str">
        <f>IF(SAISIE!W97="","",SAISIE!E97)</f>
        <v/>
      </c>
      <c r="E1395" s="12" t="str">
        <f>IF(SAISIE!W97="","",SAISIE!F97)</f>
        <v/>
      </c>
      <c r="F1395" s="12" t="str">
        <f>IF(SAISIE!$W97="","",IF(SAISIE!$U97="","",SAISIE!$U97))</f>
        <v/>
      </c>
      <c r="G1395" s="12" t="str">
        <f>IF(SAISIE!W97="","",SAISIE!W97)</f>
        <v/>
      </c>
      <c r="H1395" s="12"/>
      <c r="I1395" s="12" t="str">
        <f>IF(SAISIE!$W97="","",SAISIE!$X97)</f>
        <v/>
      </c>
      <c r="J1395" s="61" t="str">
        <f>IF(COUNTBLANK(SAISIE!$Q$6:$T$6)=4,"",IF(SAISIE!W97="","",IF(SAISIE!Q97&gt;0,SAISIE!$Q$6,IF(SAISIE!R97&gt;0,SAISIE!$R$6,IF(SAISIE!S97&gt;0,SAISIE!$S$6,IF(SAISIE!T97&gt;0,SAISIE!$T$6,""))))))</f>
        <v/>
      </c>
      <c r="O1395" s="11" t="s">
        <v>51</v>
      </c>
    </row>
    <row r="1396" spans="1:15" x14ac:dyDescent="0.2">
      <c r="A1396" s="48" t="str">
        <f>IF(B1396="","SUPPR",SAISIE!$B$3)</f>
        <v>PR</v>
      </c>
      <c r="B1396" s="12" t="str">
        <f>IF(SAISIE!G97="","",IF(LEN(SAISIE!B97)=1,CONCATENATE("0",SAISIE!B97,"/",SAISIE!$B$4,"/",SAISIE!$B$5),CONCATENATE(SAISIE!B97,"/",SAISIE!$B$4,"/",SAISIE!$B$5)))</f>
        <v>27/01/2018</v>
      </c>
      <c r="C1396" s="12">
        <f>IF(SAISIE!G97="","",SAISIE!$G$8)</f>
        <v>706100</v>
      </c>
      <c r="D1396" s="12">
        <f>IF(SAISIE!G97="","",SAISIE!E97)</f>
        <v>154543</v>
      </c>
      <c r="E1396" s="12" t="str">
        <f>IF(SAISIE!G97="","",SAISIE!F97)</f>
        <v>VTP PV 18147557 - AJ-192-AB - CARDONNEL ALBERT - DACIA SANDERO</v>
      </c>
      <c r="F1396" s="12" t="str">
        <f>IF(SAISIE!$G97="","",IF(SAISIE!$U97="","",SAISIE!$U97))</f>
        <v/>
      </c>
      <c r="G1396" s="12">
        <f>IF(SAISIE!G97="","",SAISIE!G97)</f>
        <v>53.88</v>
      </c>
      <c r="H1396" s="12"/>
      <c r="I1396" s="12">
        <f>IF(SAISIE!$G97="","",SAISIE!$X97)</f>
        <v>0</v>
      </c>
      <c r="J1396" s="61" t="str">
        <f>IF(COUNTBLANK(SAISIE!$Q$6:$T$6)=4,"",IF(SAISIE!G97="","",IF(SAISIE!Q97&gt;0,SAISIE!$Q$6,IF(SAISIE!R97&gt;0,SAISIE!$R$6,IF(SAISIE!S97&gt;0,SAISIE!$S$6,IF(SAISIE!T97&gt;0,SAISIE!$T$6,""))))))</f>
        <v/>
      </c>
      <c r="O1396" s="11" t="s">
        <v>48</v>
      </c>
    </row>
    <row r="1397" spans="1:15" x14ac:dyDescent="0.2">
      <c r="A1397" s="48" t="str">
        <f>IF(B1397="","SUPPR",SAISIE!$B$3)</f>
        <v>SUPPR</v>
      </c>
      <c r="B1397" s="12" t="str">
        <f>IF(SAISIE!H97="","",IF(LEN(SAISIE!B97)=1,CONCATENATE("0",SAISIE!B97,"/",SAISIE!$B$4,"/",SAISIE!$B$5),CONCATENATE(SAISIE!B97,"/",SAISIE!$B$4,"/",SAISIE!$B$5)))</f>
        <v/>
      </c>
      <c r="C1397" s="12" t="str">
        <f>IF(SAISIE!H97="","",SAISIE!$H$8)</f>
        <v/>
      </c>
      <c r="D1397" s="12" t="str">
        <f>IF(SAISIE!H97="","",SAISIE!E97)</f>
        <v/>
      </c>
      <c r="E1397" s="12" t="str">
        <f>IF(SAISIE!H97="","",SAISIE!F97)</f>
        <v/>
      </c>
      <c r="F1397" s="12" t="str">
        <f>IF(SAISIE!$H97="","",IF(SAISIE!$U97="","",SAISIE!$U97))</f>
        <v/>
      </c>
      <c r="G1397" s="12" t="str">
        <f>IF(SAISIE!H97="","",SAISIE!H97)</f>
        <v/>
      </c>
      <c r="H1397" s="12"/>
      <c r="I1397" s="12" t="str">
        <f>IF(SAISIE!$H97="","",SAISIE!$X97)</f>
        <v/>
      </c>
      <c r="J1397" s="61" t="str">
        <f>IF(COUNTBLANK(SAISIE!$Q$6:$T$6)=4,"",IF(SAISIE!H97="","",IF(SAISIE!Q97&gt;0,SAISIE!$Q$6,IF(SAISIE!R97&gt;0,SAISIE!$R$6,IF(SAISIE!S97&gt;0,SAISIE!$S$6,IF(SAISIE!T97&gt;0,SAISIE!$T$6,""))))))</f>
        <v/>
      </c>
      <c r="O1397" s="11" t="s">
        <v>49</v>
      </c>
    </row>
    <row r="1398" spans="1:15" x14ac:dyDescent="0.2">
      <c r="A1398" s="48" t="str">
        <f>IF(B1398="","SUPPR",SAISIE!$B$3)</f>
        <v>SUPPR</v>
      </c>
      <c r="B1398" s="12" t="str">
        <f>IF(SAISIE!I97="","",IF(LEN(SAISIE!B97)=1,CONCATENATE("0",SAISIE!B97,"/",SAISIE!$B$4,"/",SAISIE!$B$5),CONCATENATE(SAISIE!B97,"/",SAISIE!$B$4,"/",SAISIE!$B$5)))</f>
        <v/>
      </c>
      <c r="C1398" s="12" t="str">
        <f>IF(SAISIE!I97="","",SAISIE!$I$8)</f>
        <v/>
      </c>
      <c r="D1398" s="12" t="str">
        <f>IF(SAISIE!I97="","",SAISIE!E97)</f>
        <v/>
      </c>
      <c r="E1398" s="12" t="str">
        <f>IF(SAISIE!I97="","",SAISIE!F97)</f>
        <v/>
      </c>
      <c r="F1398" s="12" t="str">
        <f>IF(SAISIE!$I97="","",IF(SAISIE!$U97="","",SAISIE!$U97))</f>
        <v/>
      </c>
      <c r="G1398" s="12" t="str">
        <f>IF(SAISIE!I97="","",SAISIE!I97)</f>
        <v/>
      </c>
      <c r="H1398" s="12"/>
      <c r="I1398" s="12" t="str">
        <f>IF(SAISIE!$I97="","",SAISIE!$X97)</f>
        <v/>
      </c>
      <c r="J1398" s="61" t="str">
        <f>IF(COUNTBLANK(SAISIE!$Q$6:$T$6)=4,"",IF(SAISIE!I97="","",IF(SAISIE!Q97&gt;0,SAISIE!$Q$6,IF(SAISIE!R97&gt;0,SAISIE!$R$6,IF(SAISIE!S97&gt;0,SAISIE!$S$6,IF(SAISIE!T97&gt;0,SAISIE!$T$6,""))))))</f>
        <v/>
      </c>
      <c r="O1398" s="11" t="s">
        <v>50</v>
      </c>
    </row>
    <row r="1399" spans="1:15" x14ac:dyDescent="0.2">
      <c r="A1399" s="48" t="str">
        <f>IF(B1399="","SUPPR",SAISIE!$B$3)</f>
        <v>SUPPR</v>
      </c>
      <c r="B1399" s="12" t="str">
        <f>IF(SAISIE!J97="","",IF(LEN(SAISIE!B97)=1,CONCATENATE("0",SAISIE!B97,"/",SAISIE!$B$4,"/",SAISIE!$B$5),CONCATENATE(SAISIE!B97,"/",SAISIE!$B$4,"/",SAISIE!$B$5)))</f>
        <v/>
      </c>
      <c r="C1399" s="12" t="str">
        <f>IF(SAISIE!J97="","",SAISIE!$J$8)</f>
        <v/>
      </c>
      <c r="D1399" s="12" t="str">
        <f>IF(SAISIE!J97="","",SAISIE!E97)</f>
        <v/>
      </c>
      <c r="E1399" s="12" t="str">
        <f>IF(SAISIE!J97="","",SAISIE!F97)</f>
        <v/>
      </c>
      <c r="F1399" s="12" t="str">
        <f>IF(SAISIE!$J97="","",IF(SAISIE!$U97="","",SAISIE!$U97))</f>
        <v/>
      </c>
      <c r="G1399" s="12" t="str">
        <f>IF(SAISIE!J97="","",SAISIE!J97)</f>
        <v/>
      </c>
      <c r="H1399" s="12"/>
      <c r="I1399" s="12" t="str">
        <f>IF(SAISIE!$J97="","",SAISIE!$X97)</f>
        <v/>
      </c>
      <c r="J1399" s="61" t="str">
        <f>IF(COUNTBLANK(SAISIE!$Q$6:$T$6)=4,"",IF(SAISIE!J97="","",IF(SAISIE!Q97&gt;0,SAISIE!$Q$6,IF(SAISIE!R97&gt;0,SAISIE!$R$6,IF(SAISIE!S97&gt;0,SAISIE!$S$6,IF(SAISIE!T97&gt;0,SAISIE!$T$6,""))))))</f>
        <v/>
      </c>
      <c r="O1399" s="11" t="s">
        <v>53</v>
      </c>
    </row>
    <row r="1400" spans="1:15" x14ac:dyDescent="0.2">
      <c r="A1400" s="48" t="str">
        <f>IF(B1400="","SUPPR",SAISIE!$B$3)</f>
        <v>SUPPR</v>
      </c>
      <c r="B1400" s="12" t="str">
        <f>IF(SAISIE!K97="","",IF(LEN(SAISIE!B97)=1,CONCATENATE("0",SAISIE!B97,"/",SAISIE!$B$4,"/",SAISIE!$B$5),CONCATENATE(SAISIE!B97,"/",SAISIE!$B$4,"/",SAISIE!$B$5)))</f>
        <v/>
      </c>
      <c r="C1400" s="12" t="str">
        <f>IF(SAISIE!K97="","",SAISIE!$K$8)</f>
        <v/>
      </c>
      <c r="D1400" s="12" t="str">
        <f>IF(SAISIE!K97="","",SAISIE!E97)</f>
        <v/>
      </c>
      <c r="E1400" s="12" t="str">
        <f>IF(SAISIE!K97="","",SAISIE!F97)</f>
        <v/>
      </c>
      <c r="F1400" s="12" t="str">
        <f>IF(SAISIE!$K97="","",IF(SAISIE!$U97="","",SAISIE!$U97))</f>
        <v/>
      </c>
      <c r="G1400" s="12" t="str">
        <f>IF(SAISIE!K97="","",SAISIE!K97)</f>
        <v/>
      </c>
      <c r="H1400" s="12"/>
      <c r="I1400" s="12" t="str">
        <f>IF(SAISIE!$K97="","",SAISIE!$X97)</f>
        <v/>
      </c>
      <c r="J1400" s="61" t="str">
        <f>IF(COUNTBLANK(SAISIE!$Q$6:$T$6)=4,"",IF(SAISIE!K97="","",IF(SAISIE!Q97&gt;0,SAISIE!$Q$6,IF(SAISIE!R97&gt;0,SAISIE!$R$6,IF(SAISIE!S97&gt;0,SAISIE!$S$6,IF(SAISIE!T97&gt;0,SAISIE!$T$6,""))))))</f>
        <v/>
      </c>
      <c r="O1400" s="11" t="s">
        <v>54</v>
      </c>
    </row>
    <row r="1401" spans="1:15" x14ac:dyDescent="0.2">
      <c r="A1401" s="48" t="str">
        <f>IF(B1401="","SUPPR",SAISIE!$B$3)</f>
        <v>SUPPR</v>
      </c>
      <c r="B1401" s="12" t="str">
        <f>IF(SAISIE!L97="","",IF(LEN(SAISIE!B97)=1,CONCATENATE("0",SAISIE!B97,"/",SAISIE!$B$4,"/",SAISIE!$B$5),CONCATENATE(SAISIE!B97,"/",SAISIE!$B$4,"/",SAISIE!$B$5)))</f>
        <v/>
      </c>
      <c r="C1401" s="12" t="str">
        <f>IF(SAISIE!L97="","",SAISIE!$L$8)</f>
        <v/>
      </c>
      <c r="D1401" s="12" t="str">
        <f>IF(SAISIE!L97="","",SAISIE!E97)</f>
        <v/>
      </c>
      <c r="E1401" s="12" t="str">
        <f>IF(SAISIE!L97="","",SAISIE!F97)</f>
        <v/>
      </c>
      <c r="F1401" s="12" t="str">
        <f>IF(SAISIE!$L97="","",IF(SAISIE!$U97="","",SAISIE!$U97))</f>
        <v/>
      </c>
      <c r="G1401" s="12" t="str">
        <f>IF(SAISIE!L97="","",SAISIE!L97)</f>
        <v/>
      </c>
      <c r="H1401" s="12"/>
      <c r="I1401" s="12" t="str">
        <f>IF(SAISIE!$L97="","",SAISIE!$X97)</f>
        <v/>
      </c>
      <c r="J1401" s="61" t="str">
        <f>IF(COUNTBLANK(SAISIE!$Q$6:$T$6)=4,"",IF(SAISIE!L97="","",IF(SAISIE!Q97&gt;0,SAISIE!$Q$6,IF(SAISIE!R97&gt;0,SAISIE!$R$6,IF(SAISIE!S97&gt;0,SAISIE!$S$6,IF(SAISIE!T97&gt;0,SAISIE!$T$6,""))))))</f>
        <v/>
      </c>
      <c r="O1401" s="11" t="s">
        <v>55</v>
      </c>
    </row>
    <row r="1402" spans="1:15" x14ac:dyDescent="0.2">
      <c r="A1402" s="48" t="str">
        <f>IF(B1402="","SUPPR",SAISIE!$B$3)</f>
        <v>SUPPR</v>
      </c>
      <c r="B1402" s="12" t="str">
        <f>IF(SAISIE!M97="","",IF(LEN(SAISIE!B97)=1,CONCATENATE("0",SAISIE!B97,"/",SAISIE!$B$4,"/",SAISIE!$B$5),CONCATENATE(SAISIE!B97,"/",SAISIE!$B$4,"/",SAISIE!$B$5)))</f>
        <v/>
      </c>
      <c r="C1402" s="12" t="str">
        <f>IF(SAISIE!M97="","",SAISIE!$M$8)</f>
        <v/>
      </c>
      <c r="D1402" s="12" t="str">
        <f>IF(SAISIE!M97="","",SAISIE!E97)</f>
        <v/>
      </c>
      <c r="E1402" s="12" t="str">
        <f>IF(SAISIE!M97="","",SAISIE!F97)</f>
        <v/>
      </c>
      <c r="F1402" s="12" t="str">
        <f>IF(SAISIE!$M97="","",IF(SAISIE!$U97="","",SAISIE!$U97))</f>
        <v/>
      </c>
      <c r="G1402" s="12" t="str">
        <f>IF(SAISIE!M97="","",SAISIE!M97)</f>
        <v/>
      </c>
      <c r="H1402" s="12"/>
      <c r="I1402" s="12" t="str">
        <f>IF(SAISIE!$M97="","",SAISIE!$X97)</f>
        <v/>
      </c>
      <c r="J1402" s="61" t="str">
        <f>IF(COUNTBLANK(SAISIE!$Q$6:$T$6)=4,"",IF(SAISIE!M97="","",IF(SAISIE!Q97&gt;0,SAISIE!$Q$6,IF(SAISIE!R97&gt;0,SAISIE!$R$6,IF(SAISIE!S97&gt;0,SAISIE!$S$6,IF(SAISIE!T97&gt;0,SAISIE!$T$6,""))))))</f>
        <v/>
      </c>
      <c r="O1402" s="11" t="s">
        <v>56</v>
      </c>
    </row>
    <row r="1403" spans="1:15" x14ac:dyDescent="0.2">
      <c r="A1403" s="48" t="str">
        <f>IF(B1403="","SUPPR",SAISIE!$B$3)</f>
        <v>SUPPR</v>
      </c>
      <c r="B1403" s="12" t="str">
        <f>IF(SAISIE!N97="","",IF(LEN(SAISIE!B97)=1,CONCATENATE("0",SAISIE!B97,"/",SAISIE!$B$4,"/",SAISIE!$B$5),CONCATENATE(SAISIE!B97,"/",SAISIE!$B$4,"/",SAISIE!$B$5)))</f>
        <v/>
      </c>
      <c r="C1403" s="12" t="str">
        <f>IF(SAISIE!N97="","",SAISIE!$N$8)</f>
        <v/>
      </c>
      <c r="D1403" s="12" t="str">
        <f>IF(SAISIE!N97="","",SAISIE!E97)</f>
        <v/>
      </c>
      <c r="E1403" s="12" t="str">
        <f>IF(SAISIE!N97="","",SAISIE!F97)</f>
        <v/>
      </c>
      <c r="F1403" s="12" t="str">
        <f>IF(SAISIE!$N97="","",IF(SAISIE!$U97="","",SAISIE!$U97))</f>
        <v/>
      </c>
      <c r="G1403" s="12" t="str">
        <f>IF(SAISIE!N97="","",SAISIE!N97)</f>
        <v/>
      </c>
      <c r="H1403" s="12"/>
      <c r="I1403" s="12" t="str">
        <f>IF(SAISIE!$N97="","",SAISIE!$X97)</f>
        <v/>
      </c>
      <c r="J1403" s="61" t="str">
        <f>IF(COUNTBLANK(SAISIE!$Q$6:$T$6)=4,"",IF(SAISIE!N97="","",IF(SAISIE!Q97&gt;0,SAISIE!$Q$6,IF(SAISIE!R97&gt;0,SAISIE!$R$6,IF(SAISIE!S97&gt;0,SAISIE!$S$6,IF(SAISIE!T97&gt;0,SAISIE!$T$6,""))))))</f>
        <v/>
      </c>
      <c r="O1403" s="11" t="s">
        <v>57</v>
      </c>
    </row>
    <row r="1404" spans="1:15" x14ac:dyDescent="0.2">
      <c r="A1404" s="48" t="str">
        <f>IF(B1404="","SUPPR",SAISIE!$B$3)</f>
        <v>SUPPR</v>
      </c>
      <c r="B1404" s="12" t="str">
        <f>IF(SAISIE!O97="","",IF(LEN(SAISIE!B97)=1,CONCATENATE("0",SAISIE!B97,"/",SAISIE!$B$4,"/",SAISIE!$B$5),CONCATENATE(SAISIE!B97,"/",SAISIE!$B$4,"/",SAISIE!$B$5)))</f>
        <v/>
      </c>
      <c r="C1404" s="12" t="str">
        <f>IF(SAISIE!O97="","",SAISIE!$O$8)</f>
        <v/>
      </c>
      <c r="D1404" s="12" t="str">
        <f>IF(SAISIE!O97="","",SAISIE!E97)</f>
        <v/>
      </c>
      <c r="E1404" s="12" t="str">
        <f>IF(SAISIE!O97="","",SAISIE!F97)</f>
        <v/>
      </c>
      <c r="F1404" s="12" t="str">
        <f>IF(SAISIE!$O97="","",IF(SAISIE!$U97="","",SAISIE!$U97))</f>
        <v/>
      </c>
      <c r="G1404" s="12" t="str">
        <f>IF(SAISIE!O97="","",SAISIE!O97)</f>
        <v/>
      </c>
      <c r="H1404" s="12"/>
      <c r="I1404" s="12" t="str">
        <f>IF(SAISIE!$O97="","",SAISIE!$X97)</f>
        <v/>
      </c>
      <c r="J1404" s="61" t="str">
        <f>IF(COUNTBLANK(SAISIE!$Q$6:$T$6)=4,"",IF(SAISIE!O97="","",IF(SAISIE!Q97&gt;0,SAISIE!$Q$6,IF(SAISIE!R97&gt;0,SAISIE!$R$6,IF(SAISIE!S97&gt;0,SAISIE!$S$6,IF(SAISIE!T97&gt;0,SAISIE!$T$6,""))))))</f>
        <v/>
      </c>
      <c r="O1404" s="11" t="s">
        <v>58</v>
      </c>
    </row>
    <row r="1405" spans="1:15" x14ac:dyDescent="0.2">
      <c r="A1405" s="48" t="str">
        <f>IF(B1405="","SUPPR",SAISIE!$B$3)</f>
        <v>SUPPR</v>
      </c>
      <c r="B1405" s="12" t="str">
        <f>IF(SAISIE!P97="","",IF(LEN(SAISIE!B97)=1,CONCATENATE("0",SAISIE!B97,"/",SAISIE!$B$4,"/",SAISIE!$B$5),CONCATENATE(SAISIE!B97,"/",SAISIE!$B$4,"/",SAISIE!$B$5)))</f>
        <v/>
      </c>
      <c r="C1405" s="12" t="str">
        <f>IF(SAISIE!P97="","",SAISIE!$P$8)</f>
        <v/>
      </c>
      <c r="D1405" s="12" t="str">
        <f>IF(SAISIE!P97="","",SAISIE!E97)</f>
        <v/>
      </c>
      <c r="E1405" s="12" t="str">
        <f>IF(SAISIE!P97="","",SAISIE!F97)</f>
        <v/>
      </c>
      <c r="F1405" s="12" t="str">
        <f>IF(SAISIE!$P97="","",IF(SAISIE!$U97="","",SAISIE!$U97))</f>
        <v/>
      </c>
      <c r="G1405" s="12" t="str">
        <f>IF(SAISIE!P97="","",SAISIE!P97)</f>
        <v/>
      </c>
      <c r="H1405" s="12"/>
      <c r="I1405" s="12" t="str">
        <f>IF(SAISIE!$P97="","",SAISIE!$X97)</f>
        <v/>
      </c>
      <c r="J1405" s="61" t="str">
        <f>IF(COUNTBLANK(SAISIE!$Q$6:$T$6)=4,"",IF(SAISIE!P97="","",IF(SAISIE!Q97&gt;0,SAISIE!$Q$6,IF(SAISIE!R97&gt;0,SAISIE!$R$6,IF(SAISIE!S97&gt;0,SAISIE!$S$6,IF(SAISIE!T97&gt;0,SAISIE!$T$6,""))))))</f>
        <v/>
      </c>
      <c r="O1405" s="11" t="s">
        <v>52</v>
      </c>
    </row>
    <row r="1406" spans="1:15" x14ac:dyDescent="0.2">
      <c r="A1406" s="48" t="str">
        <f>IF(B1406="","SUPPR",SAISIE!$B$3)</f>
        <v>PR</v>
      </c>
      <c r="B1406" s="12" t="str">
        <f>IF(SAISIE!Q97="","",IF(LEN(SAISIE!B97)=1,CONCATENATE("0",SAISIE!B97,"/",SAISIE!$B$4,"/",SAISIE!$B$5),CONCATENATE(SAISIE!B97,"/",SAISIE!$B$4,"/",SAISIE!$B$5)))</f>
        <v>27/01/2018</v>
      </c>
      <c r="C1406" s="12">
        <f>IF(SAISIE!Q97="","",SAISIE!$Q$8)</f>
        <v>4457112</v>
      </c>
      <c r="D1406" s="12">
        <f>IF(SAISIE!Q97="","",SAISIE!E97)</f>
        <v>154543</v>
      </c>
      <c r="E1406" s="12" t="str">
        <f>IF(SAISIE!Q97="","",SAISIE!F97)</f>
        <v>VTP PV 18147557 - AJ-192-AB - CARDONNEL ALBERT - DACIA SANDERO</v>
      </c>
      <c r="F1406" s="12" t="str">
        <f>IF(SAISIE!$Q97="","",IF(SAISIE!$U97="","",SAISIE!$U97))</f>
        <v/>
      </c>
      <c r="G1406" s="12">
        <f>IF(SAISIE!Q97="","",SAISIE!Q97)</f>
        <v>10.84</v>
      </c>
      <c r="H1406" s="12"/>
      <c r="I1406" s="37"/>
      <c r="J1406" s="61"/>
      <c r="O1406" s="39"/>
    </row>
    <row r="1407" spans="1:15" x14ac:dyDescent="0.2">
      <c r="A1407" s="48" t="str">
        <f>IF(B1407="","SUPPR",SAISIE!$B$3)</f>
        <v>SUPPR</v>
      </c>
      <c r="B1407" s="12" t="str">
        <f>IF(SAISIE!R97="","",IF(LEN(SAISIE!B97)=1,CONCATENATE("0",SAISIE!B97,"/",SAISIE!$B$4,"/",SAISIE!$B$5),CONCATENATE(SAISIE!B97,"/",SAISIE!$B$4,"/",SAISIE!$B$5)))</f>
        <v/>
      </c>
      <c r="C1407" s="12" t="str">
        <f>IF(SAISIE!R97="","",SAISIE!$R$8)</f>
        <v/>
      </c>
      <c r="D1407" s="12" t="str">
        <f>IF(SAISIE!R97="","",SAISIE!E97)</f>
        <v/>
      </c>
      <c r="E1407" s="12" t="str">
        <f>IF(SAISIE!R97="","",SAISIE!F97)</f>
        <v/>
      </c>
      <c r="F1407" s="12" t="str">
        <f>IF(SAISIE!$R97="","",IF(SAISIE!$U97="","",SAISIE!$U97))</f>
        <v/>
      </c>
      <c r="G1407" s="12" t="str">
        <f>IF(SAISIE!R97="","",SAISIE!R97)</f>
        <v/>
      </c>
      <c r="H1407" s="12"/>
      <c r="I1407" s="37"/>
      <c r="J1407" s="61"/>
    </row>
    <row r="1408" spans="1:15" x14ac:dyDescent="0.2">
      <c r="A1408" s="48" t="str">
        <f>IF(B1408="","SUPPR",SAISIE!$B$3)</f>
        <v>SUPPR</v>
      </c>
      <c r="B1408" s="12" t="str">
        <f>IF(SAISIE!S97="","",IF(LEN(SAISIE!B97)=1,CONCATENATE("0",SAISIE!B97,"/",SAISIE!$B$4,"/",SAISIE!$B$5),CONCATENATE(SAISIE!B97,"/",SAISIE!$B$4,"/",SAISIE!$B$5)))</f>
        <v/>
      </c>
      <c r="C1408" s="12" t="str">
        <f>IF(SAISIE!S97="","",SAISIE!$S$8)</f>
        <v/>
      </c>
      <c r="D1408" s="12" t="str">
        <f>IF(SAISIE!S97="","",SAISIE!E97)</f>
        <v/>
      </c>
      <c r="E1408" s="12" t="str">
        <f>IF(SAISIE!S97="","",SAISIE!F97)</f>
        <v/>
      </c>
      <c r="F1408" s="12" t="str">
        <f>IF(SAISIE!$S97="","",IF(SAISIE!$U97="","",SAISIE!$U97))</f>
        <v/>
      </c>
      <c r="G1408" s="12" t="str">
        <f>IF(SAISIE!S97="","",SAISIE!S97)</f>
        <v/>
      </c>
      <c r="H1408" s="12"/>
      <c r="I1408" s="37"/>
      <c r="J1408" s="61"/>
    </row>
    <row r="1409" spans="1:15" ht="13.5" thickBot="1" x14ac:dyDescent="0.25">
      <c r="A1409" s="48" t="str">
        <f>IF(B1409="","SUPPR",SAISIE!$B$3)</f>
        <v>SUPPR</v>
      </c>
      <c r="B1409" s="12" t="str">
        <f>IF(SAISIE!T97="","",IF(LEN(SAISIE!B97)=1,CONCATENATE("0",SAISIE!B97,"/",SAISIE!$B$4,"/",SAISIE!$B$5),CONCATENATE(SAISIE!B97,"/",SAISIE!$B$4,"/",SAISIE!$B$5)))</f>
        <v/>
      </c>
      <c r="C1409" s="60" t="str">
        <f>IF(SAISIE!T97="","",SAISIE!$T$8)</f>
        <v/>
      </c>
      <c r="D1409" s="60" t="str">
        <f>IF(SAISIE!T97="","",SAISIE!E97)</f>
        <v/>
      </c>
      <c r="E1409" s="60" t="str">
        <f>IF(SAISIE!T97="","",SAISIE!F97)</f>
        <v/>
      </c>
      <c r="F1409" s="60" t="str">
        <f>IF(SAISIE!$T97="","",IF(SAISIE!$U97="","",SAISIE!$U97))</f>
        <v/>
      </c>
      <c r="G1409" s="60" t="str">
        <f>IF(SAISIE!T97="","",SAISIE!T97)</f>
        <v/>
      </c>
      <c r="H1409" s="58"/>
      <c r="I1409" s="59"/>
      <c r="J1409" s="62"/>
    </row>
    <row r="1410" spans="1:15" x14ac:dyDescent="0.2">
      <c r="A1410" s="48" t="str">
        <f>IF(B1410="","SUPPR",SAISIE!$B$3)</f>
        <v>PR</v>
      </c>
      <c r="B1410" s="53" t="str">
        <f>IF(SAISIE!B98="","",IF(LEN(SAISIE!B98)=1,CONCATENATE("0",SAISIE!B98,"/",SAISIE!$B$4,"/",SAISIE!$B$5),CONCATENATE(SAISIE!B98,"/",SAISIE!$B$4,"/",SAISIE!$B$5)))</f>
        <v>05/01/2018</v>
      </c>
      <c r="C1410" s="53" t="str">
        <f>IF(SAISIE!B98="","",CONCATENATE($M$2,SAISIE!C98))</f>
        <v>411CARP</v>
      </c>
      <c r="D1410" s="53">
        <f>IF(SAISIE!B98="","",SAISIE!E98)</f>
        <v>153883</v>
      </c>
      <c r="E1410" s="53" t="str">
        <f>IF(SAISIE!B98="","",SAISIE!F98)</f>
        <v>VP PV 18002094 - 8984 XK 14 - TOLAVAL NORBERT OU JOELLE - RENAULT CLIO</v>
      </c>
      <c r="F1410" s="66" t="str">
        <f>IF(A1410="SUPPR","",IF(SAISIE!$U98="","",SAISIE!$U98))</f>
        <v/>
      </c>
      <c r="G1410" s="53"/>
      <c r="H1410" s="53">
        <f>IF(SAISIE!B98="","",SAISIE!D98)</f>
        <v>30</v>
      </c>
      <c r="I1410" s="54"/>
      <c r="J1410" s="55" t="str">
        <f>IF(AZ98="","","")</f>
        <v/>
      </c>
      <c r="O1410" s="38" t="e">
        <f>O1394+1</f>
        <v>#VALUE!</v>
      </c>
    </row>
    <row r="1411" spans="1:15" x14ac:dyDescent="0.2">
      <c r="A1411" s="48" t="str">
        <f>IF(B1411="","SUPPR",SAISIE!$B$3)</f>
        <v>SUPPR</v>
      </c>
      <c r="B1411" s="12" t="str">
        <f>IF(SAISIE!W98="","",IF(LEN(SAISIE!B98)=1,CONCATENATE("0",SAISIE!B98,"/",SAISIE!$B$4,"/",SAISIE!$B$5),CONCATENATE(SAISIE!B98,"/",SAISIE!$B$4,"/",SAISIE!$B$5)))</f>
        <v/>
      </c>
      <c r="C1411" s="12" t="str">
        <f>IF(SAISIE!W98="","",SAISIE!V98)</f>
        <v/>
      </c>
      <c r="D1411" s="12" t="str">
        <f>IF(SAISIE!W98="","",SAISIE!E98)</f>
        <v/>
      </c>
      <c r="E1411" s="12" t="str">
        <f>IF(SAISIE!W98="","",SAISIE!F98)</f>
        <v/>
      </c>
      <c r="F1411" s="12" t="str">
        <f>IF(SAISIE!$W98="","",IF(SAISIE!$U98="","",SAISIE!$U98))</f>
        <v/>
      </c>
      <c r="G1411" s="12" t="str">
        <f>IF(SAISIE!W98="","",SAISIE!W98)</f>
        <v/>
      </c>
      <c r="H1411" s="12"/>
      <c r="I1411" s="12" t="str">
        <f>IF(SAISIE!$W98="","",SAISIE!$X98)</f>
        <v/>
      </c>
      <c r="J1411" s="61" t="str">
        <f>IF(COUNTBLANK(SAISIE!$Q$6:$T$6)=4,"",IF(SAISIE!W98="","",IF(SAISIE!Q98&gt;0,SAISIE!$Q$6,IF(SAISIE!R98&gt;0,SAISIE!$R$6,IF(SAISIE!S98&gt;0,SAISIE!$S$6,IF(SAISIE!T98&gt;0,SAISIE!$T$6,""))))))</f>
        <v/>
      </c>
      <c r="O1411" s="11" t="s">
        <v>51</v>
      </c>
    </row>
    <row r="1412" spans="1:15" x14ac:dyDescent="0.2">
      <c r="A1412" s="48" t="str">
        <f>IF(B1412="","SUPPR",SAISIE!$B$3)</f>
        <v>PR</v>
      </c>
      <c r="B1412" s="12" t="str">
        <f>IF(SAISIE!G98="","",IF(LEN(SAISIE!B98)=1,CONCATENATE("0",SAISIE!B98,"/",SAISIE!$B$4,"/",SAISIE!$B$5),CONCATENATE(SAISIE!B98,"/",SAISIE!$B$4,"/",SAISIE!$B$5)))</f>
        <v>05/01/2018</v>
      </c>
      <c r="C1412" s="12">
        <f>IF(SAISIE!G98="","",SAISIE!$G$8)</f>
        <v>706100</v>
      </c>
      <c r="D1412" s="12">
        <f>IF(SAISIE!G98="","",SAISIE!E98)</f>
        <v>153883</v>
      </c>
      <c r="E1412" s="12" t="str">
        <f>IF(SAISIE!G98="","",SAISIE!F98)</f>
        <v>VP PV 18002094 - 8984 XK 14 - TOLAVAL NORBERT OU JOELLE - RENAULT CLIO</v>
      </c>
      <c r="F1412" s="12" t="str">
        <f>IF(SAISIE!$G98="","",IF(SAISIE!$U98="","",SAISIE!$U98))</f>
        <v/>
      </c>
      <c r="G1412" s="12">
        <f>IF(SAISIE!G98="","",SAISIE!G98)</f>
        <v>25</v>
      </c>
      <c r="H1412" s="12"/>
      <c r="I1412" s="12">
        <f>IF(SAISIE!$G98="","",SAISIE!$X98)</f>
        <v>0</v>
      </c>
      <c r="J1412" s="61" t="str">
        <f>IF(COUNTBLANK(SAISIE!$Q$6:$T$6)=4,"",IF(SAISIE!G98="","",IF(SAISIE!Q98&gt;0,SAISIE!$Q$6,IF(SAISIE!R98&gt;0,SAISIE!$R$6,IF(SAISIE!S98&gt;0,SAISIE!$S$6,IF(SAISIE!T98&gt;0,SAISIE!$T$6,""))))))</f>
        <v/>
      </c>
      <c r="O1412" s="11" t="s">
        <v>48</v>
      </c>
    </row>
    <row r="1413" spans="1:15" x14ac:dyDescent="0.2">
      <c r="A1413" s="48" t="str">
        <f>IF(B1413="","SUPPR",SAISIE!$B$3)</f>
        <v>SUPPR</v>
      </c>
      <c r="B1413" s="12" t="str">
        <f>IF(SAISIE!H98="","",IF(LEN(SAISIE!B98)=1,CONCATENATE("0",SAISIE!B98,"/",SAISIE!$B$4,"/",SAISIE!$B$5),CONCATENATE(SAISIE!B98,"/",SAISIE!$B$4,"/",SAISIE!$B$5)))</f>
        <v/>
      </c>
      <c r="C1413" s="12" t="str">
        <f>IF(SAISIE!H98="","",SAISIE!$H$8)</f>
        <v/>
      </c>
      <c r="D1413" s="12" t="str">
        <f>IF(SAISIE!H98="","",SAISIE!E98)</f>
        <v/>
      </c>
      <c r="E1413" s="12" t="str">
        <f>IF(SAISIE!H98="","",SAISIE!F98)</f>
        <v/>
      </c>
      <c r="F1413" s="12" t="str">
        <f>IF(SAISIE!$H98="","",IF(SAISIE!$U98="","",SAISIE!$U98))</f>
        <v/>
      </c>
      <c r="G1413" s="12" t="str">
        <f>IF(SAISIE!H98="","",SAISIE!H98)</f>
        <v/>
      </c>
      <c r="H1413" s="12"/>
      <c r="I1413" s="12" t="str">
        <f>IF(SAISIE!$H98="","",SAISIE!$X98)</f>
        <v/>
      </c>
      <c r="J1413" s="61" t="str">
        <f>IF(COUNTBLANK(SAISIE!$Q$6:$T$6)=4,"",IF(SAISIE!H98="","",IF(SAISIE!Q98&gt;0,SAISIE!$Q$6,IF(SAISIE!R98&gt;0,SAISIE!$R$6,IF(SAISIE!S98&gt;0,SAISIE!$S$6,IF(SAISIE!T98&gt;0,SAISIE!$T$6,""))))))</f>
        <v/>
      </c>
      <c r="O1413" s="11" t="s">
        <v>49</v>
      </c>
    </row>
    <row r="1414" spans="1:15" x14ac:dyDescent="0.2">
      <c r="A1414" s="48" t="str">
        <f>IF(B1414="","SUPPR",SAISIE!$B$3)</f>
        <v>SUPPR</v>
      </c>
      <c r="B1414" s="12" t="str">
        <f>IF(SAISIE!I98="","",IF(LEN(SAISIE!B98)=1,CONCATENATE("0",SAISIE!B98,"/",SAISIE!$B$4,"/",SAISIE!$B$5),CONCATENATE(SAISIE!B98,"/",SAISIE!$B$4,"/",SAISIE!$B$5)))</f>
        <v/>
      </c>
      <c r="C1414" s="12" t="str">
        <f>IF(SAISIE!I98="","",SAISIE!$I$8)</f>
        <v/>
      </c>
      <c r="D1414" s="12" t="str">
        <f>IF(SAISIE!I98="","",SAISIE!E98)</f>
        <v/>
      </c>
      <c r="E1414" s="12" t="str">
        <f>IF(SAISIE!I98="","",SAISIE!F98)</f>
        <v/>
      </c>
      <c r="F1414" s="12" t="str">
        <f>IF(SAISIE!$I98="","",IF(SAISIE!$U98="","",SAISIE!$U98))</f>
        <v/>
      </c>
      <c r="G1414" s="12" t="str">
        <f>IF(SAISIE!I98="","",SAISIE!I98)</f>
        <v/>
      </c>
      <c r="H1414" s="12"/>
      <c r="I1414" s="12" t="str">
        <f>IF(SAISIE!$I98="","",SAISIE!$X98)</f>
        <v/>
      </c>
      <c r="J1414" s="61" t="str">
        <f>IF(COUNTBLANK(SAISIE!$Q$6:$T$6)=4,"",IF(SAISIE!I98="","",IF(SAISIE!Q98&gt;0,SAISIE!$Q$6,IF(SAISIE!R98&gt;0,SAISIE!$R$6,IF(SAISIE!S98&gt;0,SAISIE!$S$6,IF(SAISIE!T98&gt;0,SAISIE!$T$6,""))))))</f>
        <v/>
      </c>
      <c r="O1414" s="11" t="s">
        <v>50</v>
      </c>
    </row>
    <row r="1415" spans="1:15" x14ac:dyDescent="0.2">
      <c r="A1415" s="48" t="str">
        <f>IF(B1415="","SUPPR",SAISIE!$B$3)</f>
        <v>SUPPR</v>
      </c>
      <c r="B1415" s="12" t="str">
        <f>IF(SAISIE!J98="","",IF(LEN(SAISIE!B98)=1,CONCATENATE("0",SAISIE!B98,"/",SAISIE!$B$4,"/",SAISIE!$B$5),CONCATENATE(SAISIE!B98,"/",SAISIE!$B$4,"/",SAISIE!$B$5)))</f>
        <v/>
      </c>
      <c r="C1415" s="12" t="str">
        <f>IF(SAISIE!J98="","",SAISIE!$J$8)</f>
        <v/>
      </c>
      <c r="D1415" s="12" t="str">
        <f>IF(SAISIE!J98="","",SAISIE!E98)</f>
        <v/>
      </c>
      <c r="E1415" s="12" t="str">
        <f>IF(SAISIE!J98="","",SAISIE!F98)</f>
        <v/>
      </c>
      <c r="F1415" s="12" t="str">
        <f>IF(SAISIE!$J98="","",IF(SAISIE!$U98="","",SAISIE!$U98))</f>
        <v/>
      </c>
      <c r="G1415" s="12" t="str">
        <f>IF(SAISIE!J98="","",SAISIE!J98)</f>
        <v/>
      </c>
      <c r="H1415" s="12"/>
      <c r="I1415" s="12" t="str">
        <f>IF(SAISIE!$J98="","",SAISIE!$X98)</f>
        <v/>
      </c>
      <c r="J1415" s="61" t="str">
        <f>IF(COUNTBLANK(SAISIE!$Q$6:$T$6)=4,"",IF(SAISIE!J98="","",IF(SAISIE!Q98&gt;0,SAISIE!$Q$6,IF(SAISIE!R98&gt;0,SAISIE!$R$6,IF(SAISIE!S98&gt;0,SAISIE!$S$6,IF(SAISIE!T98&gt;0,SAISIE!$T$6,""))))))</f>
        <v/>
      </c>
      <c r="O1415" s="11" t="s">
        <v>53</v>
      </c>
    </row>
    <row r="1416" spans="1:15" x14ac:dyDescent="0.2">
      <c r="A1416" s="48" t="str">
        <f>IF(B1416="","SUPPR",SAISIE!$B$3)</f>
        <v>SUPPR</v>
      </c>
      <c r="B1416" s="12" t="str">
        <f>IF(SAISIE!K98="","",IF(LEN(SAISIE!B98)=1,CONCATENATE("0",SAISIE!B98,"/",SAISIE!$B$4,"/",SAISIE!$B$5),CONCATENATE(SAISIE!B98,"/",SAISIE!$B$4,"/",SAISIE!$B$5)))</f>
        <v/>
      </c>
      <c r="C1416" s="12" t="str">
        <f>IF(SAISIE!K98="","",SAISIE!$K$8)</f>
        <v/>
      </c>
      <c r="D1416" s="12" t="str">
        <f>IF(SAISIE!K98="","",SAISIE!E98)</f>
        <v/>
      </c>
      <c r="E1416" s="12" t="str">
        <f>IF(SAISIE!K98="","",SAISIE!F98)</f>
        <v/>
      </c>
      <c r="F1416" s="12" t="str">
        <f>IF(SAISIE!$K98="","",IF(SAISIE!$U98="","",SAISIE!$U98))</f>
        <v/>
      </c>
      <c r="G1416" s="12" t="str">
        <f>IF(SAISIE!K98="","",SAISIE!K98)</f>
        <v/>
      </c>
      <c r="H1416" s="12"/>
      <c r="I1416" s="12" t="str">
        <f>IF(SAISIE!$K98="","",SAISIE!$X98)</f>
        <v/>
      </c>
      <c r="J1416" s="61" t="str">
        <f>IF(COUNTBLANK(SAISIE!$Q$6:$T$6)=4,"",IF(SAISIE!K98="","",IF(SAISIE!Q98&gt;0,SAISIE!$Q$6,IF(SAISIE!R98&gt;0,SAISIE!$R$6,IF(SAISIE!S98&gt;0,SAISIE!$S$6,IF(SAISIE!T98&gt;0,SAISIE!$T$6,""))))))</f>
        <v/>
      </c>
      <c r="O1416" s="11" t="s">
        <v>54</v>
      </c>
    </row>
    <row r="1417" spans="1:15" x14ac:dyDescent="0.2">
      <c r="A1417" s="48" t="str">
        <f>IF(B1417="","SUPPR",SAISIE!$B$3)</f>
        <v>SUPPR</v>
      </c>
      <c r="B1417" s="12" t="str">
        <f>IF(SAISIE!L98="","",IF(LEN(SAISIE!B98)=1,CONCATENATE("0",SAISIE!B98,"/",SAISIE!$B$4,"/",SAISIE!$B$5),CONCATENATE(SAISIE!B98,"/",SAISIE!$B$4,"/",SAISIE!$B$5)))</f>
        <v/>
      </c>
      <c r="C1417" s="12" t="str">
        <f>IF(SAISIE!L98="","",SAISIE!$L$8)</f>
        <v/>
      </c>
      <c r="D1417" s="12" t="str">
        <f>IF(SAISIE!L98="","",SAISIE!E98)</f>
        <v/>
      </c>
      <c r="E1417" s="12" t="str">
        <f>IF(SAISIE!L98="","",SAISIE!F98)</f>
        <v/>
      </c>
      <c r="F1417" s="12" t="str">
        <f>IF(SAISIE!$L98="","",IF(SAISIE!$U98="","",SAISIE!$U98))</f>
        <v/>
      </c>
      <c r="G1417" s="12" t="str">
        <f>IF(SAISIE!L98="","",SAISIE!L98)</f>
        <v/>
      </c>
      <c r="H1417" s="12"/>
      <c r="I1417" s="12" t="str">
        <f>IF(SAISIE!$L98="","",SAISIE!$X98)</f>
        <v/>
      </c>
      <c r="J1417" s="61" t="str">
        <f>IF(COUNTBLANK(SAISIE!$Q$6:$T$6)=4,"",IF(SAISIE!L98="","",IF(SAISIE!Q98&gt;0,SAISIE!$Q$6,IF(SAISIE!R98&gt;0,SAISIE!$R$6,IF(SAISIE!S98&gt;0,SAISIE!$S$6,IF(SAISIE!T98&gt;0,SAISIE!$T$6,""))))))</f>
        <v/>
      </c>
      <c r="O1417" s="11" t="s">
        <v>55</v>
      </c>
    </row>
    <row r="1418" spans="1:15" x14ac:dyDescent="0.2">
      <c r="A1418" s="48" t="str">
        <f>IF(B1418="","SUPPR",SAISIE!$B$3)</f>
        <v>SUPPR</v>
      </c>
      <c r="B1418" s="12" t="str">
        <f>IF(SAISIE!M98="","",IF(LEN(SAISIE!B98)=1,CONCATENATE("0",SAISIE!B98,"/",SAISIE!$B$4,"/",SAISIE!$B$5),CONCATENATE(SAISIE!B98,"/",SAISIE!$B$4,"/",SAISIE!$B$5)))</f>
        <v/>
      </c>
      <c r="C1418" s="12" t="str">
        <f>IF(SAISIE!M98="","",SAISIE!$M$8)</f>
        <v/>
      </c>
      <c r="D1418" s="12" t="str">
        <f>IF(SAISIE!M98="","",SAISIE!E98)</f>
        <v/>
      </c>
      <c r="E1418" s="12" t="str">
        <f>IF(SAISIE!M98="","",SAISIE!F98)</f>
        <v/>
      </c>
      <c r="F1418" s="12" t="str">
        <f>IF(SAISIE!$M98="","",IF(SAISIE!$U98="","",SAISIE!$U98))</f>
        <v/>
      </c>
      <c r="G1418" s="12" t="str">
        <f>IF(SAISIE!M98="","",SAISIE!M98)</f>
        <v/>
      </c>
      <c r="H1418" s="12"/>
      <c r="I1418" s="12" t="str">
        <f>IF(SAISIE!$M98="","",SAISIE!$X98)</f>
        <v/>
      </c>
      <c r="J1418" s="61" t="str">
        <f>IF(COUNTBLANK(SAISIE!$Q$6:$T$6)=4,"",IF(SAISIE!M98="","",IF(SAISIE!Q98&gt;0,SAISIE!$Q$6,IF(SAISIE!R98&gt;0,SAISIE!$R$6,IF(SAISIE!S98&gt;0,SAISIE!$S$6,IF(SAISIE!T98&gt;0,SAISIE!$T$6,""))))))</f>
        <v/>
      </c>
      <c r="O1418" s="11" t="s">
        <v>56</v>
      </c>
    </row>
    <row r="1419" spans="1:15" x14ac:dyDescent="0.2">
      <c r="A1419" s="48" t="str">
        <f>IF(B1419="","SUPPR",SAISIE!$B$3)</f>
        <v>SUPPR</v>
      </c>
      <c r="B1419" s="12" t="str">
        <f>IF(SAISIE!N98="","",IF(LEN(SAISIE!B98)=1,CONCATENATE("0",SAISIE!B98,"/",SAISIE!$B$4,"/",SAISIE!$B$5),CONCATENATE(SAISIE!B98,"/",SAISIE!$B$4,"/",SAISIE!$B$5)))</f>
        <v/>
      </c>
      <c r="C1419" s="12" t="str">
        <f>IF(SAISIE!N98="","",SAISIE!$N$8)</f>
        <v/>
      </c>
      <c r="D1419" s="12" t="str">
        <f>IF(SAISIE!N98="","",SAISIE!E98)</f>
        <v/>
      </c>
      <c r="E1419" s="12" t="str">
        <f>IF(SAISIE!N98="","",SAISIE!F98)</f>
        <v/>
      </c>
      <c r="F1419" s="12" t="str">
        <f>IF(SAISIE!$N98="","",IF(SAISIE!$U98="","",SAISIE!$U98))</f>
        <v/>
      </c>
      <c r="G1419" s="12" t="str">
        <f>IF(SAISIE!N98="","",SAISIE!N98)</f>
        <v/>
      </c>
      <c r="H1419" s="12"/>
      <c r="I1419" s="12" t="str">
        <f>IF(SAISIE!$N98="","",SAISIE!$X98)</f>
        <v/>
      </c>
      <c r="J1419" s="61" t="str">
        <f>IF(COUNTBLANK(SAISIE!$Q$6:$T$6)=4,"",IF(SAISIE!N98="","",IF(SAISIE!Q98&gt;0,SAISIE!$Q$6,IF(SAISIE!R98&gt;0,SAISIE!$R$6,IF(SAISIE!S98&gt;0,SAISIE!$S$6,IF(SAISIE!T98&gt;0,SAISIE!$T$6,""))))))</f>
        <v/>
      </c>
      <c r="O1419" s="11" t="s">
        <v>57</v>
      </c>
    </row>
    <row r="1420" spans="1:15" x14ac:dyDescent="0.2">
      <c r="A1420" s="48" t="str">
        <f>IF(B1420="","SUPPR",SAISIE!$B$3)</f>
        <v>SUPPR</v>
      </c>
      <c r="B1420" s="12" t="str">
        <f>IF(SAISIE!O98="","",IF(LEN(SAISIE!B98)=1,CONCATENATE("0",SAISIE!B98,"/",SAISIE!$B$4,"/",SAISIE!$B$5),CONCATENATE(SAISIE!B98,"/",SAISIE!$B$4,"/",SAISIE!$B$5)))</f>
        <v/>
      </c>
      <c r="C1420" s="12" t="str">
        <f>IF(SAISIE!O98="","",SAISIE!$O$8)</f>
        <v/>
      </c>
      <c r="D1420" s="12" t="str">
        <f>IF(SAISIE!O98="","",SAISIE!E98)</f>
        <v/>
      </c>
      <c r="E1420" s="12" t="str">
        <f>IF(SAISIE!O98="","",SAISIE!F98)</f>
        <v/>
      </c>
      <c r="F1420" s="12" t="str">
        <f>IF(SAISIE!$O98="","",IF(SAISIE!$U98="","",SAISIE!$U98))</f>
        <v/>
      </c>
      <c r="G1420" s="12" t="str">
        <f>IF(SAISIE!O98="","",SAISIE!O98)</f>
        <v/>
      </c>
      <c r="H1420" s="12"/>
      <c r="I1420" s="12" t="str">
        <f>IF(SAISIE!$O98="","",SAISIE!$X98)</f>
        <v/>
      </c>
      <c r="J1420" s="61" t="str">
        <f>IF(COUNTBLANK(SAISIE!$Q$6:$T$6)=4,"",IF(SAISIE!O98="","",IF(SAISIE!Q98&gt;0,SAISIE!$Q$6,IF(SAISIE!R98&gt;0,SAISIE!$R$6,IF(SAISIE!S98&gt;0,SAISIE!$S$6,IF(SAISIE!T98&gt;0,SAISIE!$T$6,""))))))</f>
        <v/>
      </c>
      <c r="O1420" s="11" t="s">
        <v>58</v>
      </c>
    </row>
    <row r="1421" spans="1:15" x14ac:dyDescent="0.2">
      <c r="A1421" s="48" t="str">
        <f>IF(B1421="","SUPPR",SAISIE!$B$3)</f>
        <v>SUPPR</v>
      </c>
      <c r="B1421" s="12" t="str">
        <f>IF(SAISIE!P98="","",IF(LEN(SAISIE!B98)=1,CONCATENATE("0",SAISIE!B98,"/",SAISIE!$B$4,"/",SAISIE!$B$5),CONCATENATE(SAISIE!B98,"/",SAISIE!$B$4,"/",SAISIE!$B$5)))</f>
        <v/>
      </c>
      <c r="C1421" s="12" t="str">
        <f>IF(SAISIE!P98="","",SAISIE!$P$8)</f>
        <v/>
      </c>
      <c r="D1421" s="12" t="str">
        <f>IF(SAISIE!P98="","",SAISIE!E98)</f>
        <v/>
      </c>
      <c r="E1421" s="12" t="str">
        <f>IF(SAISIE!P98="","",SAISIE!F98)</f>
        <v/>
      </c>
      <c r="F1421" s="12" t="str">
        <f>IF(SAISIE!$P98="","",IF(SAISIE!$U98="","",SAISIE!$U98))</f>
        <v/>
      </c>
      <c r="G1421" s="12" t="str">
        <f>IF(SAISIE!P98="","",SAISIE!P98)</f>
        <v/>
      </c>
      <c r="H1421" s="12"/>
      <c r="I1421" s="12" t="str">
        <f>IF(SAISIE!$P98="","",SAISIE!$X98)</f>
        <v/>
      </c>
      <c r="J1421" s="61" t="str">
        <f>IF(COUNTBLANK(SAISIE!$Q$6:$T$6)=4,"",IF(SAISIE!P98="","",IF(SAISIE!Q98&gt;0,SAISIE!$Q$6,IF(SAISIE!R98&gt;0,SAISIE!$R$6,IF(SAISIE!S98&gt;0,SAISIE!$S$6,IF(SAISIE!T98&gt;0,SAISIE!$T$6,""))))))</f>
        <v/>
      </c>
      <c r="O1421" s="11" t="s">
        <v>52</v>
      </c>
    </row>
    <row r="1422" spans="1:15" x14ac:dyDescent="0.2">
      <c r="A1422" s="48" t="str">
        <f>IF(B1422="","SUPPR",SAISIE!$B$3)</f>
        <v>PR</v>
      </c>
      <c r="B1422" s="12" t="str">
        <f>IF(SAISIE!Q98="","",IF(LEN(SAISIE!B98)=1,CONCATENATE("0",SAISIE!B98,"/",SAISIE!$B$4,"/",SAISIE!$B$5),CONCATENATE(SAISIE!B98,"/",SAISIE!$B$4,"/",SAISIE!$B$5)))</f>
        <v>05/01/2018</v>
      </c>
      <c r="C1422" s="12">
        <f>IF(SAISIE!Q98="","",SAISIE!$Q$8)</f>
        <v>4457112</v>
      </c>
      <c r="D1422" s="12">
        <f>IF(SAISIE!Q98="","",SAISIE!E98)</f>
        <v>153883</v>
      </c>
      <c r="E1422" s="12" t="str">
        <f>IF(SAISIE!Q98="","",SAISIE!F98)</f>
        <v>VP PV 18002094 - 8984 XK 14 - TOLAVAL NORBERT OU JOELLE - RENAULT CLIO</v>
      </c>
      <c r="F1422" s="12" t="str">
        <f>IF(SAISIE!$Q98="","",IF(SAISIE!$U98="","",SAISIE!$U98))</f>
        <v/>
      </c>
      <c r="G1422" s="12">
        <f>IF(SAISIE!Q98="","",SAISIE!Q98)</f>
        <v>5</v>
      </c>
      <c r="H1422" s="12"/>
      <c r="I1422" s="37"/>
      <c r="J1422" s="61"/>
      <c r="O1422" s="39"/>
    </row>
    <row r="1423" spans="1:15" x14ac:dyDescent="0.2">
      <c r="A1423" s="48" t="str">
        <f>IF(B1423="","SUPPR",SAISIE!$B$3)</f>
        <v>SUPPR</v>
      </c>
      <c r="B1423" s="12" t="str">
        <f>IF(SAISIE!R98="","",IF(LEN(SAISIE!B98)=1,CONCATENATE("0",SAISIE!B98,"/",SAISIE!$B$4,"/",SAISIE!$B$5),CONCATENATE(SAISIE!B98,"/",SAISIE!$B$4,"/",SAISIE!$B$5)))</f>
        <v/>
      </c>
      <c r="C1423" s="12" t="str">
        <f>IF(SAISIE!R98="","",SAISIE!$R$8)</f>
        <v/>
      </c>
      <c r="D1423" s="12" t="str">
        <f>IF(SAISIE!R98="","",SAISIE!E98)</f>
        <v/>
      </c>
      <c r="E1423" s="12" t="str">
        <f>IF(SAISIE!R98="","",SAISIE!F98)</f>
        <v/>
      </c>
      <c r="F1423" s="12" t="str">
        <f>IF(SAISIE!$R98="","",IF(SAISIE!$U98="","",SAISIE!$U98))</f>
        <v/>
      </c>
      <c r="G1423" s="12" t="str">
        <f>IF(SAISIE!R98="","",SAISIE!R98)</f>
        <v/>
      </c>
      <c r="H1423" s="12"/>
      <c r="I1423" s="37"/>
      <c r="J1423" s="61"/>
    </row>
    <row r="1424" spans="1:15" x14ac:dyDescent="0.2">
      <c r="A1424" s="48" t="str">
        <f>IF(B1424="","SUPPR",SAISIE!$B$3)</f>
        <v>SUPPR</v>
      </c>
      <c r="B1424" s="12" t="str">
        <f>IF(SAISIE!S98="","",IF(LEN(SAISIE!B98)=1,CONCATENATE("0",SAISIE!B98,"/",SAISIE!$B$4,"/",SAISIE!$B$5),CONCATENATE(SAISIE!B98,"/",SAISIE!$B$4,"/",SAISIE!$B$5)))</f>
        <v/>
      </c>
      <c r="C1424" s="12" t="str">
        <f>IF(SAISIE!S98="","",SAISIE!$S$8)</f>
        <v/>
      </c>
      <c r="D1424" s="12" t="str">
        <f>IF(SAISIE!S98="","",SAISIE!E98)</f>
        <v/>
      </c>
      <c r="E1424" s="12" t="str">
        <f>IF(SAISIE!S98="","",SAISIE!F98)</f>
        <v/>
      </c>
      <c r="F1424" s="12" t="str">
        <f>IF(SAISIE!$S98="","",IF(SAISIE!$U98="","",SAISIE!$U98))</f>
        <v/>
      </c>
      <c r="G1424" s="12" t="str">
        <f>IF(SAISIE!S98="","",SAISIE!S98)</f>
        <v/>
      </c>
      <c r="H1424" s="12"/>
      <c r="I1424" s="37"/>
      <c r="J1424" s="61"/>
    </row>
    <row r="1425" spans="1:15" ht="13.5" thickBot="1" x14ac:dyDescent="0.25">
      <c r="A1425" s="48" t="str">
        <f>IF(B1425="","SUPPR",SAISIE!$B$3)</f>
        <v>SUPPR</v>
      </c>
      <c r="B1425" s="12" t="str">
        <f>IF(SAISIE!T98="","",IF(LEN(SAISIE!B98)=1,CONCATENATE("0",SAISIE!B98,"/",SAISIE!$B$4,"/",SAISIE!$B$5),CONCATENATE(SAISIE!B98,"/",SAISIE!$B$4,"/",SAISIE!$B$5)))</f>
        <v/>
      </c>
      <c r="C1425" s="60" t="str">
        <f>IF(SAISIE!T98="","",SAISIE!$T$8)</f>
        <v/>
      </c>
      <c r="D1425" s="60" t="str">
        <f>IF(SAISIE!T98="","",SAISIE!E98)</f>
        <v/>
      </c>
      <c r="E1425" s="60" t="str">
        <f>IF(SAISIE!T98="","",SAISIE!F98)</f>
        <v/>
      </c>
      <c r="F1425" s="60" t="str">
        <f>IF(SAISIE!$T98="","",IF(SAISIE!$U98="","",SAISIE!$U98))</f>
        <v/>
      </c>
      <c r="G1425" s="60" t="str">
        <f>IF(SAISIE!T98="","",SAISIE!T98)</f>
        <v/>
      </c>
      <c r="H1425" s="58"/>
      <c r="I1425" s="59"/>
      <c r="J1425" s="62"/>
    </row>
    <row r="1426" spans="1:15" x14ac:dyDescent="0.2">
      <c r="A1426" s="48" t="str">
        <f>IF(B1426="","SUPPR",SAISIE!$B$3)</f>
        <v>PR</v>
      </c>
      <c r="B1426" s="53" t="str">
        <f>IF(SAISIE!B99="","",IF(LEN(SAISIE!B99)=1,CONCATENATE("0",SAISIE!B99,"/",SAISIE!$B$4,"/",SAISIE!$B$5),CONCATENATE(SAISIE!B99,"/",SAISIE!$B$4,"/",SAISIE!$B$5)))</f>
        <v>22/01/2018</v>
      </c>
      <c r="C1426" s="53" t="str">
        <f>IF(SAISIE!B99="","",CONCATENATE($M$2,SAISIE!C99))</f>
        <v>411CARP</v>
      </c>
      <c r="D1426" s="53">
        <f>IF(SAISIE!B99="","",SAISIE!E99)</f>
        <v>154408</v>
      </c>
      <c r="E1426" s="53" t="str">
        <f>IF(SAISIE!B99="","",SAISIE!F99)</f>
        <v>VTP PV 18147429 - CN-677-RK - BIDERRE PIERRE - PEUGEOT PARTNER</v>
      </c>
      <c r="F1426" s="66" t="str">
        <f>IF(A1426="SUPPR","",IF(SAISIE!$U99="","",SAISIE!$U99))</f>
        <v/>
      </c>
      <c r="G1426" s="53"/>
      <c r="H1426" s="53">
        <f>IF(SAISIE!B99="","",SAISIE!D99)</f>
        <v>50</v>
      </c>
      <c r="I1426" s="54"/>
      <c r="J1426" s="55" t="str">
        <f>IF(AZ99="","","")</f>
        <v/>
      </c>
      <c r="O1426" s="38" t="e">
        <f>O1410+1</f>
        <v>#VALUE!</v>
      </c>
    </row>
    <row r="1427" spans="1:15" x14ac:dyDescent="0.2">
      <c r="A1427" s="48" t="str">
        <f>IF(B1427="","SUPPR",SAISIE!$B$3)</f>
        <v>SUPPR</v>
      </c>
      <c r="B1427" s="12" t="str">
        <f>IF(SAISIE!W99="","",IF(LEN(SAISIE!B99)=1,CONCATENATE("0",SAISIE!B99,"/",SAISIE!$B$4,"/",SAISIE!$B$5),CONCATENATE(SAISIE!B99,"/",SAISIE!$B$4,"/",SAISIE!$B$5)))</f>
        <v/>
      </c>
      <c r="C1427" s="12" t="str">
        <f>IF(SAISIE!W99="","",SAISIE!V99)</f>
        <v/>
      </c>
      <c r="D1427" s="12" t="str">
        <f>IF(SAISIE!W99="","",SAISIE!E99)</f>
        <v/>
      </c>
      <c r="E1427" s="12" t="str">
        <f>IF(SAISIE!W99="","",SAISIE!F99)</f>
        <v/>
      </c>
      <c r="F1427" s="12" t="str">
        <f>IF(SAISIE!$W99="","",IF(SAISIE!$U99="","",SAISIE!$U99))</f>
        <v/>
      </c>
      <c r="G1427" s="12" t="str">
        <f>IF(SAISIE!W99="","",SAISIE!W99)</f>
        <v/>
      </c>
      <c r="H1427" s="12"/>
      <c r="I1427" s="12" t="str">
        <f>IF(SAISIE!$W99="","",SAISIE!$X99)</f>
        <v/>
      </c>
      <c r="J1427" s="61" t="str">
        <f>IF(COUNTBLANK(SAISIE!$Q$6:$T$6)=4,"",IF(SAISIE!W99="","",IF(SAISIE!Q99&gt;0,SAISIE!$Q$6,IF(SAISIE!R99&gt;0,SAISIE!$R$6,IF(SAISIE!S99&gt;0,SAISIE!$S$6,IF(SAISIE!T99&gt;0,SAISIE!$T$6,""))))))</f>
        <v/>
      </c>
      <c r="O1427" s="11" t="s">
        <v>51</v>
      </c>
    </row>
    <row r="1428" spans="1:15" x14ac:dyDescent="0.2">
      <c r="A1428" s="48" t="str">
        <f>IF(B1428="","SUPPR",SAISIE!$B$3)</f>
        <v>PR</v>
      </c>
      <c r="B1428" s="12" t="str">
        <f>IF(SAISIE!G99="","",IF(LEN(SAISIE!B99)=1,CONCATENATE("0",SAISIE!B99,"/",SAISIE!$B$4,"/",SAISIE!$B$5),CONCATENATE(SAISIE!B99,"/",SAISIE!$B$4,"/",SAISIE!$B$5)))</f>
        <v>22/01/2018</v>
      </c>
      <c r="C1428" s="12">
        <f>IF(SAISIE!G99="","",SAISIE!$G$8)</f>
        <v>706100</v>
      </c>
      <c r="D1428" s="12">
        <f>IF(SAISIE!G99="","",SAISIE!E99)</f>
        <v>154408</v>
      </c>
      <c r="E1428" s="12" t="str">
        <f>IF(SAISIE!G99="","",SAISIE!F99)</f>
        <v>VTP PV 18147429 - CN-677-RK - BIDERRE PIERRE - PEUGEOT PARTNER</v>
      </c>
      <c r="F1428" s="12" t="str">
        <f>IF(SAISIE!$G99="","",IF(SAISIE!$U99="","",SAISIE!$U99))</f>
        <v/>
      </c>
      <c r="G1428" s="12">
        <f>IF(SAISIE!G99="","",SAISIE!G99)</f>
        <v>41.38</v>
      </c>
      <c r="H1428" s="12"/>
      <c r="I1428" s="12">
        <f>IF(SAISIE!$G99="","",SAISIE!$X99)</f>
        <v>0</v>
      </c>
      <c r="J1428" s="61" t="str">
        <f>IF(COUNTBLANK(SAISIE!$Q$6:$T$6)=4,"",IF(SAISIE!G99="","",IF(SAISIE!Q99&gt;0,SAISIE!$Q$6,IF(SAISIE!R99&gt;0,SAISIE!$R$6,IF(SAISIE!S99&gt;0,SAISIE!$S$6,IF(SAISIE!T99&gt;0,SAISIE!$T$6,""))))))</f>
        <v/>
      </c>
      <c r="O1428" s="11" t="s">
        <v>48</v>
      </c>
    </row>
    <row r="1429" spans="1:15" x14ac:dyDescent="0.2">
      <c r="A1429" s="48" t="str">
        <f>IF(B1429="","SUPPR",SAISIE!$B$3)</f>
        <v>SUPPR</v>
      </c>
      <c r="B1429" s="12" t="str">
        <f>IF(SAISIE!H99="","",IF(LEN(SAISIE!B99)=1,CONCATENATE("0",SAISIE!B99,"/",SAISIE!$B$4,"/",SAISIE!$B$5),CONCATENATE(SAISIE!B99,"/",SAISIE!$B$4,"/",SAISIE!$B$5)))</f>
        <v/>
      </c>
      <c r="C1429" s="12" t="str">
        <f>IF(SAISIE!H99="","",SAISIE!$H$8)</f>
        <v/>
      </c>
      <c r="D1429" s="12" t="str">
        <f>IF(SAISIE!H99="","",SAISIE!E99)</f>
        <v/>
      </c>
      <c r="E1429" s="12" t="str">
        <f>IF(SAISIE!H99="","",SAISIE!F99)</f>
        <v/>
      </c>
      <c r="F1429" s="12" t="str">
        <f>IF(SAISIE!$H99="","",IF(SAISIE!$U99="","",SAISIE!$U99))</f>
        <v/>
      </c>
      <c r="G1429" s="12" t="str">
        <f>IF(SAISIE!H99="","",SAISIE!H99)</f>
        <v/>
      </c>
      <c r="H1429" s="12"/>
      <c r="I1429" s="12" t="str">
        <f>IF(SAISIE!$H99="","",SAISIE!$X99)</f>
        <v/>
      </c>
      <c r="J1429" s="61" t="str">
        <f>IF(COUNTBLANK(SAISIE!$Q$6:$T$6)=4,"",IF(SAISIE!H99="","",IF(SAISIE!Q99&gt;0,SAISIE!$Q$6,IF(SAISIE!R99&gt;0,SAISIE!$R$6,IF(SAISIE!S99&gt;0,SAISIE!$S$6,IF(SAISIE!T99&gt;0,SAISIE!$T$6,""))))))</f>
        <v/>
      </c>
      <c r="O1429" s="11" t="s">
        <v>49</v>
      </c>
    </row>
    <row r="1430" spans="1:15" x14ac:dyDescent="0.2">
      <c r="A1430" s="48" t="str">
        <f>IF(B1430="","SUPPR",SAISIE!$B$3)</f>
        <v>SUPPR</v>
      </c>
      <c r="B1430" s="12" t="str">
        <f>IF(SAISIE!I99="","",IF(LEN(SAISIE!B99)=1,CONCATENATE("0",SAISIE!B99,"/",SAISIE!$B$4,"/",SAISIE!$B$5),CONCATENATE(SAISIE!B99,"/",SAISIE!$B$4,"/",SAISIE!$B$5)))</f>
        <v/>
      </c>
      <c r="C1430" s="12" t="str">
        <f>IF(SAISIE!I99="","",SAISIE!$I$8)</f>
        <v/>
      </c>
      <c r="D1430" s="12" t="str">
        <f>IF(SAISIE!I99="","",SAISIE!E99)</f>
        <v/>
      </c>
      <c r="E1430" s="12" t="str">
        <f>IF(SAISIE!I99="","",SAISIE!F99)</f>
        <v/>
      </c>
      <c r="F1430" s="12" t="str">
        <f>IF(SAISIE!$I99="","",IF(SAISIE!$U99="","",SAISIE!$U99))</f>
        <v/>
      </c>
      <c r="G1430" s="12" t="str">
        <f>IF(SAISIE!I99="","",SAISIE!I99)</f>
        <v/>
      </c>
      <c r="H1430" s="12"/>
      <c r="I1430" s="12" t="str">
        <f>IF(SAISIE!$I99="","",SAISIE!$X99)</f>
        <v/>
      </c>
      <c r="J1430" s="61" t="str">
        <f>IF(COUNTBLANK(SAISIE!$Q$6:$T$6)=4,"",IF(SAISIE!I99="","",IF(SAISIE!Q99&gt;0,SAISIE!$Q$6,IF(SAISIE!R99&gt;0,SAISIE!$R$6,IF(SAISIE!S99&gt;0,SAISIE!$S$6,IF(SAISIE!T99&gt;0,SAISIE!$T$6,""))))))</f>
        <v/>
      </c>
      <c r="O1430" s="11" t="s">
        <v>50</v>
      </c>
    </row>
    <row r="1431" spans="1:15" x14ac:dyDescent="0.2">
      <c r="A1431" s="48" t="str">
        <f>IF(B1431="","SUPPR",SAISIE!$B$3)</f>
        <v>SUPPR</v>
      </c>
      <c r="B1431" s="12" t="str">
        <f>IF(SAISIE!J99="","",IF(LEN(SAISIE!B99)=1,CONCATENATE("0",SAISIE!B99,"/",SAISIE!$B$4,"/",SAISIE!$B$5),CONCATENATE(SAISIE!B99,"/",SAISIE!$B$4,"/",SAISIE!$B$5)))</f>
        <v/>
      </c>
      <c r="C1431" s="12" t="str">
        <f>IF(SAISIE!J99="","",SAISIE!$J$8)</f>
        <v/>
      </c>
      <c r="D1431" s="12" t="str">
        <f>IF(SAISIE!J99="","",SAISIE!E99)</f>
        <v/>
      </c>
      <c r="E1431" s="12" t="str">
        <f>IF(SAISIE!J99="","",SAISIE!F99)</f>
        <v/>
      </c>
      <c r="F1431" s="12" t="str">
        <f>IF(SAISIE!$J99="","",IF(SAISIE!$U99="","",SAISIE!$U99))</f>
        <v/>
      </c>
      <c r="G1431" s="12" t="str">
        <f>IF(SAISIE!J99="","",SAISIE!J99)</f>
        <v/>
      </c>
      <c r="H1431" s="12"/>
      <c r="I1431" s="12" t="str">
        <f>IF(SAISIE!$J99="","",SAISIE!$X99)</f>
        <v/>
      </c>
      <c r="J1431" s="61" t="str">
        <f>IF(COUNTBLANK(SAISIE!$Q$6:$T$6)=4,"",IF(SAISIE!J99="","",IF(SAISIE!Q99&gt;0,SAISIE!$Q$6,IF(SAISIE!R99&gt;0,SAISIE!$R$6,IF(SAISIE!S99&gt;0,SAISIE!$S$6,IF(SAISIE!T99&gt;0,SAISIE!$T$6,""))))))</f>
        <v/>
      </c>
      <c r="O1431" s="11" t="s">
        <v>53</v>
      </c>
    </row>
    <row r="1432" spans="1:15" x14ac:dyDescent="0.2">
      <c r="A1432" s="48" t="str">
        <f>IF(B1432="","SUPPR",SAISIE!$B$3)</f>
        <v>SUPPR</v>
      </c>
      <c r="B1432" s="12" t="str">
        <f>IF(SAISIE!K99="","",IF(LEN(SAISIE!B99)=1,CONCATENATE("0",SAISIE!B99,"/",SAISIE!$B$4,"/",SAISIE!$B$5),CONCATENATE(SAISIE!B99,"/",SAISIE!$B$4,"/",SAISIE!$B$5)))</f>
        <v/>
      </c>
      <c r="C1432" s="12" t="str">
        <f>IF(SAISIE!K99="","",SAISIE!$K$8)</f>
        <v/>
      </c>
      <c r="D1432" s="12" t="str">
        <f>IF(SAISIE!K99="","",SAISIE!E99)</f>
        <v/>
      </c>
      <c r="E1432" s="12" t="str">
        <f>IF(SAISIE!K99="","",SAISIE!F99)</f>
        <v/>
      </c>
      <c r="F1432" s="12" t="str">
        <f>IF(SAISIE!$K99="","",IF(SAISIE!$U99="","",SAISIE!$U99))</f>
        <v/>
      </c>
      <c r="G1432" s="12" t="str">
        <f>IF(SAISIE!K99="","",SAISIE!K99)</f>
        <v/>
      </c>
      <c r="H1432" s="12"/>
      <c r="I1432" s="12" t="str">
        <f>IF(SAISIE!$K99="","",SAISIE!$X99)</f>
        <v/>
      </c>
      <c r="J1432" s="61" t="str">
        <f>IF(COUNTBLANK(SAISIE!$Q$6:$T$6)=4,"",IF(SAISIE!K99="","",IF(SAISIE!Q99&gt;0,SAISIE!$Q$6,IF(SAISIE!R99&gt;0,SAISIE!$R$6,IF(SAISIE!S99&gt;0,SAISIE!$S$6,IF(SAISIE!T99&gt;0,SAISIE!$T$6,""))))))</f>
        <v/>
      </c>
      <c r="O1432" s="11" t="s">
        <v>54</v>
      </c>
    </row>
    <row r="1433" spans="1:15" x14ac:dyDescent="0.2">
      <c r="A1433" s="48" t="str">
        <f>IF(B1433="","SUPPR",SAISIE!$B$3)</f>
        <v>SUPPR</v>
      </c>
      <c r="B1433" s="12" t="str">
        <f>IF(SAISIE!L99="","",IF(LEN(SAISIE!B99)=1,CONCATENATE("0",SAISIE!B99,"/",SAISIE!$B$4,"/",SAISIE!$B$5),CONCATENATE(SAISIE!B99,"/",SAISIE!$B$4,"/",SAISIE!$B$5)))</f>
        <v/>
      </c>
      <c r="C1433" s="12" t="str">
        <f>IF(SAISIE!L99="","",SAISIE!$L$8)</f>
        <v/>
      </c>
      <c r="D1433" s="12" t="str">
        <f>IF(SAISIE!L99="","",SAISIE!E99)</f>
        <v/>
      </c>
      <c r="E1433" s="12" t="str">
        <f>IF(SAISIE!L99="","",SAISIE!F99)</f>
        <v/>
      </c>
      <c r="F1433" s="12" t="str">
        <f>IF(SAISIE!$L99="","",IF(SAISIE!$U99="","",SAISIE!$U99))</f>
        <v/>
      </c>
      <c r="G1433" s="12" t="str">
        <f>IF(SAISIE!L99="","",SAISIE!L99)</f>
        <v/>
      </c>
      <c r="H1433" s="12"/>
      <c r="I1433" s="12" t="str">
        <f>IF(SAISIE!$L99="","",SAISIE!$X99)</f>
        <v/>
      </c>
      <c r="J1433" s="61" t="str">
        <f>IF(COUNTBLANK(SAISIE!$Q$6:$T$6)=4,"",IF(SAISIE!L99="","",IF(SAISIE!Q99&gt;0,SAISIE!$Q$6,IF(SAISIE!R99&gt;0,SAISIE!$R$6,IF(SAISIE!S99&gt;0,SAISIE!$S$6,IF(SAISIE!T99&gt;0,SAISIE!$T$6,""))))))</f>
        <v/>
      </c>
      <c r="O1433" s="11" t="s">
        <v>55</v>
      </c>
    </row>
    <row r="1434" spans="1:15" x14ac:dyDescent="0.2">
      <c r="A1434" s="48" t="str">
        <f>IF(B1434="","SUPPR",SAISIE!$B$3)</f>
        <v>SUPPR</v>
      </c>
      <c r="B1434" s="12" t="str">
        <f>IF(SAISIE!M99="","",IF(LEN(SAISIE!B99)=1,CONCATENATE("0",SAISIE!B99,"/",SAISIE!$B$4,"/",SAISIE!$B$5),CONCATENATE(SAISIE!B99,"/",SAISIE!$B$4,"/",SAISIE!$B$5)))</f>
        <v/>
      </c>
      <c r="C1434" s="12" t="str">
        <f>IF(SAISIE!M99="","",SAISIE!$M$8)</f>
        <v/>
      </c>
      <c r="D1434" s="12" t="str">
        <f>IF(SAISIE!M99="","",SAISIE!E99)</f>
        <v/>
      </c>
      <c r="E1434" s="12" t="str">
        <f>IF(SAISIE!M99="","",SAISIE!F99)</f>
        <v/>
      </c>
      <c r="F1434" s="12" t="str">
        <f>IF(SAISIE!$M99="","",IF(SAISIE!$U99="","",SAISIE!$U99))</f>
        <v/>
      </c>
      <c r="G1434" s="12" t="str">
        <f>IF(SAISIE!M99="","",SAISIE!M99)</f>
        <v/>
      </c>
      <c r="H1434" s="12"/>
      <c r="I1434" s="12" t="str">
        <f>IF(SAISIE!$M99="","",SAISIE!$X99)</f>
        <v/>
      </c>
      <c r="J1434" s="61" t="str">
        <f>IF(COUNTBLANK(SAISIE!$Q$6:$T$6)=4,"",IF(SAISIE!M99="","",IF(SAISIE!Q99&gt;0,SAISIE!$Q$6,IF(SAISIE!R99&gt;0,SAISIE!$R$6,IF(SAISIE!S99&gt;0,SAISIE!$S$6,IF(SAISIE!T99&gt;0,SAISIE!$T$6,""))))))</f>
        <v/>
      </c>
      <c r="O1434" s="11" t="s">
        <v>56</v>
      </c>
    </row>
    <row r="1435" spans="1:15" x14ac:dyDescent="0.2">
      <c r="A1435" s="48" t="str">
        <f>IF(B1435="","SUPPR",SAISIE!$B$3)</f>
        <v>SUPPR</v>
      </c>
      <c r="B1435" s="12" t="str">
        <f>IF(SAISIE!N99="","",IF(LEN(SAISIE!B99)=1,CONCATENATE("0",SAISIE!B99,"/",SAISIE!$B$4,"/",SAISIE!$B$5),CONCATENATE(SAISIE!B99,"/",SAISIE!$B$4,"/",SAISIE!$B$5)))</f>
        <v/>
      </c>
      <c r="C1435" s="12" t="str">
        <f>IF(SAISIE!N99="","",SAISIE!$N$8)</f>
        <v/>
      </c>
      <c r="D1435" s="12" t="str">
        <f>IF(SAISIE!N99="","",SAISIE!E99)</f>
        <v/>
      </c>
      <c r="E1435" s="12" t="str">
        <f>IF(SAISIE!N99="","",SAISIE!F99)</f>
        <v/>
      </c>
      <c r="F1435" s="12" t="str">
        <f>IF(SAISIE!$N99="","",IF(SAISIE!$U99="","",SAISIE!$U99))</f>
        <v/>
      </c>
      <c r="G1435" s="12" t="str">
        <f>IF(SAISIE!N99="","",SAISIE!N99)</f>
        <v/>
      </c>
      <c r="H1435" s="12"/>
      <c r="I1435" s="12" t="str">
        <f>IF(SAISIE!$N99="","",SAISIE!$X99)</f>
        <v/>
      </c>
      <c r="J1435" s="61" t="str">
        <f>IF(COUNTBLANK(SAISIE!$Q$6:$T$6)=4,"",IF(SAISIE!N99="","",IF(SAISIE!Q99&gt;0,SAISIE!$Q$6,IF(SAISIE!R99&gt;0,SAISIE!$R$6,IF(SAISIE!S99&gt;0,SAISIE!$S$6,IF(SAISIE!T99&gt;0,SAISIE!$T$6,""))))))</f>
        <v/>
      </c>
      <c r="O1435" s="11" t="s">
        <v>57</v>
      </c>
    </row>
    <row r="1436" spans="1:15" x14ac:dyDescent="0.2">
      <c r="A1436" s="48" t="str">
        <f>IF(B1436="","SUPPR",SAISIE!$B$3)</f>
        <v>SUPPR</v>
      </c>
      <c r="B1436" s="12" t="str">
        <f>IF(SAISIE!O99="","",IF(LEN(SAISIE!B99)=1,CONCATENATE("0",SAISIE!B99,"/",SAISIE!$B$4,"/",SAISIE!$B$5),CONCATENATE(SAISIE!B99,"/",SAISIE!$B$4,"/",SAISIE!$B$5)))</f>
        <v/>
      </c>
      <c r="C1436" s="12" t="str">
        <f>IF(SAISIE!O99="","",SAISIE!$O$8)</f>
        <v/>
      </c>
      <c r="D1436" s="12" t="str">
        <f>IF(SAISIE!O99="","",SAISIE!E99)</f>
        <v/>
      </c>
      <c r="E1436" s="12" t="str">
        <f>IF(SAISIE!O99="","",SAISIE!F99)</f>
        <v/>
      </c>
      <c r="F1436" s="12" t="str">
        <f>IF(SAISIE!$O99="","",IF(SAISIE!$U99="","",SAISIE!$U99))</f>
        <v/>
      </c>
      <c r="G1436" s="12" t="str">
        <f>IF(SAISIE!O99="","",SAISIE!O99)</f>
        <v/>
      </c>
      <c r="H1436" s="12"/>
      <c r="I1436" s="12" t="str">
        <f>IF(SAISIE!$O99="","",SAISIE!$X99)</f>
        <v/>
      </c>
      <c r="J1436" s="61" t="str">
        <f>IF(COUNTBLANK(SAISIE!$Q$6:$T$6)=4,"",IF(SAISIE!O99="","",IF(SAISIE!Q99&gt;0,SAISIE!$Q$6,IF(SAISIE!R99&gt;0,SAISIE!$R$6,IF(SAISIE!S99&gt;0,SAISIE!$S$6,IF(SAISIE!T99&gt;0,SAISIE!$T$6,""))))))</f>
        <v/>
      </c>
      <c r="O1436" s="11" t="s">
        <v>58</v>
      </c>
    </row>
    <row r="1437" spans="1:15" x14ac:dyDescent="0.2">
      <c r="A1437" s="48" t="str">
        <f>IF(B1437="","SUPPR",SAISIE!$B$3)</f>
        <v>SUPPR</v>
      </c>
      <c r="B1437" s="12" t="str">
        <f>IF(SAISIE!P99="","",IF(LEN(SAISIE!B99)=1,CONCATENATE("0",SAISIE!B99,"/",SAISIE!$B$4,"/",SAISIE!$B$5),CONCATENATE(SAISIE!B99,"/",SAISIE!$B$4,"/",SAISIE!$B$5)))</f>
        <v/>
      </c>
      <c r="C1437" s="12" t="str">
        <f>IF(SAISIE!P99="","",SAISIE!$P$8)</f>
        <v/>
      </c>
      <c r="D1437" s="12" t="str">
        <f>IF(SAISIE!P99="","",SAISIE!E99)</f>
        <v/>
      </c>
      <c r="E1437" s="12" t="str">
        <f>IF(SAISIE!P99="","",SAISIE!F99)</f>
        <v/>
      </c>
      <c r="F1437" s="12" t="str">
        <f>IF(SAISIE!$P99="","",IF(SAISIE!$U99="","",SAISIE!$U99))</f>
        <v/>
      </c>
      <c r="G1437" s="12" t="str">
        <f>IF(SAISIE!P99="","",SAISIE!P99)</f>
        <v/>
      </c>
      <c r="H1437" s="12"/>
      <c r="I1437" s="12" t="str">
        <f>IF(SAISIE!$P99="","",SAISIE!$X99)</f>
        <v/>
      </c>
      <c r="J1437" s="61" t="str">
        <f>IF(COUNTBLANK(SAISIE!$Q$6:$T$6)=4,"",IF(SAISIE!P99="","",IF(SAISIE!Q99&gt;0,SAISIE!$Q$6,IF(SAISIE!R99&gt;0,SAISIE!$R$6,IF(SAISIE!S99&gt;0,SAISIE!$S$6,IF(SAISIE!T99&gt;0,SAISIE!$T$6,""))))))</f>
        <v/>
      </c>
      <c r="O1437" s="11" t="s">
        <v>52</v>
      </c>
    </row>
    <row r="1438" spans="1:15" x14ac:dyDescent="0.2">
      <c r="A1438" s="48" t="str">
        <f>IF(B1438="","SUPPR",SAISIE!$B$3)</f>
        <v>PR</v>
      </c>
      <c r="B1438" s="12" t="str">
        <f>IF(SAISIE!Q99="","",IF(LEN(SAISIE!B99)=1,CONCATENATE("0",SAISIE!B99,"/",SAISIE!$B$4,"/",SAISIE!$B$5),CONCATENATE(SAISIE!B99,"/",SAISIE!$B$4,"/",SAISIE!$B$5)))</f>
        <v>22/01/2018</v>
      </c>
      <c r="C1438" s="12">
        <f>IF(SAISIE!Q99="","",SAISIE!$Q$8)</f>
        <v>4457112</v>
      </c>
      <c r="D1438" s="12">
        <f>IF(SAISIE!Q99="","",SAISIE!E99)</f>
        <v>154408</v>
      </c>
      <c r="E1438" s="12" t="str">
        <f>IF(SAISIE!Q99="","",SAISIE!F99)</f>
        <v>VTP PV 18147429 - CN-677-RK - BIDERRE PIERRE - PEUGEOT PARTNER</v>
      </c>
      <c r="F1438" s="12" t="str">
        <f>IF(SAISIE!$Q99="","",IF(SAISIE!$U99="","",SAISIE!$U99))</f>
        <v/>
      </c>
      <c r="G1438" s="12">
        <f>IF(SAISIE!Q99="","",SAISIE!Q99)</f>
        <v>8.34</v>
      </c>
      <c r="H1438" s="12"/>
      <c r="I1438" s="37"/>
      <c r="J1438" s="61"/>
      <c r="O1438" s="39"/>
    </row>
    <row r="1439" spans="1:15" x14ac:dyDescent="0.2">
      <c r="A1439" s="48" t="str">
        <f>IF(B1439="","SUPPR",SAISIE!$B$3)</f>
        <v>SUPPR</v>
      </c>
      <c r="B1439" s="12" t="str">
        <f>IF(SAISIE!R99="","",IF(LEN(SAISIE!B99)=1,CONCATENATE("0",SAISIE!B99,"/",SAISIE!$B$4,"/",SAISIE!$B$5),CONCATENATE(SAISIE!B99,"/",SAISIE!$B$4,"/",SAISIE!$B$5)))</f>
        <v/>
      </c>
      <c r="C1439" s="12" t="str">
        <f>IF(SAISIE!R99="","",SAISIE!$R$8)</f>
        <v/>
      </c>
      <c r="D1439" s="12" t="str">
        <f>IF(SAISIE!R99="","",SAISIE!E99)</f>
        <v/>
      </c>
      <c r="E1439" s="12" t="str">
        <f>IF(SAISIE!R99="","",SAISIE!F99)</f>
        <v/>
      </c>
      <c r="F1439" s="12" t="str">
        <f>IF(SAISIE!$R99="","",IF(SAISIE!$U99="","",SAISIE!$U99))</f>
        <v/>
      </c>
      <c r="G1439" s="12" t="str">
        <f>IF(SAISIE!R99="","",SAISIE!R99)</f>
        <v/>
      </c>
      <c r="H1439" s="12"/>
      <c r="I1439" s="37"/>
      <c r="J1439" s="61"/>
    </row>
    <row r="1440" spans="1:15" x14ac:dyDescent="0.2">
      <c r="A1440" s="48" t="str">
        <f>IF(B1440="","SUPPR",SAISIE!$B$3)</f>
        <v>SUPPR</v>
      </c>
      <c r="B1440" s="12" t="str">
        <f>IF(SAISIE!S99="","",IF(LEN(SAISIE!B99)=1,CONCATENATE("0",SAISIE!B99,"/",SAISIE!$B$4,"/",SAISIE!$B$5),CONCATENATE(SAISIE!B99,"/",SAISIE!$B$4,"/",SAISIE!$B$5)))</f>
        <v/>
      </c>
      <c r="C1440" s="12" t="str">
        <f>IF(SAISIE!S99="","",SAISIE!$S$8)</f>
        <v/>
      </c>
      <c r="D1440" s="12" t="str">
        <f>IF(SAISIE!S99="","",SAISIE!E99)</f>
        <v/>
      </c>
      <c r="E1440" s="12" t="str">
        <f>IF(SAISIE!S99="","",SAISIE!F99)</f>
        <v/>
      </c>
      <c r="F1440" s="12" t="str">
        <f>IF(SAISIE!$S99="","",IF(SAISIE!$U99="","",SAISIE!$U99))</f>
        <v/>
      </c>
      <c r="G1440" s="12" t="str">
        <f>IF(SAISIE!S99="","",SAISIE!S99)</f>
        <v/>
      </c>
      <c r="H1440" s="12"/>
      <c r="I1440" s="37"/>
      <c r="J1440" s="61"/>
    </row>
    <row r="1441" spans="1:15" ht="13.5" thickBot="1" x14ac:dyDescent="0.25">
      <c r="A1441" s="48" t="str">
        <f>IF(B1441="","SUPPR",SAISIE!$B$3)</f>
        <v>SUPPR</v>
      </c>
      <c r="B1441" s="12" t="str">
        <f>IF(SAISIE!T99="","",IF(LEN(SAISIE!B99)=1,CONCATENATE("0",SAISIE!B99,"/",SAISIE!$B$4,"/",SAISIE!$B$5),CONCATENATE(SAISIE!B99,"/",SAISIE!$B$4,"/",SAISIE!$B$5)))</f>
        <v/>
      </c>
      <c r="C1441" s="60" t="str">
        <f>IF(SAISIE!T99="","",SAISIE!$T$8)</f>
        <v/>
      </c>
      <c r="D1441" s="60" t="str">
        <f>IF(SAISIE!T99="","",SAISIE!E99)</f>
        <v/>
      </c>
      <c r="E1441" s="60" t="str">
        <f>IF(SAISIE!T99="","",SAISIE!F99)</f>
        <v/>
      </c>
      <c r="F1441" s="60" t="str">
        <f>IF(SAISIE!$T99="","",IF(SAISIE!$U99="","",SAISIE!$U99))</f>
        <v/>
      </c>
      <c r="G1441" s="60" t="str">
        <f>IF(SAISIE!T99="","",SAISIE!T99)</f>
        <v/>
      </c>
      <c r="H1441" s="58"/>
      <c r="I1441" s="59"/>
      <c r="J1441" s="62"/>
    </row>
    <row r="1442" spans="1:15" x14ac:dyDescent="0.2">
      <c r="A1442" s="48" t="str">
        <f>IF(B1442="","SUPPR",SAISIE!$B$3)</f>
        <v>PR</v>
      </c>
      <c r="B1442" s="53" t="str">
        <f>IF(SAISIE!B100="","",IF(LEN(SAISIE!B100)=1,CONCATENATE("0",SAISIE!B100,"/",SAISIE!$B$4,"/",SAISIE!$B$5),CONCATENATE(SAISIE!B100,"/",SAISIE!$B$4,"/",SAISIE!$B$5)))</f>
        <v>27/01/2018</v>
      </c>
      <c r="C1442" s="53" t="str">
        <f>IF(SAISIE!B100="","",CONCATENATE($M$2,SAISIE!C100))</f>
        <v>411CARP</v>
      </c>
      <c r="D1442" s="53">
        <f>IF(SAISIE!B100="","",SAISIE!E100)</f>
        <v>154535</v>
      </c>
      <c r="E1442" s="53" t="str">
        <f>IF(SAISIE!B100="","",SAISIE!F100)</f>
        <v>VTP PV 18147549 - BN-167-ZM - CARPIQUET CARROSSERIE - PEUGEOT PARTNER</v>
      </c>
      <c r="F1442" s="66" t="str">
        <f>IF(A1442="SUPPR","",IF(SAISIE!$U100="","",SAISIE!$U100))</f>
        <v/>
      </c>
      <c r="G1442" s="53"/>
      <c r="H1442" s="53">
        <f>IF(SAISIE!B100="","",SAISIE!D100)</f>
        <v>50</v>
      </c>
      <c r="I1442" s="54"/>
      <c r="J1442" s="55" t="str">
        <f>IF(AZ100="","","")</f>
        <v/>
      </c>
      <c r="O1442" s="38" t="e">
        <f>O1426+1</f>
        <v>#VALUE!</v>
      </c>
    </row>
    <row r="1443" spans="1:15" x14ac:dyDescent="0.2">
      <c r="A1443" s="48" t="str">
        <f>IF(B1443="","SUPPR",SAISIE!$B$3)</f>
        <v>SUPPR</v>
      </c>
      <c r="B1443" s="12" t="str">
        <f>IF(SAISIE!W100="","",IF(LEN(SAISIE!B100)=1,CONCATENATE("0",SAISIE!B100,"/",SAISIE!$B$4,"/",SAISIE!$B$5),CONCATENATE(SAISIE!B100,"/",SAISIE!$B$4,"/",SAISIE!$B$5)))</f>
        <v/>
      </c>
      <c r="C1443" s="12" t="str">
        <f>IF(SAISIE!W100="","",SAISIE!V100)</f>
        <v/>
      </c>
      <c r="D1443" s="12" t="str">
        <f>IF(SAISIE!W100="","",SAISIE!E100)</f>
        <v/>
      </c>
      <c r="E1443" s="12" t="str">
        <f>IF(SAISIE!W100="","",SAISIE!F100)</f>
        <v/>
      </c>
      <c r="F1443" s="12" t="str">
        <f>IF(SAISIE!$W100="","",IF(SAISIE!$U100="","",SAISIE!$U100))</f>
        <v/>
      </c>
      <c r="G1443" s="12" t="str">
        <f>IF(SAISIE!W100="","",SAISIE!W100)</f>
        <v/>
      </c>
      <c r="H1443" s="12"/>
      <c r="I1443" s="12" t="str">
        <f>IF(SAISIE!$W100="","",SAISIE!$X100)</f>
        <v/>
      </c>
      <c r="J1443" s="61" t="str">
        <f>IF(COUNTBLANK(SAISIE!$Q$6:$T$6)=4,"",IF(SAISIE!W100="","",IF(SAISIE!Q100&gt;0,SAISIE!$Q$6,IF(SAISIE!R100&gt;0,SAISIE!$R$6,IF(SAISIE!S100&gt;0,SAISIE!$S$6,IF(SAISIE!T100&gt;0,SAISIE!$T$6,""))))))</f>
        <v/>
      </c>
      <c r="O1443" s="11" t="s">
        <v>51</v>
      </c>
    </row>
    <row r="1444" spans="1:15" x14ac:dyDescent="0.2">
      <c r="A1444" s="48" t="str">
        <f>IF(B1444="","SUPPR",SAISIE!$B$3)</f>
        <v>PR</v>
      </c>
      <c r="B1444" s="12" t="str">
        <f>IF(SAISIE!G100="","",IF(LEN(SAISIE!B100)=1,CONCATENATE("0",SAISIE!B100,"/",SAISIE!$B$4,"/",SAISIE!$B$5),CONCATENATE(SAISIE!B100,"/",SAISIE!$B$4,"/",SAISIE!$B$5)))</f>
        <v>27/01/2018</v>
      </c>
      <c r="C1444" s="12">
        <f>IF(SAISIE!G100="","",SAISIE!$G$8)</f>
        <v>706100</v>
      </c>
      <c r="D1444" s="12">
        <f>IF(SAISIE!G100="","",SAISIE!E100)</f>
        <v>154535</v>
      </c>
      <c r="E1444" s="12" t="str">
        <f>IF(SAISIE!G100="","",SAISIE!F100)</f>
        <v>VTP PV 18147549 - BN-167-ZM - CARPIQUET CARROSSERIE - PEUGEOT PARTNER</v>
      </c>
      <c r="F1444" s="12" t="str">
        <f>IF(SAISIE!$G100="","",IF(SAISIE!$U100="","",SAISIE!$U100))</f>
        <v/>
      </c>
      <c r="G1444" s="12">
        <f>IF(SAISIE!G100="","",SAISIE!G100)</f>
        <v>41.38</v>
      </c>
      <c r="H1444" s="12"/>
      <c r="I1444" s="12">
        <f>IF(SAISIE!$G100="","",SAISIE!$X100)</f>
        <v>0</v>
      </c>
      <c r="J1444" s="61" t="str">
        <f>IF(COUNTBLANK(SAISIE!$Q$6:$T$6)=4,"",IF(SAISIE!G100="","",IF(SAISIE!Q100&gt;0,SAISIE!$Q$6,IF(SAISIE!R100&gt;0,SAISIE!$R$6,IF(SAISIE!S100&gt;0,SAISIE!$S$6,IF(SAISIE!T100&gt;0,SAISIE!$T$6,""))))))</f>
        <v/>
      </c>
      <c r="O1444" s="11" t="s">
        <v>48</v>
      </c>
    </row>
    <row r="1445" spans="1:15" x14ac:dyDescent="0.2">
      <c r="A1445" s="48" t="str">
        <f>IF(B1445="","SUPPR",SAISIE!$B$3)</f>
        <v>SUPPR</v>
      </c>
      <c r="B1445" s="12" t="str">
        <f>IF(SAISIE!H100="","",IF(LEN(SAISIE!B100)=1,CONCATENATE("0",SAISIE!B100,"/",SAISIE!$B$4,"/",SAISIE!$B$5),CONCATENATE(SAISIE!B100,"/",SAISIE!$B$4,"/",SAISIE!$B$5)))</f>
        <v/>
      </c>
      <c r="C1445" s="12" t="str">
        <f>IF(SAISIE!H100="","",SAISIE!$H$8)</f>
        <v/>
      </c>
      <c r="D1445" s="12" t="str">
        <f>IF(SAISIE!H100="","",SAISIE!E100)</f>
        <v/>
      </c>
      <c r="E1445" s="12" t="str">
        <f>IF(SAISIE!H100="","",SAISIE!F100)</f>
        <v/>
      </c>
      <c r="F1445" s="12" t="str">
        <f>IF(SAISIE!$H100="","",IF(SAISIE!$U100="","",SAISIE!$U100))</f>
        <v/>
      </c>
      <c r="G1445" s="12" t="str">
        <f>IF(SAISIE!H100="","",SAISIE!H100)</f>
        <v/>
      </c>
      <c r="H1445" s="12"/>
      <c r="I1445" s="12" t="str">
        <f>IF(SAISIE!$H100="","",SAISIE!$X100)</f>
        <v/>
      </c>
      <c r="J1445" s="61" t="str">
        <f>IF(COUNTBLANK(SAISIE!$Q$6:$T$6)=4,"",IF(SAISIE!H100="","",IF(SAISIE!Q100&gt;0,SAISIE!$Q$6,IF(SAISIE!R100&gt;0,SAISIE!$R$6,IF(SAISIE!S100&gt;0,SAISIE!$S$6,IF(SAISIE!T100&gt;0,SAISIE!$T$6,""))))))</f>
        <v/>
      </c>
      <c r="O1445" s="11" t="s">
        <v>49</v>
      </c>
    </row>
    <row r="1446" spans="1:15" x14ac:dyDescent="0.2">
      <c r="A1446" s="48" t="str">
        <f>IF(B1446="","SUPPR",SAISIE!$B$3)</f>
        <v>SUPPR</v>
      </c>
      <c r="B1446" s="12" t="str">
        <f>IF(SAISIE!I100="","",IF(LEN(SAISIE!B100)=1,CONCATENATE("0",SAISIE!B100,"/",SAISIE!$B$4,"/",SAISIE!$B$5),CONCATENATE(SAISIE!B100,"/",SAISIE!$B$4,"/",SAISIE!$B$5)))</f>
        <v/>
      </c>
      <c r="C1446" s="12" t="str">
        <f>IF(SAISIE!I100="","",SAISIE!$I$8)</f>
        <v/>
      </c>
      <c r="D1446" s="12" t="str">
        <f>IF(SAISIE!I100="","",SAISIE!E100)</f>
        <v/>
      </c>
      <c r="E1446" s="12" t="str">
        <f>IF(SAISIE!I100="","",SAISIE!F100)</f>
        <v/>
      </c>
      <c r="F1446" s="12" t="str">
        <f>IF(SAISIE!$I100="","",IF(SAISIE!$U100="","",SAISIE!$U100))</f>
        <v/>
      </c>
      <c r="G1446" s="12" t="str">
        <f>IF(SAISIE!I100="","",SAISIE!I100)</f>
        <v/>
      </c>
      <c r="H1446" s="12"/>
      <c r="I1446" s="12" t="str">
        <f>IF(SAISIE!$I100="","",SAISIE!$X100)</f>
        <v/>
      </c>
      <c r="J1446" s="61" t="str">
        <f>IF(COUNTBLANK(SAISIE!$Q$6:$T$6)=4,"",IF(SAISIE!I100="","",IF(SAISIE!Q100&gt;0,SAISIE!$Q$6,IF(SAISIE!R100&gt;0,SAISIE!$R$6,IF(SAISIE!S100&gt;0,SAISIE!$S$6,IF(SAISIE!T100&gt;0,SAISIE!$T$6,""))))))</f>
        <v/>
      </c>
      <c r="O1446" s="11" t="s">
        <v>50</v>
      </c>
    </row>
    <row r="1447" spans="1:15" x14ac:dyDescent="0.2">
      <c r="A1447" s="48" t="str">
        <f>IF(B1447="","SUPPR",SAISIE!$B$3)</f>
        <v>SUPPR</v>
      </c>
      <c r="B1447" s="12" t="str">
        <f>IF(SAISIE!J100="","",IF(LEN(SAISIE!B100)=1,CONCATENATE("0",SAISIE!B100,"/",SAISIE!$B$4,"/",SAISIE!$B$5),CONCATENATE(SAISIE!B100,"/",SAISIE!$B$4,"/",SAISIE!$B$5)))</f>
        <v/>
      </c>
      <c r="C1447" s="12" t="str">
        <f>IF(SAISIE!J100="","",SAISIE!$J$8)</f>
        <v/>
      </c>
      <c r="D1447" s="12" t="str">
        <f>IF(SAISIE!J100="","",SAISIE!E100)</f>
        <v/>
      </c>
      <c r="E1447" s="12" t="str">
        <f>IF(SAISIE!J100="","",SAISIE!F100)</f>
        <v/>
      </c>
      <c r="F1447" s="12" t="str">
        <f>IF(SAISIE!$J100="","",IF(SAISIE!$U100="","",SAISIE!$U100))</f>
        <v/>
      </c>
      <c r="G1447" s="12" t="str">
        <f>IF(SAISIE!J100="","",SAISIE!J100)</f>
        <v/>
      </c>
      <c r="H1447" s="12"/>
      <c r="I1447" s="12" t="str">
        <f>IF(SAISIE!$J100="","",SAISIE!$X100)</f>
        <v/>
      </c>
      <c r="J1447" s="61" t="str">
        <f>IF(COUNTBLANK(SAISIE!$Q$6:$T$6)=4,"",IF(SAISIE!J100="","",IF(SAISIE!Q100&gt;0,SAISIE!$Q$6,IF(SAISIE!R100&gt;0,SAISIE!$R$6,IF(SAISIE!S100&gt;0,SAISIE!$S$6,IF(SAISIE!T100&gt;0,SAISIE!$T$6,""))))))</f>
        <v/>
      </c>
      <c r="O1447" s="11" t="s">
        <v>53</v>
      </c>
    </row>
    <row r="1448" spans="1:15" x14ac:dyDescent="0.2">
      <c r="A1448" s="48" t="str">
        <f>IF(B1448="","SUPPR",SAISIE!$B$3)</f>
        <v>SUPPR</v>
      </c>
      <c r="B1448" s="12" t="str">
        <f>IF(SAISIE!K100="","",IF(LEN(SAISIE!B100)=1,CONCATENATE("0",SAISIE!B100,"/",SAISIE!$B$4,"/",SAISIE!$B$5),CONCATENATE(SAISIE!B100,"/",SAISIE!$B$4,"/",SAISIE!$B$5)))</f>
        <v/>
      </c>
      <c r="C1448" s="12" t="str">
        <f>IF(SAISIE!K100="","",SAISIE!$K$8)</f>
        <v/>
      </c>
      <c r="D1448" s="12" t="str">
        <f>IF(SAISIE!K100="","",SAISIE!E100)</f>
        <v/>
      </c>
      <c r="E1448" s="12" t="str">
        <f>IF(SAISIE!K100="","",SAISIE!F100)</f>
        <v/>
      </c>
      <c r="F1448" s="12" t="str">
        <f>IF(SAISIE!$K100="","",IF(SAISIE!$U100="","",SAISIE!$U100))</f>
        <v/>
      </c>
      <c r="G1448" s="12" t="str">
        <f>IF(SAISIE!K100="","",SAISIE!K100)</f>
        <v/>
      </c>
      <c r="H1448" s="12"/>
      <c r="I1448" s="12" t="str">
        <f>IF(SAISIE!$K100="","",SAISIE!$X100)</f>
        <v/>
      </c>
      <c r="J1448" s="61" t="str">
        <f>IF(COUNTBLANK(SAISIE!$Q$6:$T$6)=4,"",IF(SAISIE!K100="","",IF(SAISIE!Q100&gt;0,SAISIE!$Q$6,IF(SAISIE!R100&gt;0,SAISIE!$R$6,IF(SAISIE!S100&gt;0,SAISIE!$S$6,IF(SAISIE!T100&gt;0,SAISIE!$T$6,""))))))</f>
        <v/>
      </c>
      <c r="O1448" s="11" t="s">
        <v>54</v>
      </c>
    </row>
    <row r="1449" spans="1:15" x14ac:dyDescent="0.2">
      <c r="A1449" s="48" t="str">
        <f>IF(B1449="","SUPPR",SAISIE!$B$3)</f>
        <v>SUPPR</v>
      </c>
      <c r="B1449" s="12" t="str">
        <f>IF(SAISIE!L100="","",IF(LEN(SAISIE!B100)=1,CONCATENATE("0",SAISIE!B100,"/",SAISIE!$B$4,"/",SAISIE!$B$5),CONCATENATE(SAISIE!B100,"/",SAISIE!$B$4,"/",SAISIE!$B$5)))</f>
        <v/>
      </c>
      <c r="C1449" s="12" t="str">
        <f>IF(SAISIE!L100="","",SAISIE!$L$8)</f>
        <v/>
      </c>
      <c r="D1449" s="12" t="str">
        <f>IF(SAISIE!L100="","",SAISIE!E100)</f>
        <v/>
      </c>
      <c r="E1449" s="12" t="str">
        <f>IF(SAISIE!L100="","",SAISIE!F100)</f>
        <v/>
      </c>
      <c r="F1449" s="12" t="str">
        <f>IF(SAISIE!$L100="","",IF(SAISIE!$U100="","",SAISIE!$U100))</f>
        <v/>
      </c>
      <c r="G1449" s="12" t="str">
        <f>IF(SAISIE!L100="","",SAISIE!L100)</f>
        <v/>
      </c>
      <c r="H1449" s="12"/>
      <c r="I1449" s="12" t="str">
        <f>IF(SAISIE!$L100="","",SAISIE!$X100)</f>
        <v/>
      </c>
      <c r="J1449" s="61" t="str">
        <f>IF(COUNTBLANK(SAISIE!$Q$6:$T$6)=4,"",IF(SAISIE!L100="","",IF(SAISIE!Q100&gt;0,SAISIE!$Q$6,IF(SAISIE!R100&gt;0,SAISIE!$R$6,IF(SAISIE!S100&gt;0,SAISIE!$S$6,IF(SAISIE!T100&gt;0,SAISIE!$T$6,""))))))</f>
        <v/>
      </c>
      <c r="O1449" s="11" t="s">
        <v>55</v>
      </c>
    </row>
    <row r="1450" spans="1:15" x14ac:dyDescent="0.2">
      <c r="A1450" s="48" t="str">
        <f>IF(B1450="","SUPPR",SAISIE!$B$3)</f>
        <v>SUPPR</v>
      </c>
      <c r="B1450" s="12" t="str">
        <f>IF(SAISIE!M100="","",IF(LEN(SAISIE!B100)=1,CONCATENATE("0",SAISIE!B100,"/",SAISIE!$B$4,"/",SAISIE!$B$5),CONCATENATE(SAISIE!B100,"/",SAISIE!$B$4,"/",SAISIE!$B$5)))</f>
        <v/>
      </c>
      <c r="C1450" s="12" t="str">
        <f>IF(SAISIE!M100="","",SAISIE!$M$8)</f>
        <v/>
      </c>
      <c r="D1450" s="12" t="str">
        <f>IF(SAISIE!M100="","",SAISIE!E100)</f>
        <v/>
      </c>
      <c r="E1450" s="12" t="str">
        <f>IF(SAISIE!M100="","",SAISIE!F100)</f>
        <v/>
      </c>
      <c r="F1450" s="12" t="str">
        <f>IF(SAISIE!$M100="","",IF(SAISIE!$U100="","",SAISIE!$U100))</f>
        <v/>
      </c>
      <c r="G1450" s="12" t="str">
        <f>IF(SAISIE!M100="","",SAISIE!M100)</f>
        <v/>
      </c>
      <c r="H1450" s="12"/>
      <c r="I1450" s="12" t="str">
        <f>IF(SAISIE!$M100="","",SAISIE!$X100)</f>
        <v/>
      </c>
      <c r="J1450" s="61" t="str">
        <f>IF(COUNTBLANK(SAISIE!$Q$6:$T$6)=4,"",IF(SAISIE!M100="","",IF(SAISIE!Q100&gt;0,SAISIE!$Q$6,IF(SAISIE!R100&gt;0,SAISIE!$R$6,IF(SAISIE!S100&gt;0,SAISIE!$S$6,IF(SAISIE!T100&gt;0,SAISIE!$T$6,""))))))</f>
        <v/>
      </c>
      <c r="O1450" s="11" t="s">
        <v>56</v>
      </c>
    </row>
    <row r="1451" spans="1:15" x14ac:dyDescent="0.2">
      <c r="A1451" s="48" t="str">
        <f>IF(B1451="","SUPPR",SAISIE!$B$3)</f>
        <v>SUPPR</v>
      </c>
      <c r="B1451" s="12" t="str">
        <f>IF(SAISIE!N100="","",IF(LEN(SAISIE!B100)=1,CONCATENATE("0",SAISIE!B100,"/",SAISIE!$B$4,"/",SAISIE!$B$5),CONCATENATE(SAISIE!B100,"/",SAISIE!$B$4,"/",SAISIE!$B$5)))</f>
        <v/>
      </c>
      <c r="C1451" s="12" t="str">
        <f>IF(SAISIE!N100="","",SAISIE!$N$8)</f>
        <v/>
      </c>
      <c r="D1451" s="12" t="str">
        <f>IF(SAISIE!N100="","",SAISIE!E100)</f>
        <v/>
      </c>
      <c r="E1451" s="12" t="str">
        <f>IF(SAISIE!N100="","",SAISIE!F100)</f>
        <v/>
      </c>
      <c r="F1451" s="12" t="str">
        <f>IF(SAISIE!$N100="","",IF(SAISIE!$U100="","",SAISIE!$U100))</f>
        <v/>
      </c>
      <c r="G1451" s="12" t="str">
        <f>IF(SAISIE!N100="","",SAISIE!N100)</f>
        <v/>
      </c>
      <c r="H1451" s="12"/>
      <c r="I1451" s="12" t="str">
        <f>IF(SAISIE!$N100="","",SAISIE!$X100)</f>
        <v/>
      </c>
      <c r="J1451" s="61" t="str">
        <f>IF(COUNTBLANK(SAISIE!$Q$6:$T$6)=4,"",IF(SAISIE!N100="","",IF(SAISIE!Q100&gt;0,SAISIE!$Q$6,IF(SAISIE!R100&gt;0,SAISIE!$R$6,IF(SAISIE!S100&gt;0,SAISIE!$S$6,IF(SAISIE!T100&gt;0,SAISIE!$T$6,""))))))</f>
        <v/>
      </c>
      <c r="O1451" s="11" t="s">
        <v>57</v>
      </c>
    </row>
    <row r="1452" spans="1:15" x14ac:dyDescent="0.2">
      <c r="A1452" s="48" t="str">
        <f>IF(B1452="","SUPPR",SAISIE!$B$3)</f>
        <v>SUPPR</v>
      </c>
      <c r="B1452" s="12" t="str">
        <f>IF(SAISIE!O100="","",IF(LEN(SAISIE!B100)=1,CONCATENATE("0",SAISIE!B100,"/",SAISIE!$B$4,"/",SAISIE!$B$5),CONCATENATE(SAISIE!B100,"/",SAISIE!$B$4,"/",SAISIE!$B$5)))</f>
        <v/>
      </c>
      <c r="C1452" s="12" t="str">
        <f>IF(SAISIE!O100="","",SAISIE!$O$8)</f>
        <v/>
      </c>
      <c r="D1452" s="12" t="str">
        <f>IF(SAISIE!O100="","",SAISIE!E100)</f>
        <v/>
      </c>
      <c r="E1452" s="12" t="str">
        <f>IF(SAISIE!O100="","",SAISIE!F100)</f>
        <v/>
      </c>
      <c r="F1452" s="12" t="str">
        <f>IF(SAISIE!$O100="","",IF(SAISIE!$U100="","",SAISIE!$U100))</f>
        <v/>
      </c>
      <c r="G1452" s="12" t="str">
        <f>IF(SAISIE!O100="","",SAISIE!O100)</f>
        <v/>
      </c>
      <c r="H1452" s="12"/>
      <c r="I1452" s="12" t="str">
        <f>IF(SAISIE!$O100="","",SAISIE!$X100)</f>
        <v/>
      </c>
      <c r="J1452" s="61" t="str">
        <f>IF(COUNTBLANK(SAISIE!$Q$6:$T$6)=4,"",IF(SAISIE!O100="","",IF(SAISIE!Q100&gt;0,SAISIE!$Q$6,IF(SAISIE!R100&gt;0,SAISIE!$R$6,IF(SAISIE!S100&gt;0,SAISIE!$S$6,IF(SAISIE!T100&gt;0,SAISIE!$T$6,""))))))</f>
        <v/>
      </c>
      <c r="O1452" s="11" t="s">
        <v>58</v>
      </c>
    </row>
    <row r="1453" spans="1:15" x14ac:dyDescent="0.2">
      <c r="A1453" s="48" t="str">
        <f>IF(B1453="","SUPPR",SAISIE!$B$3)</f>
        <v>SUPPR</v>
      </c>
      <c r="B1453" s="12" t="str">
        <f>IF(SAISIE!P100="","",IF(LEN(SAISIE!B100)=1,CONCATENATE("0",SAISIE!B100,"/",SAISIE!$B$4,"/",SAISIE!$B$5),CONCATENATE(SAISIE!B100,"/",SAISIE!$B$4,"/",SAISIE!$B$5)))</f>
        <v/>
      </c>
      <c r="C1453" s="12" t="str">
        <f>IF(SAISIE!P100="","",SAISIE!$P$8)</f>
        <v/>
      </c>
      <c r="D1453" s="12" t="str">
        <f>IF(SAISIE!P100="","",SAISIE!E100)</f>
        <v/>
      </c>
      <c r="E1453" s="12" t="str">
        <f>IF(SAISIE!P100="","",SAISIE!F100)</f>
        <v/>
      </c>
      <c r="F1453" s="12" t="str">
        <f>IF(SAISIE!$P100="","",IF(SAISIE!$U100="","",SAISIE!$U100))</f>
        <v/>
      </c>
      <c r="G1453" s="12" t="str">
        <f>IF(SAISIE!P100="","",SAISIE!P100)</f>
        <v/>
      </c>
      <c r="H1453" s="12"/>
      <c r="I1453" s="12" t="str">
        <f>IF(SAISIE!$P100="","",SAISIE!$X100)</f>
        <v/>
      </c>
      <c r="J1453" s="61" t="str">
        <f>IF(COUNTBLANK(SAISIE!$Q$6:$T$6)=4,"",IF(SAISIE!P100="","",IF(SAISIE!Q100&gt;0,SAISIE!$Q$6,IF(SAISIE!R100&gt;0,SAISIE!$R$6,IF(SAISIE!S100&gt;0,SAISIE!$S$6,IF(SAISIE!T100&gt;0,SAISIE!$T$6,""))))))</f>
        <v/>
      </c>
      <c r="O1453" s="11" t="s">
        <v>52</v>
      </c>
    </row>
    <row r="1454" spans="1:15" x14ac:dyDescent="0.2">
      <c r="A1454" s="48" t="str">
        <f>IF(B1454="","SUPPR",SAISIE!$B$3)</f>
        <v>PR</v>
      </c>
      <c r="B1454" s="12" t="str">
        <f>IF(SAISIE!Q100="","",IF(LEN(SAISIE!B100)=1,CONCATENATE("0",SAISIE!B100,"/",SAISIE!$B$4,"/",SAISIE!$B$5),CONCATENATE(SAISIE!B100,"/",SAISIE!$B$4,"/",SAISIE!$B$5)))</f>
        <v>27/01/2018</v>
      </c>
      <c r="C1454" s="12">
        <f>IF(SAISIE!Q100="","",SAISIE!$Q$8)</f>
        <v>4457112</v>
      </c>
      <c r="D1454" s="12">
        <f>IF(SAISIE!Q100="","",SAISIE!E100)</f>
        <v>154535</v>
      </c>
      <c r="E1454" s="12" t="str">
        <f>IF(SAISIE!Q100="","",SAISIE!F100)</f>
        <v>VTP PV 18147549 - BN-167-ZM - CARPIQUET CARROSSERIE - PEUGEOT PARTNER</v>
      </c>
      <c r="F1454" s="12" t="str">
        <f>IF(SAISIE!$Q100="","",IF(SAISIE!$U100="","",SAISIE!$U100))</f>
        <v/>
      </c>
      <c r="G1454" s="12">
        <f>IF(SAISIE!Q100="","",SAISIE!Q100)</f>
        <v>8.34</v>
      </c>
      <c r="H1454" s="12"/>
      <c r="I1454" s="37"/>
      <c r="J1454" s="61"/>
      <c r="O1454" s="39"/>
    </row>
    <row r="1455" spans="1:15" x14ac:dyDescent="0.2">
      <c r="A1455" s="48" t="str">
        <f>IF(B1455="","SUPPR",SAISIE!$B$3)</f>
        <v>SUPPR</v>
      </c>
      <c r="B1455" s="12" t="str">
        <f>IF(SAISIE!R100="","",IF(LEN(SAISIE!B100)=1,CONCATENATE("0",SAISIE!B100,"/",SAISIE!$B$4,"/",SAISIE!$B$5),CONCATENATE(SAISIE!B100,"/",SAISIE!$B$4,"/",SAISIE!$B$5)))</f>
        <v/>
      </c>
      <c r="C1455" s="12" t="str">
        <f>IF(SAISIE!R100="","",SAISIE!$R$8)</f>
        <v/>
      </c>
      <c r="D1455" s="12" t="str">
        <f>IF(SAISIE!R100="","",SAISIE!E100)</f>
        <v/>
      </c>
      <c r="E1455" s="12" t="str">
        <f>IF(SAISIE!R100="","",SAISIE!F100)</f>
        <v/>
      </c>
      <c r="F1455" s="12" t="str">
        <f>IF(SAISIE!$R100="","",IF(SAISIE!$U100="","",SAISIE!$U100))</f>
        <v/>
      </c>
      <c r="G1455" s="12" t="str">
        <f>IF(SAISIE!R100="","",SAISIE!R100)</f>
        <v/>
      </c>
      <c r="H1455" s="12"/>
      <c r="I1455" s="37"/>
      <c r="J1455" s="61"/>
    </row>
    <row r="1456" spans="1:15" x14ac:dyDescent="0.2">
      <c r="A1456" s="48" t="str">
        <f>IF(B1456="","SUPPR",SAISIE!$B$3)</f>
        <v>SUPPR</v>
      </c>
      <c r="B1456" s="12" t="str">
        <f>IF(SAISIE!S100="","",IF(LEN(SAISIE!B100)=1,CONCATENATE("0",SAISIE!B100,"/",SAISIE!$B$4,"/",SAISIE!$B$5),CONCATENATE(SAISIE!B100,"/",SAISIE!$B$4,"/",SAISIE!$B$5)))</f>
        <v/>
      </c>
      <c r="C1456" s="12" t="str">
        <f>IF(SAISIE!S100="","",SAISIE!$S$8)</f>
        <v/>
      </c>
      <c r="D1456" s="12" t="str">
        <f>IF(SAISIE!S100="","",SAISIE!E100)</f>
        <v/>
      </c>
      <c r="E1456" s="12" t="str">
        <f>IF(SAISIE!S100="","",SAISIE!F100)</f>
        <v/>
      </c>
      <c r="F1456" s="12" t="str">
        <f>IF(SAISIE!$S100="","",IF(SAISIE!$U100="","",SAISIE!$U100))</f>
        <v/>
      </c>
      <c r="G1456" s="12" t="str">
        <f>IF(SAISIE!S100="","",SAISIE!S100)</f>
        <v/>
      </c>
      <c r="H1456" s="12"/>
      <c r="I1456" s="37"/>
      <c r="J1456" s="61"/>
    </row>
    <row r="1457" spans="1:15" ht="13.5" thickBot="1" x14ac:dyDescent="0.25">
      <c r="A1457" s="48" t="str">
        <f>IF(B1457="","SUPPR",SAISIE!$B$3)</f>
        <v>SUPPR</v>
      </c>
      <c r="B1457" s="12" t="str">
        <f>IF(SAISIE!T100="","",IF(LEN(SAISIE!B100)=1,CONCATENATE("0",SAISIE!B100,"/",SAISIE!$B$4,"/",SAISIE!$B$5),CONCATENATE(SAISIE!B100,"/",SAISIE!$B$4,"/",SAISIE!$B$5)))</f>
        <v/>
      </c>
      <c r="C1457" s="60" t="str">
        <f>IF(SAISIE!T100="","",SAISIE!$T$8)</f>
        <v/>
      </c>
      <c r="D1457" s="60" t="str">
        <f>IF(SAISIE!T100="","",SAISIE!E100)</f>
        <v/>
      </c>
      <c r="E1457" s="60" t="str">
        <f>IF(SAISIE!T100="","",SAISIE!F100)</f>
        <v/>
      </c>
      <c r="F1457" s="60" t="str">
        <f>IF(SAISIE!$T100="","",IF(SAISIE!$U100="","",SAISIE!$U100))</f>
        <v/>
      </c>
      <c r="G1457" s="60" t="str">
        <f>IF(SAISIE!T100="","",SAISIE!T100)</f>
        <v/>
      </c>
      <c r="H1457" s="58"/>
      <c r="I1457" s="59"/>
      <c r="J1457" s="62"/>
    </row>
    <row r="1458" spans="1:15" x14ac:dyDescent="0.2">
      <c r="A1458" s="48" t="str">
        <f>IF(B1458="","SUPPR",SAISIE!$B$3)</f>
        <v>PR</v>
      </c>
      <c r="B1458" s="53" t="str">
        <f>IF(SAISIE!B101="","",IF(LEN(SAISIE!B101)=1,CONCATENATE("0",SAISIE!B101,"/",SAISIE!$B$4,"/",SAISIE!$B$5),CONCATENATE(SAISIE!B101,"/",SAISIE!$B$4,"/",SAISIE!$B$5)))</f>
        <v>27/01/2018</v>
      </c>
      <c r="C1458" s="53" t="str">
        <f>IF(SAISIE!B101="","",CONCATENATE($M$2,SAISIE!C101))</f>
        <v>411CARP</v>
      </c>
      <c r="D1458" s="53">
        <f>IF(SAISIE!B101="","",SAISIE!E101)</f>
        <v>154548</v>
      </c>
      <c r="E1458" s="53" t="str">
        <f>IF(SAISIE!B101="","",SAISIE!F101)</f>
        <v>VTP PV 18147562 - AK-846-WZ - CARPIQUET CARROSSERIE - PEUGEOT 207</v>
      </c>
      <c r="F1458" s="66" t="str">
        <f>IF(A1458="SUPPR","",IF(SAISIE!$U101="","",SAISIE!$U101))</f>
        <v/>
      </c>
      <c r="G1458" s="53"/>
      <c r="H1458" s="53">
        <f>IF(SAISIE!B101="","",SAISIE!D101)</f>
        <v>50</v>
      </c>
      <c r="I1458" s="54"/>
      <c r="J1458" s="55" t="str">
        <f>IF(AZ101="","","")</f>
        <v/>
      </c>
      <c r="O1458" s="38" t="e">
        <f>O1442+1</f>
        <v>#VALUE!</v>
      </c>
    </row>
    <row r="1459" spans="1:15" x14ac:dyDescent="0.2">
      <c r="A1459" s="48" t="str">
        <f>IF(B1459="","SUPPR",SAISIE!$B$3)</f>
        <v>SUPPR</v>
      </c>
      <c r="B1459" s="12" t="str">
        <f>IF(SAISIE!W101="","",IF(LEN(SAISIE!B101)=1,CONCATENATE("0",SAISIE!B101,"/",SAISIE!$B$4,"/",SAISIE!$B$5),CONCATENATE(SAISIE!B101,"/",SAISIE!$B$4,"/",SAISIE!$B$5)))</f>
        <v/>
      </c>
      <c r="C1459" s="12" t="str">
        <f>IF(SAISIE!W101="","",SAISIE!V101)</f>
        <v/>
      </c>
      <c r="D1459" s="12" t="str">
        <f>IF(SAISIE!W101="","",SAISIE!E101)</f>
        <v/>
      </c>
      <c r="E1459" s="12" t="str">
        <f>IF(SAISIE!W101="","",SAISIE!F101)</f>
        <v/>
      </c>
      <c r="F1459" s="12" t="str">
        <f>IF(SAISIE!$W101="","",IF(SAISIE!$U101="","",SAISIE!$U101))</f>
        <v/>
      </c>
      <c r="G1459" s="12" t="str">
        <f>IF(SAISIE!W101="","",SAISIE!W101)</f>
        <v/>
      </c>
      <c r="H1459" s="12"/>
      <c r="I1459" s="12" t="str">
        <f>IF(SAISIE!$W101="","",SAISIE!$X101)</f>
        <v/>
      </c>
      <c r="J1459" s="61" t="str">
        <f>IF(COUNTBLANK(SAISIE!$Q$6:$T$6)=4,"",IF(SAISIE!W101="","",IF(SAISIE!Q101&gt;0,SAISIE!$Q$6,IF(SAISIE!R101&gt;0,SAISIE!$R$6,IF(SAISIE!S101&gt;0,SAISIE!$S$6,IF(SAISIE!T101&gt;0,SAISIE!$T$6,""))))))</f>
        <v/>
      </c>
      <c r="O1459" s="11" t="s">
        <v>51</v>
      </c>
    </row>
    <row r="1460" spans="1:15" x14ac:dyDescent="0.2">
      <c r="A1460" s="48" t="str">
        <f>IF(B1460="","SUPPR",SAISIE!$B$3)</f>
        <v>PR</v>
      </c>
      <c r="B1460" s="12" t="str">
        <f>IF(SAISIE!G101="","",IF(LEN(SAISIE!B101)=1,CONCATENATE("0",SAISIE!B101,"/",SAISIE!$B$4,"/",SAISIE!$B$5),CONCATENATE(SAISIE!B101,"/",SAISIE!$B$4,"/",SAISIE!$B$5)))</f>
        <v>27/01/2018</v>
      </c>
      <c r="C1460" s="12">
        <f>IF(SAISIE!G101="","",SAISIE!$G$8)</f>
        <v>706100</v>
      </c>
      <c r="D1460" s="12">
        <f>IF(SAISIE!G101="","",SAISIE!E101)</f>
        <v>154548</v>
      </c>
      <c r="E1460" s="12" t="str">
        <f>IF(SAISIE!G101="","",SAISIE!F101)</f>
        <v>VTP PV 18147562 - AK-846-WZ - CARPIQUET CARROSSERIE - PEUGEOT 207</v>
      </c>
      <c r="F1460" s="12" t="str">
        <f>IF(SAISIE!$G101="","",IF(SAISIE!$U101="","",SAISIE!$U101))</f>
        <v/>
      </c>
      <c r="G1460" s="12">
        <f>IF(SAISIE!G101="","",SAISIE!G101)</f>
        <v>41.38</v>
      </c>
      <c r="H1460" s="12"/>
      <c r="I1460" s="12">
        <f>IF(SAISIE!$G101="","",SAISIE!$X101)</f>
        <v>0</v>
      </c>
      <c r="J1460" s="61" t="str">
        <f>IF(COUNTBLANK(SAISIE!$Q$6:$T$6)=4,"",IF(SAISIE!G101="","",IF(SAISIE!Q101&gt;0,SAISIE!$Q$6,IF(SAISIE!R101&gt;0,SAISIE!$R$6,IF(SAISIE!S101&gt;0,SAISIE!$S$6,IF(SAISIE!T101&gt;0,SAISIE!$T$6,""))))))</f>
        <v/>
      </c>
      <c r="O1460" s="11" t="s">
        <v>48</v>
      </c>
    </row>
    <row r="1461" spans="1:15" x14ac:dyDescent="0.2">
      <c r="A1461" s="48" t="str">
        <f>IF(B1461="","SUPPR",SAISIE!$B$3)</f>
        <v>SUPPR</v>
      </c>
      <c r="B1461" s="12" t="str">
        <f>IF(SAISIE!H101="","",IF(LEN(SAISIE!B101)=1,CONCATENATE("0",SAISIE!B101,"/",SAISIE!$B$4,"/",SAISIE!$B$5),CONCATENATE(SAISIE!B101,"/",SAISIE!$B$4,"/",SAISIE!$B$5)))</f>
        <v/>
      </c>
      <c r="C1461" s="12" t="str">
        <f>IF(SAISIE!H101="","",SAISIE!$H$8)</f>
        <v/>
      </c>
      <c r="D1461" s="12" t="str">
        <f>IF(SAISIE!H101="","",SAISIE!E101)</f>
        <v/>
      </c>
      <c r="E1461" s="12" t="str">
        <f>IF(SAISIE!H101="","",SAISIE!F101)</f>
        <v/>
      </c>
      <c r="F1461" s="12" t="str">
        <f>IF(SAISIE!$H101="","",IF(SAISIE!$U101="","",SAISIE!$U101))</f>
        <v/>
      </c>
      <c r="G1461" s="12" t="str">
        <f>IF(SAISIE!H101="","",SAISIE!H101)</f>
        <v/>
      </c>
      <c r="H1461" s="12"/>
      <c r="I1461" s="12" t="str">
        <f>IF(SAISIE!$H101="","",SAISIE!$X101)</f>
        <v/>
      </c>
      <c r="J1461" s="61" t="str">
        <f>IF(COUNTBLANK(SAISIE!$Q$6:$T$6)=4,"",IF(SAISIE!H101="","",IF(SAISIE!Q101&gt;0,SAISIE!$Q$6,IF(SAISIE!R101&gt;0,SAISIE!$R$6,IF(SAISIE!S101&gt;0,SAISIE!$S$6,IF(SAISIE!T101&gt;0,SAISIE!$T$6,""))))))</f>
        <v/>
      </c>
      <c r="O1461" s="11" t="s">
        <v>49</v>
      </c>
    </row>
    <row r="1462" spans="1:15" x14ac:dyDescent="0.2">
      <c r="A1462" s="48" t="str">
        <f>IF(B1462="","SUPPR",SAISIE!$B$3)</f>
        <v>SUPPR</v>
      </c>
      <c r="B1462" s="12" t="str">
        <f>IF(SAISIE!I101="","",IF(LEN(SAISIE!B101)=1,CONCATENATE("0",SAISIE!B101,"/",SAISIE!$B$4,"/",SAISIE!$B$5),CONCATENATE(SAISIE!B101,"/",SAISIE!$B$4,"/",SAISIE!$B$5)))</f>
        <v/>
      </c>
      <c r="C1462" s="12" t="str">
        <f>IF(SAISIE!I101="","",SAISIE!$I$8)</f>
        <v/>
      </c>
      <c r="D1462" s="12" t="str">
        <f>IF(SAISIE!I101="","",SAISIE!E101)</f>
        <v/>
      </c>
      <c r="E1462" s="12" t="str">
        <f>IF(SAISIE!I101="","",SAISIE!F101)</f>
        <v/>
      </c>
      <c r="F1462" s="12" t="str">
        <f>IF(SAISIE!$I101="","",IF(SAISIE!$U101="","",SAISIE!$U101))</f>
        <v/>
      </c>
      <c r="G1462" s="12" t="str">
        <f>IF(SAISIE!I101="","",SAISIE!I101)</f>
        <v/>
      </c>
      <c r="H1462" s="12"/>
      <c r="I1462" s="12" t="str">
        <f>IF(SAISIE!$I101="","",SAISIE!$X101)</f>
        <v/>
      </c>
      <c r="J1462" s="61" t="str">
        <f>IF(COUNTBLANK(SAISIE!$Q$6:$T$6)=4,"",IF(SAISIE!I101="","",IF(SAISIE!Q101&gt;0,SAISIE!$Q$6,IF(SAISIE!R101&gt;0,SAISIE!$R$6,IF(SAISIE!S101&gt;0,SAISIE!$S$6,IF(SAISIE!T101&gt;0,SAISIE!$T$6,""))))))</f>
        <v/>
      </c>
      <c r="O1462" s="11" t="s">
        <v>50</v>
      </c>
    </row>
    <row r="1463" spans="1:15" x14ac:dyDescent="0.2">
      <c r="A1463" s="48" t="str">
        <f>IF(B1463="","SUPPR",SAISIE!$B$3)</f>
        <v>SUPPR</v>
      </c>
      <c r="B1463" s="12" t="str">
        <f>IF(SAISIE!J101="","",IF(LEN(SAISIE!B101)=1,CONCATENATE("0",SAISIE!B101,"/",SAISIE!$B$4,"/",SAISIE!$B$5),CONCATENATE(SAISIE!B101,"/",SAISIE!$B$4,"/",SAISIE!$B$5)))</f>
        <v/>
      </c>
      <c r="C1463" s="12" t="str">
        <f>IF(SAISIE!J101="","",SAISIE!$J$8)</f>
        <v/>
      </c>
      <c r="D1463" s="12" t="str">
        <f>IF(SAISIE!J101="","",SAISIE!E101)</f>
        <v/>
      </c>
      <c r="E1463" s="12" t="str">
        <f>IF(SAISIE!J101="","",SAISIE!F101)</f>
        <v/>
      </c>
      <c r="F1463" s="12" t="str">
        <f>IF(SAISIE!$J101="","",IF(SAISIE!$U101="","",SAISIE!$U101))</f>
        <v/>
      </c>
      <c r="G1463" s="12" t="str">
        <f>IF(SAISIE!J101="","",SAISIE!J101)</f>
        <v/>
      </c>
      <c r="H1463" s="12"/>
      <c r="I1463" s="12" t="str">
        <f>IF(SAISIE!$J101="","",SAISIE!$X101)</f>
        <v/>
      </c>
      <c r="J1463" s="61" t="str">
        <f>IF(COUNTBLANK(SAISIE!$Q$6:$T$6)=4,"",IF(SAISIE!J101="","",IF(SAISIE!Q101&gt;0,SAISIE!$Q$6,IF(SAISIE!R101&gt;0,SAISIE!$R$6,IF(SAISIE!S101&gt;0,SAISIE!$S$6,IF(SAISIE!T101&gt;0,SAISIE!$T$6,""))))))</f>
        <v/>
      </c>
      <c r="O1463" s="11" t="s">
        <v>53</v>
      </c>
    </row>
    <row r="1464" spans="1:15" x14ac:dyDescent="0.2">
      <c r="A1464" s="48" t="str">
        <f>IF(B1464="","SUPPR",SAISIE!$B$3)</f>
        <v>SUPPR</v>
      </c>
      <c r="B1464" s="12" t="str">
        <f>IF(SAISIE!K101="","",IF(LEN(SAISIE!B101)=1,CONCATENATE("0",SAISIE!B101,"/",SAISIE!$B$4,"/",SAISIE!$B$5),CONCATENATE(SAISIE!B101,"/",SAISIE!$B$4,"/",SAISIE!$B$5)))</f>
        <v/>
      </c>
      <c r="C1464" s="12" t="str">
        <f>IF(SAISIE!K101="","",SAISIE!$K$8)</f>
        <v/>
      </c>
      <c r="D1464" s="12" t="str">
        <f>IF(SAISIE!K101="","",SAISIE!E101)</f>
        <v/>
      </c>
      <c r="E1464" s="12" t="str">
        <f>IF(SAISIE!K101="","",SAISIE!F101)</f>
        <v/>
      </c>
      <c r="F1464" s="12" t="str">
        <f>IF(SAISIE!$K101="","",IF(SAISIE!$U101="","",SAISIE!$U101))</f>
        <v/>
      </c>
      <c r="G1464" s="12" t="str">
        <f>IF(SAISIE!K101="","",SAISIE!K101)</f>
        <v/>
      </c>
      <c r="H1464" s="12"/>
      <c r="I1464" s="12" t="str">
        <f>IF(SAISIE!$K101="","",SAISIE!$X101)</f>
        <v/>
      </c>
      <c r="J1464" s="61" t="str">
        <f>IF(COUNTBLANK(SAISIE!$Q$6:$T$6)=4,"",IF(SAISIE!K101="","",IF(SAISIE!Q101&gt;0,SAISIE!$Q$6,IF(SAISIE!R101&gt;0,SAISIE!$R$6,IF(SAISIE!S101&gt;0,SAISIE!$S$6,IF(SAISIE!T101&gt;0,SAISIE!$T$6,""))))))</f>
        <v/>
      </c>
      <c r="O1464" s="11" t="s">
        <v>54</v>
      </c>
    </row>
    <row r="1465" spans="1:15" x14ac:dyDescent="0.2">
      <c r="A1465" s="48" t="str">
        <f>IF(B1465="","SUPPR",SAISIE!$B$3)</f>
        <v>SUPPR</v>
      </c>
      <c r="B1465" s="12" t="str">
        <f>IF(SAISIE!L101="","",IF(LEN(SAISIE!B101)=1,CONCATENATE("0",SAISIE!B101,"/",SAISIE!$B$4,"/",SAISIE!$B$5),CONCATENATE(SAISIE!B101,"/",SAISIE!$B$4,"/",SAISIE!$B$5)))</f>
        <v/>
      </c>
      <c r="C1465" s="12" t="str">
        <f>IF(SAISIE!L101="","",SAISIE!$L$8)</f>
        <v/>
      </c>
      <c r="D1465" s="12" t="str">
        <f>IF(SAISIE!L101="","",SAISIE!E101)</f>
        <v/>
      </c>
      <c r="E1465" s="12" t="str">
        <f>IF(SAISIE!L101="","",SAISIE!F101)</f>
        <v/>
      </c>
      <c r="F1465" s="12" t="str">
        <f>IF(SAISIE!$L101="","",IF(SAISIE!$U101="","",SAISIE!$U101))</f>
        <v/>
      </c>
      <c r="G1465" s="12" t="str">
        <f>IF(SAISIE!L101="","",SAISIE!L101)</f>
        <v/>
      </c>
      <c r="H1465" s="12"/>
      <c r="I1465" s="12" t="str">
        <f>IF(SAISIE!$L101="","",SAISIE!$X101)</f>
        <v/>
      </c>
      <c r="J1465" s="61" t="str">
        <f>IF(COUNTBLANK(SAISIE!$Q$6:$T$6)=4,"",IF(SAISIE!L101="","",IF(SAISIE!Q101&gt;0,SAISIE!$Q$6,IF(SAISIE!R101&gt;0,SAISIE!$R$6,IF(SAISIE!S101&gt;0,SAISIE!$S$6,IF(SAISIE!T101&gt;0,SAISIE!$T$6,""))))))</f>
        <v/>
      </c>
      <c r="O1465" s="11" t="s">
        <v>55</v>
      </c>
    </row>
    <row r="1466" spans="1:15" x14ac:dyDescent="0.2">
      <c r="A1466" s="48" t="str">
        <f>IF(B1466="","SUPPR",SAISIE!$B$3)</f>
        <v>SUPPR</v>
      </c>
      <c r="B1466" s="12" t="str">
        <f>IF(SAISIE!M101="","",IF(LEN(SAISIE!B101)=1,CONCATENATE("0",SAISIE!B101,"/",SAISIE!$B$4,"/",SAISIE!$B$5),CONCATENATE(SAISIE!B101,"/",SAISIE!$B$4,"/",SAISIE!$B$5)))</f>
        <v/>
      </c>
      <c r="C1466" s="12" t="str">
        <f>IF(SAISIE!M101="","",SAISIE!$M$8)</f>
        <v/>
      </c>
      <c r="D1466" s="12" t="str">
        <f>IF(SAISIE!M101="","",SAISIE!E101)</f>
        <v/>
      </c>
      <c r="E1466" s="12" t="str">
        <f>IF(SAISIE!M101="","",SAISIE!F101)</f>
        <v/>
      </c>
      <c r="F1466" s="12" t="str">
        <f>IF(SAISIE!$M101="","",IF(SAISIE!$U101="","",SAISIE!$U101))</f>
        <v/>
      </c>
      <c r="G1466" s="12" t="str">
        <f>IF(SAISIE!M101="","",SAISIE!M101)</f>
        <v/>
      </c>
      <c r="H1466" s="12"/>
      <c r="I1466" s="12" t="str">
        <f>IF(SAISIE!$M101="","",SAISIE!$X101)</f>
        <v/>
      </c>
      <c r="J1466" s="61" t="str">
        <f>IF(COUNTBLANK(SAISIE!$Q$6:$T$6)=4,"",IF(SAISIE!M101="","",IF(SAISIE!Q101&gt;0,SAISIE!$Q$6,IF(SAISIE!R101&gt;0,SAISIE!$R$6,IF(SAISIE!S101&gt;0,SAISIE!$S$6,IF(SAISIE!T101&gt;0,SAISIE!$T$6,""))))))</f>
        <v/>
      </c>
      <c r="O1466" s="11" t="s">
        <v>56</v>
      </c>
    </row>
    <row r="1467" spans="1:15" x14ac:dyDescent="0.2">
      <c r="A1467" s="48" t="str">
        <f>IF(B1467="","SUPPR",SAISIE!$B$3)</f>
        <v>SUPPR</v>
      </c>
      <c r="B1467" s="12" t="str">
        <f>IF(SAISIE!N101="","",IF(LEN(SAISIE!B101)=1,CONCATENATE("0",SAISIE!B101,"/",SAISIE!$B$4,"/",SAISIE!$B$5),CONCATENATE(SAISIE!B101,"/",SAISIE!$B$4,"/",SAISIE!$B$5)))</f>
        <v/>
      </c>
      <c r="C1467" s="12" t="str">
        <f>IF(SAISIE!N101="","",SAISIE!$N$8)</f>
        <v/>
      </c>
      <c r="D1467" s="12" t="str">
        <f>IF(SAISIE!N101="","",SAISIE!E101)</f>
        <v/>
      </c>
      <c r="E1467" s="12" t="str">
        <f>IF(SAISIE!N101="","",SAISIE!F101)</f>
        <v/>
      </c>
      <c r="F1467" s="12" t="str">
        <f>IF(SAISIE!$N101="","",IF(SAISIE!$U101="","",SAISIE!$U101))</f>
        <v/>
      </c>
      <c r="G1467" s="12" t="str">
        <f>IF(SAISIE!N101="","",SAISIE!N101)</f>
        <v/>
      </c>
      <c r="H1467" s="12"/>
      <c r="I1467" s="12" t="str">
        <f>IF(SAISIE!$N101="","",SAISIE!$X101)</f>
        <v/>
      </c>
      <c r="J1467" s="61" t="str">
        <f>IF(COUNTBLANK(SAISIE!$Q$6:$T$6)=4,"",IF(SAISIE!N101="","",IF(SAISIE!Q101&gt;0,SAISIE!$Q$6,IF(SAISIE!R101&gt;0,SAISIE!$R$6,IF(SAISIE!S101&gt;0,SAISIE!$S$6,IF(SAISIE!T101&gt;0,SAISIE!$T$6,""))))))</f>
        <v/>
      </c>
      <c r="O1467" s="11" t="s">
        <v>57</v>
      </c>
    </row>
    <row r="1468" spans="1:15" x14ac:dyDescent="0.2">
      <c r="A1468" s="48" t="str">
        <f>IF(B1468="","SUPPR",SAISIE!$B$3)</f>
        <v>SUPPR</v>
      </c>
      <c r="B1468" s="12" t="str">
        <f>IF(SAISIE!O101="","",IF(LEN(SAISIE!B101)=1,CONCATENATE("0",SAISIE!B101,"/",SAISIE!$B$4,"/",SAISIE!$B$5),CONCATENATE(SAISIE!B101,"/",SAISIE!$B$4,"/",SAISIE!$B$5)))</f>
        <v/>
      </c>
      <c r="C1468" s="12" t="str">
        <f>IF(SAISIE!O101="","",SAISIE!$O$8)</f>
        <v/>
      </c>
      <c r="D1468" s="12" t="str">
        <f>IF(SAISIE!O101="","",SAISIE!E101)</f>
        <v/>
      </c>
      <c r="E1468" s="12" t="str">
        <f>IF(SAISIE!O101="","",SAISIE!F101)</f>
        <v/>
      </c>
      <c r="F1468" s="12" t="str">
        <f>IF(SAISIE!$O101="","",IF(SAISIE!$U101="","",SAISIE!$U101))</f>
        <v/>
      </c>
      <c r="G1468" s="12" t="str">
        <f>IF(SAISIE!O101="","",SAISIE!O101)</f>
        <v/>
      </c>
      <c r="H1468" s="12"/>
      <c r="I1468" s="12" t="str">
        <f>IF(SAISIE!$O101="","",SAISIE!$X101)</f>
        <v/>
      </c>
      <c r="J1468" s="61" t="str">
        <f>IF(COUNTBLANK(SAISIE!$Q$6:$T$6)=4,"",IF(SAISIE!O101="","",IF(SAISIE!Q101&gt;0,SAISIE!$Q$6,IF(SAISIE!R101&gt;0,SAISIE!$R$6,IF(SAISIE!S101&gt;0,SAISIE!$S$6,IF(SAISIE!T101&gt;0,SAISIE!$T$6,""))))))</f>
        <v/>
      </c>
      <c r="O1468" s="11" t="s">
        <v>58</v>
      </c>
    </row>
    <row r="1469" spans="1:15" x14ac:dyDescent="0.2">
      <c r="A1469" s="48" t="str">
        <f>IF(B1469="","SUPPR",SAISIE!$B$3)</f>
        <v>SUPPR</v>
      </c>
      <c r="B1469" s="12" t="str">
        <f>IF(SAISIE!P101="","",IF(LEN(SAISIE!B101)=1,CONCATENATE("0",SAISIE!B101,"/",SAISIE!$B$4,"/",SAISIE!$B$5),CONCATENATE(SAISIE!B101,"/",SAISIE!$B$4,"/",SAISIE!$B$5)))</f>
        <v/>
      </c>
      <c r="C1469" s="12" t="str">
        <f>IF(SAISIE!P101="","",SAISIE!$P$8)</f>
        <v/>
      </c>
      <c r="D1469" s="12" t="str">
        <f>IF(SAISIE!P101="","",SAISIE!E101)</f>
        <v/>
      </c>
      <c r="E1469" s="12" t="str">
        <f>IF(SAISIE!P101="","",SAISIE!F101)</f>
        <v/>
      </c>
      <c r="F1469" s="12" t="str">
        <f>IF(SAISIE!$P101="","",IF(SAISIE!$U101="","",SAISIE!$U101))</f>
        <v/>
      </c>
      <c r="G1469" s="12" t="str">
        <f>IF(SAISIE!P101="","",SAISIE!P101)</f>
        <v/>
      </c>
      <c r="H1469" s="12"/>
      <c r="I1469" s="12" t="str">
        <f>IF(SAISIE!$P101="","",SAISIE!$X101)</f>
        <v/>
      </c>
      <c r="J1469" s="61" t="str">
        <f>IF(COUNTBLANK(SAISIE!$Q$6:$T$6)=4,"",IF(SAISIE!P101="","",IF(SAISIE!Q101&gt;0,SAISIE!$Q$6,IF(SAISIE!R101&gt;0,SAISIE!$R$6,IF(SAISIE!S101&gt;0,SAISIE!$S$6,IF(SAISIE!T101&gt;0,SAISIE!$T$6,""))))))</f>
        <v/>
      </c>
      <c r="O1469" s="11" t="s">
        <v>52</v>
      </c>
    </row>
    <row r="1470" spans="1:15" x14ac:dyDescent="0.2">
      <c r="A1470" s="48" t="str">
        <f>IF(B1470="","SUPPR",SAISIE!$B$3)</f>
        <v>PR</v>
      </c>
      <c r="B1470" s="12" t="str">
        <f>IF(SAISIE!Q101="","",IF(LEN(SAISIE!B101)=1,CONCATENATE("0",SAISIE!B101,"/",SAISIE!$B$4,"/",SAISIE!$B$5),CONCATENATE(SAISIE!B101,"/",SAISIE!$B$4,"/",SAISIE!$B$5)))</f>
        <v>27/01/2018</v>
      </c>
      <c r="C1470" s="12">
        <f>IF(SAISIE!Q101="","",SAISIE!$Q$8)</f>
        <v>4457112</v>
      </c>
      <c r="D1470" s="12">
        <f>IF(SAISIE!Q101="","",SAISIE!E101)</f>
        <v>154548</v>
      </c>
      <c r="E1470" s="12" t="str">
        <f>IF(SAISIE!Q101="","",SAISIE!F101)</f>
        <v>VTP PV 18147562 - AK-846-WZ - CARPIQUET CARROSSERIE - PEUGEOT 207</v>
      </c>
      <c r="F1470" s="12" t="str">
        <f>IF(SAISIE!$Q101="","",IF(SAISIE!$U101="","",SAISIE!$U101))</f>
        <v/>
      </c>
      <c r="G1470" s="12">
        <f>IF(SAISIE!Q101="","",SAISIE!Q101)</f>
        <v>8.34</v>
      </c>
      <c r="H1470" s="12"/>
      <c r="I1470" s="37"/>
      <c r="J1470" s="61"/>
      <c r="O1470" s="39"/>
    </row>
    <row r="1471" spans="1:15" x14ac:dyDescent="0.2">
      <c r="A1471" s="48" t="str">
        <f>IF(B1471="","SUPPR",SAISIE!$B$3)</f>
        <v>SUPPR</v>
      </c>
      <c r="B1471" s="12" t="str">
        <f>IF(SAISIE!R101="","",IF(LEN(SAISIE!B101)=1,CONCATENATE("0",SAISIE!B101,"/",SAISIE!$B$4,"/",SAISIE!$B$5),CONCATENATE(SAISIE!B101,"/",SAISIE!$B$4,"/",SAISIE!$B$5)))</f>
        <v/>
      </c>
      <c r="C1471" s="12" t="str">
        <f>IF(SAISIE!R101="","",SAISIE!$R$8)</f>
        <v/>
      </c>
      <c r="D1471" s="12" t="str">
        <f>IF(SAISIE!R101="","",SAISIE!E101)</f>
        <v/>
      </c>
      <c r="E1471" s="12" t="str">
        <f>IF(SAISIE!R101="","",SAISIE!F101)</f>
        <v/>
      </c>
      <c r="F1471" s="12" t="str">
        <f>IF(SAISIE!$R101="","",IF(SAISIE!$U101="","",SAISIE!$U101))</f>
        <v/>
      </c>
      <c r="G1471" s="12" t="str">
        <f>IF(SAISIE!R101="","",SAISIE!R101)</f>
        <v/>
      </c>
      <c r="H1471" s="12"/>
      <c r="I1471" s="37"/>
      <c r="J1471" s="61"/>
    </row>
    <row r="1472" spans="1:15" x14ac:dyDescent="0.2">
      <c r="A1472" s="48" t="str">
        <f>IF(B1472="","SUPPR",SAISIE!$B$3)</f>
        <v>SUPPR</v>
      </c>
      <c r="B1472" s="12" t="str">
        <f>IF(SAISIE!S101="","",IF(LEN(SAISIE!B101)=1,CONCATENATE("0",SAISIE!B101,"/",SAISIE!$B$4,"/",SAISIE!$B$5),CONCATENATE(SAISIE!B101,"/",SAISIE!$B$4,"/",SAISIE!$B$5)))</f>
        <v/>
      </c>
      <c r="C1472" s="12" t="str">
        <f>IF(SAISIE!S101="","",SAISIE!$S$8)</f>
        <v/>
      </c>
      <c r="D1472" s="12" t="str">
        <f>IF(SAISIE!S101="","",SAISIE!E101)</f>
        <v/>
      </c>
      <c r="E1472" s="12" t="str">
        <f>IF(SAISIE!S101="","",SAISIE!F101)</f>
        <v/>
      </c>
      <c r="F1472" s="12" t="str">
        <f>IF(SAISIE!$S101="","",IF(SAISIE!$U101="","",SAISIE!$U101))</f>
        <v/>
      </c>
      <c r="G1472" s="12" t="str">
        <f>IF(SAISIE!S101="","",SAISIE!S101)</f>
        <v/>
      </c>
      <c r="H1472" s="12"/>
      <c r="I1472" s="37"/>
      <c r="J1472" s="61"/>
    </row>
    <row r="1473" spans="1:15" ht="13.5" thickBot="1" x14ac:dyDescent="0.25">
      <c r="A1473" s="48" t="str">
        <f>IF(B1473="","SUPPR",SAISIE!$B$3)</f>
        <v>SUPPR</v>
      </c>
      <c r="B1473" s="12" t="str">
        <f>IF(SAISIE!T101="","",IF(LEN(SAISIE!B101)=1,CONCATENATE("0",SAISIE!B101,"/",SAISIE!$B$4,"/",SAISIE!$B$5),CONCATENATE(SAISIE!B101,"/",SAISIE!$B$4,"/",SAISIE!$B$5)))</f>
        <v/>
      </c>
      <c r="C1473" s="60" t="str">
        <f>IF(SAISIE!T101="","",SAISIE!$T$8)</f>
        <v/>
      </c>
      <c r="D1473" s="60" t="str">
        <f>IF(SAISIE!T101="","",SAISIE!E101)</f>
        <v/>
      </c>
      <c r="E1473" s="60" t="str">
        <f>IF(SAISIE!T101="","",SAISIE!F101)</f>
        <v/>
      </c>
      <c r="F1473" s="60" t="str">
        <f>IF(SAISIE!$T101="","",IF(SAISIE!$U101="","",SAISIE!$U101))</f>
        <v/>
      </c>
      <c r="G1473" s="60" t="str">
        <f>IF(SAISIE!T101="","",SAISIE!T101)</f>
        <v/>
      </c>
      <c r="H1473" s="58"/>
      <c r="I1473" s="59"/>
      <c r="J1473" s="62"/>
    </row>
    <row r="1474" spans="1:15" x14ac:dyDescent="0.2">
      <c r="A1474" s="48" t="str">
        <f>IF(B1474="","SUPPR",SAISIE!$B$3)</f>
        <v>PR</v>
      </c>
      <c r="B1474" s="53" t="str">
        <f>IF(SAISIE!B102="","",IF(LEN(SAISIE!B102)=1,CONCATENATE("0",SAISIE!B102,"/",SAISIE!$B$4,"/",SAISIE!$B$5),CONCATENATE(SAISIE!B102,"/",SAISIE!$B$4,"/",SAISIE!$B$5)))</f>
        <v>28/01/2018</v>
      </c>
      <c r="C1474" s="53" t="str">
        <f>IF(SAISIE!B102="","",CONCATENATE($M$2,SAISIE!C102))</f>
        <v>411CARP</v>
      </c>
      <c r="D1474" s="53">
        <f>IF(SAISIE!B102="","",SAISIE!E102)</f>
        <v>154577</v>
      </c>
      <c r="E1474" s="53" t="str">
        <f>IF(SAISIE!B102="","",SAISIE!F102)</f>
        <v>VTP PV 18147591 - AJ-264-MX - SERARD ROMAIN - PEUGEOT 3008</v>
      </c>
      <c r="F1474" s="66" t="str">
        <f>IF(A1474="SUPPR","",IF(SAISIE!$U102="","",SAISIE!$U102))</f>
        <v/>
      </c>
      <c r="G1474" s="53"/>
      <c r="H1474" s="53">
        <f>IF(SAISIE!B102="","",SAISIE!D102)</f>
        <v>50</v>
      </c>
      <c r="I1474" s="54"/>
      <c r="J1474" s="55" t="str">
        <f>IF(AZ102="","","")</f>
        <v/>
      </c>
      <c r="O1474" s="38" t="e">
        <f>O1458+1</f>
        <v>#VALUE!</v>
      </c>
    </row>
    <row r="1475" spans="1:15" x14ac:dyDescent="0.2">
      <c r="A1475" s="48" t="str">
        <f>IF(B1475="","SUPPR",SAISIE!$B$3)</f>
        <v>SUPPR</v>
      </c>
      <c r="B1475" s="12" t="str">
        <f>IF(SAISIE!W102="","",IF(LEN(SAISIE!B102)=1,CONCATENATE("0",SAISIE!B102,"/",SAISIE!$B$4,"/",SAISIE!$B$5),CONCATENATE(SAISIE!B102,"/",SAISIE!$B$4,"/",SAISIE!$B$5)))</f>
        <v/>
      </c>
      <c r="C1475" s="12" t="str">
        <f>IF(SAISIE!W102="","",SAISIE!V102)</f>
        <v/>
      </c>
      <c r="D1475" s="12" t="str">
        <f>IF(SAISIE!W102="","",SAISIE!E102)</f>
        <v/>
      </c>
      <c r="E1475" s="12" t="str">
        <f>IF(SAISIE!W102="","",SAISIE!F102)</f>
        <v/>
      </c>
      <c r="F1475" s="12" t="str">
        <f>IF(SAISIE!$W102="","",IF(SAISIE!$U102="","",SAISIE!$U102))</f>
        <v/>
      </c>
      <c r="G1475" s="12" t="str">
        <f>IF(SAISIE!W102="","",SAISIE!W102)</f>
        <v/>
      </c>
      <c r="H1475" s="12"/>
      <c r="I1475" s="12" t="str">
        <f>IF(SAISIE!$W102="","",SAISIE!$X102)</f>
        <v/>
      </c>
      <c r="J1475" s="61" t="str">
        <f>IF(COUNTBLANK(SAISIE!$Q$6:$T$6)=4,"",IF(SAISIE!W102="","",IF(SAISIE!Q102&gt;0,SAISIE!$Q$6,IF(SAISIE!R102&gt;0,SAISIE!$R$6,IF(SAISIE!S102&gt;0,SAISIE!$S$6,IF(SAISIE!T102&gt;0,SAISIE!$T$6,""))))))</f>
        <v/>
      </c>
      <c r="O1475" s="11" t="s">
        <v>51</v>
      </c>
    </row>
    <row r="1476" spans="1:15" x14ac:dyDescent="0.2">
      <c r="A1476" s="48" t="str">
        <f>IF(B1476="","SUPPR",SAISIE!$B$3)</f>
        <v>PR</v>
      </c>
      <c r="B1476" s="12" t="str">
        <f>IF(SAISIE!G102="","",IF(LEN(SAISIE!B102)=1,CONCATENATE("0",SAISIE!B102,"/",SAISIE!$B$4,"/",SAISIE!$B$5),CONCATENATE(SAISIE!B102,"/",SAISIE!$B$4,"/",SAISIE!$B$5)))</f>
        <v>28/01/2018</v>
      </c>
      <c r="C1476" s="12">
        <f>IF(SAISIE!G102="","",SAISIE!$G$8)</f>
        <v>706100</v>
      </c>
      <c r="D1476" s="12">
        <f>IF(SAISIE!G102="","",SAISIE!E102)</f>
        <v>154577</v>
      </c>
      <c r="E1476" s="12" t="str">
        <f>IF(SAISIE!G102="","",SAISIE!F102)</f>
        <v>VTP PV 18147591 - AJ-264-MX - SERARD ROMAIN - PEUGEOT 3008</v>
      </c>
      <c r="F1476" s="12" t="str">
        <f>IF(SAISIE!$G102="","",IF(SAISIE!$U102="","",SAISIE!$U102))</f>
        <v/>
      </c>
      <c r="G1476" s="12">
        <f>IF(SAISIE!G102="","",SAISIE!G102)</f>
        <v>41.38</v>
      </c>
      <c r="H1476" s="12"/>
      <c r="I1476" s="12">
        <f>IF(SAISIE!$G102="","",SAISIE!$X102)</f>
        <v>0</v>
      </c>
      <c r="J1476" s="61" t="str">
        <f>IF(COUNTBLANK(SAISIE!$Q$6:$T$6)=4,"",IF(SAISIE!G102="","",IF(SAISIE!Q102&gt;0,SAISIE!$Q$6,IF(SAISIE!R102&gt;0,SAISIE!$R$6,IF(SAISIE!S102&gt;0,SAISIE!$S$6,IF(SAISIE!T102&gt;0,SAISIE!$T$6,""))))))</f>
        <v/>
      </c>
      <c r="O1476" s="11" t="s">
        <v>48</v>
      </c>
    </row>
    <row r="1477" spans="1:15" x14ac:dyDescent="0.2">
      <c r="A1477" s="48" t="str">
        <f>IF(B1477="","SUPPR",SAISIE!$B$3)</f>
        <v>SUPPR</v>
      </c>
      <c r="B1477" s="12" t="str">
        <f>IF(SAISIE!H102="","",IF(LEN(SAISIE!B102)=1,CONCATENATE("0",SAISIE!B102,"/",SAISIE!$B$4,"/",SAISIE!$B$5),CONCATENATE(SAISIE!B102,"/",SAISIE!$B$4,"/",SAISIE!$B$5)))</f>
        <v/>
      </c>
      <c r="C1477" s="12" t="str">
        <f>IF(SAISIE!H102="","",SAISIE!$H$8)</f>
        <v/>
      </c>
      <c r="D1477" s="12" t="str">
        <f>IF(SAISIE!H102="","",SAISIE!E102)</f>
        <v/>
      </c>
      <c r="E1477" s="12" t="str">
        <f>IF(SAISIE!H102="","",SAISIE!F102)</f>
        <v/>
      </c>
      <c r="F1477" s="12" t="str">
        <f>IF(SAISIE!$H102="","",IF(SAISIE!$U102="","",SAISIE!$U102))</f>
        <v/>
      </c>
      <c r="G1477" s="12" t="str">
        <f>IF(SAISIE!H102="","",SAISIE!H102)</f>
        <v/>
      </c>
      <c r="H1477" s="12"/>
      <c r="I1477" s="12" t="str">
        <f>IF(SAISIE!$H102="","",SAISIE!$X102)</f>
        <v/>
      </c>
      <c r="J1477" s="61" t="str">
        <f>IF(COUNTBLANK(SAISIE!$Q$6:$T$6)=4,"",IF(SAISIE!H102="","",IF(SAISIE!Q102&gt;0,SAISIE!$Q$6,IF(SAISIE!R102&gt;0,SAISIE!$R$6,IF(SAISIE!S102&gt;0,SAISIE!$S$6,IF(SAISIE!T102&gt;0,SAISIE!$T$6,""))))))</f>
        <v/>
      </c>
      <c r="O1477" s="11" t="s">
        <v>49</v>
      </c>
    </row>
    <row r="1478" spans="1:15" x14ac:dyDescent="0.2">
      <c r="A1478" s="48" t="str">
        <f>IF(B1478="","SUPPR",SAISIE!$B$3)</f>
        <v>SUPPR</v>
      </c>
      <c r="B1478" s="12" t="str">
        <f>IF(SAISIE!I102="","",IF(LEN(SAISIE!B102)=1,CONCATENATE("0",SAISIE!B102,"/",SAISIE!$B$4,"/",SAISIE!$B$5),CONCATENATE(SAISIE!B102,"/",SAISIE!$B$4,"/",SAISIE!$B$5)))</f>
        <v/>
      </c>
      <c r="C1478" s="12" t="str">
        <f>IF(SAISIE!I102="","",SAISIE!$I$8)</f>
        <v/>
      </c>
      <c r="D1478" s="12" t="str">
        <f>IF(SAISIE!I102="","",SAISIE!E102)</f>
        <v/>
      </c>
      <c r="E1478" s="12" t="str">
        <f>IF(SAISIE!I102="","",SAISIE!F102)</f>
        <v/>
      </c>
      <c r="F1478" s="12" t="str">
        <f>IF(SAISIE!$I102="","",IF(SAISIE!$U102="","",SAISIE!$U102))</f>
        <v/>
      </c>
      <c r="G1478" s="12" t="str">
        <f>IF(SAISIE!I102="","",SAISIE!I102)</f>
        <v/>
      </c>
      <c r="H1478" s="12"/>
      <c r="I1478" s="12" t="str">
        <f>IF(SAISIE!$I102="","",SAISIE!$X102)</f>
        <v/>
      </c>
      <c r="J1478" s="61" t="str">
        <f>IF(COUNTBLANK(SAISIE!$Q$6:$T$6)=4,"",IF(SAISIE!I102="","",IF(SAISIE!Q102&gt;0,SAISIE!$Q$6,IF(SAISIE!R102&gt;0,SAISIE!$R$6,IF(SAISIE!S102&gt;0,SAISIE!$S$6,IF(SAISIE!T102&gt;0,SAISIE!$T$6,""))))))</f>
        <v/>
      </c>
      <c r="O1478" s="11" t="s">
        <v>50</v>
      </c>
    </row>
    <row r="1479" spans="1:15" x14ac:dyDescent="0.2">
      <c r="A1479" s="48" t="str">
        <f>IF(B1479="","SUPPR",SAISIE!$B$3)</f>
        <v>SUPPR</v>
      </c>
      <c r="B1479" s="12" t="str">
        <f>IF(SAISIE!J102="","",IF(LEN(SAISIE!B102)=1,CONCATENATE("0",SAISIE!B102,"/",SAISIE!$B$4,"/",SAISIE!$B$5),CONCATENATE(SAISIE!B102,"/",SAISIE!$B$4,"/",SAISIE!$B$5)))</f>
        <v/>
      </c>
      <c r="C1479" s="12" t="str">
        <f>IF(SAISIE!J102="","",SAISIE!$J$8)</f>
        <v/>
      </c>
      <c r="D1479" s="12" t="str">
        <f>IF(SAISIE!J102="","",SAISIE!E102)</f>
        <v/>
      </c>
      <c r="E1479" s="12" t="str">
        <f>IF(SAISIE!J102="","",SAISIE!F102)</f>
        <v/>
      </c>
      <c r="F1479" s="12" t="str">
        <f>IF(SAISIE!$J102="","",IF(SAISIE!$U102="","",SAISIE!$U102))</f>
        <v/>
      </c>
      <c r="G1479" s="12" t="str">
        <f>IF(SAISIE!J102="","",SAISIE!J102)</f>
        <v/>
      </c>
      <c r="H1479" s="12"/>
      <c r="I1479" s="12" t="str">
        <f>IF(SAISIE!$J102="","",SAISIE!$X102)</f>
        <v/>
      </c>
      <c r="J1479" s="61" t="str">
        <f>IF(COUNTBLANK(SAISIE!$Q$6:$T$6)=4,"",IF(SAISIE!J102="","",IF(SAISIE!Q102&gt;0,SAISIE!$Q$6,IF(SAISIE!R102&gt;0,SAISIE!$R$6,IF(SAISIE!S102&gt;0,SAISIE!$S$6,IF(SAISIE!T102&gt;0,SAISIE!$T$6,""))))))</f>
        <v/>
      </c>
      <c r="O1479" s="11" t="s">
        <v>53</v>
      </c>
    </row>
    <row r="1480" spans="1:15" x14ac:dyDescent="0.2">
      <c r="A1480" s="48" t="str">
        <f>IF(B1480="","SUPPR",SAISIE!$B$3)</f>
        <v>SUPPR</v>
      </c>
      <c r="B1480" s="12" t="str">
        <f>IF(SAISIE!K102="","",IF(LEN(SAISIE!B102)=1,CONCATENATE("0",SAISIE!B102,"/",SAISIE!$B$4,"/",SAISIE!$B$5),CONCATENATE(SAISIE!B102,"/",SAISIE!$B$4,"/",SAISIE!$B$5)))</f>
        <v/>
      </c>
      <c r="C1480" s="12" t="str">
        <f>IF(SAISIE!K102="","",SAISIE!$K$8)</f>
        <v/>
      </c>
      <c r="D1480" s="12" t="str">
        <f>IF(SAISIE!K102="","",SAISIE!E102)</f>
        <v/>
      </c>
      <c r="E1480" s="12" t="str">
        <f>IF(SAISIE!K102="","",SAISIE!F102)</f>
        <v/>
      </c>
      <c r="F1480" s="12" t="str">
        <f>IF(SAISIE!$K102="","",IF(SAISIE!$U102="","",SAISIE!$U102))</f>
        <v/>
      </c>
      <c r="G1480" s="12" t="str">
        <f>IF(SAISIE!K102="","",SAISIE!K102)</f>
        <v/>
      </c>
      <c r="H1480" s="12"/>
      <c r="I1480" s="12" t="str">
        <f>IF(SAISIE!$K102="","",SAISIE!$X102)</f>
        <v/>
      </c>
      <c r="J1480" s="61" t="str">
        <f>IF(COUNTBLANK(SAISIE!$Q$6:$T$6)=4,"",IF(SAISIE!K102="","",IF(SAISIE!Q102&gt;0,SAISIE!$Q$6,IF(SAISIE!R102&gt;0,SAISIE!$R$6,IF(SAISIE!S102&gt;0,SAISIE!$S$6,IF(SAISIE!T102&gt;0,SAISIE!$T$6,""))))))</f>
        <v/>
      </c>
      <c r="O1480" s="11" t="s">
        <v>54</v>
      </c>
    </row>
    <row r="1481" spans="1:15" x14ac:dyDescent="0.2">
      <c r="A1481" s="48" t="str">
        <f>IF(B1481="","SUPPR",SAISIE!$B$3)</f>
        <v>SUPPR</v>
      </c>
      <c r="B1481" s="12" t="str">
        <f>IF(SAISIE!L102="","",IF(LEN(SAISIE!B102)=1,CONCATENATE("0",SAISIE!B102,"/",SAISIE!$B$4,"/",SAISIE!$B$5),CONCATENATE(SAISIE!B102,"/",SAISIE!$B$4,"/",SAISIE!$B$5)))</f>
        <v/>
      </c>
      <c r="C1481" s="12" t="str">
        <f>IF(SAISIE!L102="","",SAISIE!$L$8)</f>
        <v/>
      </c>
      <c r="D1481" s="12" t="str">
        <f>IF(SAISIE!L102="","",SAISIE!E102)</f>
        <v/>
      </c>
      <c r="E1481" s="12" t="str">
        <f>IF(SAISIE!L102="","",SAISIE!F102)</f>
        <v/>
      </c>
      <c r="F1481" s="12" t="str">
        <f>IF(SAISIE!$L102="","",IF(SAISIE!$U102="","",SAISIE!$U102))</f>
        <v/>
      </c>
      <c r="G1481" s="12" t="str">
        <f>IF(SAISIE!L102="","",SAISIE!L102)</f>
        <v/>
      </c>
      <c r="H1481" s="12"/>
      <c r="I1481" s="12" t="str">
        <f>IF(SAISIE!$L102="","",SAISIE!$X102)</f>
        <v/>
      </c>
      <c r="J1481" s="61" t="str">
        <f>IF(COUNTBLANK(SAISIE!$Q$6:$T$6)=4,"",IF(SAISIE!L102="","",IF(SAISIE!Q102&gt;0,SAISIE!$Q$6,IF(SAISIE!R102&gt;0,SAISIE!$R$6,IF(SAISIE!S102&gt;0,SAISIE!$S$6,IF(SAISIE!T102&gt;0,SAISIE!$T$6,""))))))</f>
        <v/>
      </c>
      <c r="O1481" s="11" t="s">
        <v>55</v>
      </c>
    </row>
    <row r="1482" spans="1:15" x14ac:dyDescent="0.2">
      <c r="A1482" s="48" t="str">
        <f>IF(B1482="","SUPPR",SAISIE!$B$3)</f>
        <v>SUPPR</v>
      </c>
      <c r="B1482" s="12" t="str">
        <f>IF(SAISIE!M102="","",IF(LEN(SAISIE!B102)=1,CONCATENATE("0",SAISIE!B102,"/",SAISIE!$B$4,"/",SAISIE!$B$5),CONCATENATE(SAISIE!B102,"/",SAISIE!$B$4,"/",SAISIE!$B$5)))</f>
        <v/>
      </c>
      <c r="C1482" s="12" t="str">
        <f>IF(SAISIE!M102="","",SAISIE!$M$8)</f>
        <v/>
      </c>
      <c r="D1482" s="12" t="str">
        <f>IF(SAISIE!M102="","",SAISIE!E102)</f>
        <v/>
      </c>
      <c r="E1482" s="12" t="str">
        <f>IF(SAISIE!M102="","",SAISIE!F102)</f>
        <v/>
      </c>
      <c r="F1482" s="12" t="str">
        <f>IF(SAISIE!$M102="","",IF(SAISIE!$U102="","",SAISIE!$U102))</f>
        <v/>
      </c>
      <c r="G1482" s="12" t="str">
        <f>IF(SAISIE!M102="","",SAISIE!M102)</f>
        <v/>
      </c>
      <c r="H1482" s="12"/>
      <c r="I1482" s="12" t="str">
        <f>IF(SAISIE!$M102="","",SAISIE!$X102)</f>
        <v/>
      </c>
      <c r="J1482" s="61" t="str">
        <f>IF(COUNTBLANK(SAISIE!$Q$6:$T$6)=4,"",IF(SAISIE!M102="","",IF(SAISIE!Q102&gt;0,SAISIE!$Q$6,IF(SAISIE!R102&gt;0,SAISIE!$R$6,IF(SAISIE!S102&gt;0,SAISIE!$S$6,IF(SAISIE!T102&gt;0,SAISIE!$T$6,""))))))</f>
        <v/>
      </c>
      <c r="O1482" s="11" t="s">
        <v>56</v>
      </c>
    </row>
    <row r="1483" spans="1:15" x14ac:dyDescent="0.2">
      <c r="A1483" s="48" t="str">
        <f>IF(B1483="","SUPPR",SAISIE!$B$3)</f>
        <v>SUPPR</v>
      </c>
      <c r="B1483" s="12" t="str">
        <f>IF(SAISIE!N102="","",IF(LEN(SAISIE!B102)=1,CONCATENATE("0",SAISIE!B102,"/",SAISIE!$B$4,"/",SAISIE!$B$5),CONCATENATE(SAISIE!B102,"/",SAISIE!$B$4,"/",SAISIE!$B$5)))</f>
        <v/>
      </c>
      <c r="C1483" s="12" t="str">
        <f>IF(SAISIE!N102="","",SAISIE!$N$8)</f>
        <v/>
      </c>
      <c r="D1483" s="12" t="str">
        <f>IF(SAISIE!N102="","",SAISIE!E102)</f>
        <v/>
      </c>
      <c r="E1483" s="12" t="str">
        <f>IF(SAISIE!N102="","",SAISIE!F102)</f>
        <v/>
      </c>
      <c r="F1483" s="12" t="str">
        <f>IF(SAISIE!$N102="","",IF(SAISIE!$U102="","",SAISIE!$U102))</f>
        <v/>
      </c>
      <c r="G1483" s="12" t="str">
        <f>IF(SAISIE!N102="","",SAISIE!N102)</f>
        <v/>
      </c>
      <c r="H1483" s="12"/>
      <c r="I1483" s="12" t="str">
        <f>IF(SAISIE!$N102="","",SAISIE!$X102)</f>
        <v/>
      </c>
      <c r="J1483" s="61" t="str">
        <f>IF(COUNTBLANK(SAISIE!$Q$6:$T$6)=4,"",IF(SAISIE!N102="","",IF(SAISIE!Q102&gt;0,SAISIE!$Q$6,IF(SAISIE!R102&gt;0,SAISIE!$R$6,IF(SAISIE!S102&gt;0,SAISIE!$S$6,IF(SAISIE!T102&gt;0,SAISIE!$T$6,""))))))</f>
        <v/>
      </c>
      <c r="O1483" s="11" t="s">
        <v>57</v>
      </c>
    </row>
    <row r="1484" spans="1:15" x14ac:dyDescent="0.2">
      <c r="A1484" s="48" t="str">
        <f>IF(B1484="","SUPPR",SAISIE!$B$3)</f>
        <v>SUPPR</v>
      </c>
      <c r="B1484" s="12" t="str">
        <f>IF(SAISIE!O102="","",IF(LEN(SAISIE!B102)=1,CONCATENATE("0",SAISIE!B102,"/",SAISIE!$B$4,"/",SAISIE!$B$5),CONCATENATE(SAISIE!B102,"/",SAISIE!$B$4,"/",SAISIE!$B$5)))</f>
        <v/>
      </c>
      <c r="C1484" s="12" t="str">
        <f>IF(SAISIE!O102="","",SAISIE!$O$8)</f>
        <v/>
      </c>
      <c r="D1484" s="12" t="str">
        <f>IF(SAISIE!O102="","",SAISIE!E102)</f>
        <v/>
      </c>
      <c r="E1484" s="12" t="str">
        <f>IF(SAISIE!O102="","",SAISIE!F102)</f>
        <v/>
      </c>
      <c r="F1484" s="12" t="str">
        <f>IF(SAISIE!$O102="","",IF(SAISIE!$U102="","",SAISIE!$U102))</f>
        <v/>
      </c>
      <c r="G1484" s="12" t="str">
        <f>IF(SAISIE!O102="","",SAISIE!O102)</f>
        <v/>
      </c>
      <c r="H1484" s="12"/>
      <c r="I1484" s="12" t="str">
        <f>IF(SAISIE!$O102="","",SAISIE!$X102)</f>
        <v/>
      </c>
      <c r="J1484" s="61" t="str">
        <f>IF(COUNTBLANK(SAISIE!$Q$6:$T$6)=4,"",IF(SAISIE!O102="","",IF(SAISIE!Q102&gt;0,SAISIE!$Q$6,IF(SAISIE!R102&gt;0,SAISIE!$R$6,IF(SAISIE!S102&gt;0,SAISIE!$S$6,IF(SAISIE!T102&gt;0,SAISIE!$T$6,""))))))</f>
        <v/>
      </c>
      <c r="O1484" s="11" t="s">
        <v>58</v>
      </c>
    </row>
    <row r="1485" spans="1:15" x14ac:dyDescent="0.2">
      <c r="A1485" s="48" t="str">
        <f>IF(B1485="","SUPPR",SAISIE!$B$3)</f>
        <v>SUPPR</v>
      </c>
      <c r="B1485" s="12" t="str">
        <f>IF(SAISIE!P102="","",IF(LEN(SAISIE!B102)=1,CONCATENATE("0",SAISIE!B102,"/",SAISIE!$B$4,"/",SAISIE!$B$5),CONCATENATE(SAISIE!B102,"/",SAISIE!$B$4,"/",SAISIE!$B$5)))</f>
        <v/>
      </c>
      <c r="C1485" s="12" t="str">
        <f>IF(SAISIE!P102="","",SAISIE!$P$8)</f>
        <v/>
      </c>
      <c r="D1485" s="12" t="str">
        <f>IF(SAISIE!P102="","",SAISIE!E102)</f>
        <v/>
      </c>
      <c r="E1485" s="12" t="str">
        <f>IF(SAISIE!P102="","",SAISIE!F102)</f>
        <v/>
      </c>
      <c r="F1485" s="12" t="str">
        <f>IF(SAISIE!$P102="","",IF(SAISIE!$U102="","",SAISIE!$U102))</f>
        <v/>
      </c>
      <c r="G1485" s="12" t="str">
        <f>IF(SAISIE!P102="","",SAISIE!P102)</f>
        <v/>
      </c>
      <c r="H1485" s="12"/>
      <c r="I1485" s="12" t="str">
        <f>IF(SAISIE!$P102="","",SAISIE!$X102)</f>
        <v/>
      </c>
      <c r="J1485" s="61" t="str">
        <f>IF(COUNTBLANK(SAISIE!$Q$6:$T$6)=4,"",IF(SAISIE!P102="","",IF(SAISIE!Q102&gt;0,SAISIE!$Q$6,IF(SAISIE!R102&gt;0,SAISIE!$R$6,IF(SAISIE!S102&gt;0,SAISIE!$S$6,IF(SAISIE!T102&gt;0,SAISIE!$T$6,""))))))</f>
        <v/>
      </c>
      <c r="O1485" s="11" t="s">
        <v>52</v>
      </c>
    </row>
    <row r="1486" spans="1:15" x14ac:dyDescent="0.2">
      <c r="A1486" s="48" t="str">
        <f>IF(B1486="","SUPPR",SAISIE!$B$3)</f>
        <v>PR</v>
      </c>
      <c r="B1486" s="12" t="str">
        <f>IF(SAISIE!Q102="","",IF(LEN(SAISIE!B102)=1,CONCATENATE("0",SAISIE!B102,"/",SAISIE!$B$4,"/",SAISIE!$B$5),CONCATENATE(SAISIE!B102,"/",SAISIE!$B$4,"/",SAISIE!$B$5)))</f>
        <v>28/01/2018</v>
      </c>
      <c r="C1486" s="12">
        <f>IF(SAISIE!Q102="","",SAISIE!$Q$8)</f>
        <v>4457112</v>
      </c>
      <c r="D1486" s="12">
        <f>IF(SAISIE!Q102="","",SAISIE!E102)</f>
        <v>154577</v>
      </c>
      <c r="E1486" s="12" t="str">
        <f>IF(SAISIE!Q102="","",SAISIE!F102)</f>
        <v>VTP PV 18147591 - AJ-264-MX - SERARD ROMAIN - PEUGEOT 3008</v>
      </c>
      <c r="F1486" s="12" t="str">
        <f>IF(SAISIE!$Q102="","",IF(SAISIE!$U102="","",SAISIE!$U102))</f>
        <v/>
      </c>
      <c r="G1486" s="12">
        <f>IF(SAISIE!Q102="","",SAISIE!Q102)</f>
        <v>8.34</v>
      </c>
      <c r="H1486" s="12"/>
      <c r="I1486" s="37"/>
      <c r="J1486" s="61"/>
      <c r="O1486" s="39"/>
    </row>
    <row r="1487" spans="1:15" x14ac:dyDescent="0.2">
      <c r="A1487" s="48" t="str">
        <f>IF(B1487="","SUPPR",SAISIE!$B$3)</f>
        <v>SUPPR</v>
      </c>
      <c r="B1487" s="12" t="str">
        <f>IF(SAISIE!R102="","",IF(LEN(SAISIE!B102)=1,CONCATENATE("0",SAISIE!B102,"/",SAISIE!$B$4,"/",SAISIE!$B$5),CONCATENATE(SAISIE!B102,"/",SAISIE!$B$4,"/",SAISIE!$B$5)))</f>
        <v/>
      </c>
      <c r="C1487" s="12" t="str">
        <f>IF(SAISIE!R102="","",SAISIE!$R$8)</f>
        <v/>
      </c>
      <c r="D1487" s="12" t="str">
        <f>IF(SAISIE!R102="","",SAISIE!E102)</f>
        <v/>
      </c>
      <c r="E1487" s="12" t="str">
        <f>IF(SAISIE!R102="","",SAISIE!F102)</f>
        <v/>
      </c>
      <c r="F1487" s="12" t="str">
        <f>IF(SAISIE!$R102="","",IF(SAISIE!$U102="","",SAISIE!$U102))</f>
        <v/>
      </c>
      <c r="G1487" s="12" t="str">
        <f>IF(SAISIE!R102="","",SAISIE!R102)</f>
        <v/>
      </c>
      <c r="H1487" s="12"/>
      <c r="I1487" s="37"/>
      <c r="J1487" s="61"/>
    </row>
    <row r="1488" spans="1:15" x14ac:dyDescent="0.2">
      <c r="A1488" s="48" t="str">
        <f>IF(B1488="","SUPPR",SAISIE!$B$3)</f>
        <v>SUPPR</v>
      </c>
      <c r="B1488" s="12" t="str">
        <f>IF(SAISIE!S102="","",IF(LEN(SAISIE!B102)=1,CONCATENATE("0",SAISIE!B102,"/",SAISIE!$B$4,"/",SAISIE!$B$5),CONCATENATE(SAISIE!B102,"/",SAISIE!$B$4,"/",SAISIE!$B$5)))</f>
        <v/>
      </c>
      <c r="C1488" s="12" t="str">
        <f>IF(SAISIE!S102="","",SAISIE!$S$8)</f>
        <v/>
      </c>
      <c r="D1488" s="12" t="str">
        <f>IF(SAISIE!S102="","",SAISIE!E102)</f>
        <v/>
      </c>
      <c r="E1488" s="12" t="str">
        <f>IF(SAISIE!S102="","",SAISIE!F102)</f>
        <v/>
      </c>
      <c r="F1488" s="12" t="str">
        <f>IF(SAISIE!$S102="","",IF(SAISIE!$U102="","",SAISIE!$U102))</f>
        <v/>
      </c>
      <c r="G1488" s="12" t="str">
        <f>IF(SAISIE!S102="","",SAISIE!S102)</f>
        <v/>
      </c>
      <c r="H1488" s="12"/>
      <c r="I1488" s="37"/>
      <c r="J1488" s="61"/>
    </row>
    <row r="1489" spans="1:10" ht="13.5" thickBot="1" x14ac:dyDescent="0.25">
      <c r="A1489" s="48" t="str">
        <f>IF(B1489="","SUPPR",SAISIE!$B$3)</f>
        <v>SUPPR</v>
      </c>
      <c r="B1489" s="12" t="str">
        <f>IF(SAISIE!T102="","",IF(LEN(SAISIE!B102)=1,CONCATENATE("0",SAISIE!B102,"/",SAISIE!$B$4,"/",SAISIE!$B$5),CONCATENATE(SAISIE!B102,"/",SAISIE!$B$4,"/",SAISIE!$B$5)))</f>
        <v/>
      </c>
      <c r="C1489" s="60" t="str">
        <f>IF(SAISIE!T102="","",SAISIE!$T$8)</f>
        <v/>
      </c>
      <c r="D1489" s="60" t="str">
        <f>IF(SAISIE!T102="","",SAISIE!E102)</f>
        <v/>
      </c>
      <c r="E1489" s="60" t="str">
        <f>IF(SAISIE!T102="","",SAISIE!F102)</f>
        <v/>
      </c>
      <c r="F1489" s="60" t="str">
        <f>IF(SAISIE!$T102="","",IF(SAISIE!$U102="","",SAISIE!$U102))</f>
        <v/>
      </c>
      <c r="G1489" s="60" t="str">
        <f>IF(SAISIE!T102="","",SAISIE!T102)</f>
        <v/>
      </c>
      <c r="H1489" s="58"/>
      <c r="I1489" s="59"/>
      <c r="J1489" s="62"/>
    </row>
    <row r="1490" spans="1:10" x14ac:dyDescent="0.2">
      <c r="A1490" s="48" t="str">
        <f>IF(B1490="","SUPPR",SAISIE!$B$3)</f>
        <v>PR</v>
      </c>
      <c r="B1490" s="53" t="str">
        <f>IF(SAISIE!B103="","",IF(LEN(SAISIE!B103)=1,CONCATENATE("0",SAISIE!B103,"/",SAISIE!$B$4,"/",SAISIE!$B$5),CONCATENATE(SAISIE!B103,"/",SAISIE!$B$4,"/",SAISIE!$B$5)))</f>
        <v>01/01/2018</v>
      </c>
      <c r="C1490" s="53" t="str">
        <f>IF(SAISIE!B103="","",CONCATENATE($M$2,SAISIE!C103))</f>
        <v>411CARR</v>
      </c>
      <c r="D1490" s="53">
        <f>IF(SAISIE!B103="","",SAISIE!E103)</f>
        <v>153812</v>
      </c>
      <c r="E1490" s="53" t="str">
        <f>IF(SAISIE!B103="","",SAISIE!F103)</f>
        <v>VTP PV 18146872 - BQ-975-QT - BARDET STEPHANE &amp; DENIS MYLENE - RENAULT TWINGO</v>
      </c>
      <c r="F1490" s="66" t="str">
        <f>IF(A1490="SUPPR","",IF(SAISIE!$U103="","",SAISIE!$U103))</f>
        <v/>
      </c>
      <c r="G1490" s="53"/>
      <c r="H1490" s="53">
        <f>IF(SAISIE!B103="","",SAISIE!D103)</f>
        <v>50</v>
      </c>
      <c r="I1490" s="54"/>
      <c r="J1490" s="55" t="str">
        <f>IF(AZ103="","","")</f>
        <v/>
      </c>
    </row>
    <row r="1491" spans="1:10" x14ac:dyDescent="0.2">
      <c r="A1491" s="48" t="str">
        <f>IF(B1491="","SUPPR",SAISIE!$B$3)</f>
        <v>SUPPR</v>
      </c>
      <c r="B1491" s="12" t="str">
        <f>IF(SAISIE!W103="","",IF(LEN(SAISIE!B103)=1,CONCATENATE("0",SAISIE!B103,"/",SAISIE!$B$4,"/",SAISIE!$B$5),CONCATENATE(SAISIE!B103,"/",SAISIE!$B$4,"/",SAISIE!$B$5)))</f>
        <v/>
      </c>
      <c r="C1491" s="12" t="str">
        <f>IF(SAISIE!W103="","",SAISIE!V103)</f>
        <v/>
      </c>
      <c r="D1491" s="12" t="str">
        <f>IF(SAISIE!W103="","",SAISIE!E103)</f>
        <v/>
      </c>
      <c r="E1491" s="12" t="str">
        <f>IF(SAISIE!W103="","",SAISIE!F103)</f>
        <v/>
      </c>
      <c r="F1491" s="12" t="str">
        <f>IF(SAISIE!$W103="","",IF(SAISIE!$U103="","",SAISIE!$U103))</f>
        <v/>
      </c>
      <c r="G1491" s="12" t="str">
        <f>IF(SAISIE!W103="","",SAISIE!W103)</f>
        <v/>
      </c>
      <c r="H1491" s="12"/>
      <c r="I1491" s="12" t="str">
        <f>IF(SAISIE!$W103="","",SAISIE!$X103)</f>
        <v/>
      </c>
      <c r="J1491" s="61" t="str">
        <f>IF(COUNTBLANK(SAISIE!$Q$6:$T$6)=4,"",IF(SAISIE!W103="","",IF(SAISIE!Q103&gt;0,SAISIE!$Q$6,IF(SAISIE!R103&gt;0,SAISIE!$R$6,IF(SAISIE!S103&gt;0,SAISIE!$S$6,IF(SAISIE!T103&gt;0,SAISIE!$T$6,""))))))</f>
        <v/>
      </c>
    </row>
    <row r="1492" spans="1:10" x14ac:dyDescent="0.2">
      <c r="A1492" s="48" t="str">
        <f>IF(B1492="","SUPPR",SAISIE!$B$3)</f>
        <v>PR</v>
      </c>
      <c r="B1492" s="12" t="str">
        <f>IF(SAISIE!G103="","",IF(LEN(SAISIE!B103)=1,CONCATENATE("0",SAISIE!B103,"/",SAISIE!$B$4,"/",SAISIE!$B$5),CONCATENATE(SAISIE!B103,"/",SAISIE!$B$4,"/",SAISIE!$B$5)))</f>
        <v>01/01/2018</v>
      </c>
      <c r="C1492" s="12">
        <f>IF(SAISIE!G103="","",SAISIE!$G$8)</f>
        <v>706100</v>
      </c>
      <c r="D1492" s="12">
        <f>IF(SAISIE!G103="","",SAISIE!E103)</f>
        <v>153812</v>
      </c>
      <c r="E1492" s="12" t="str">
        <f>IF(SAISIE!G103="","",SAISIE!F103)</f>
        <v>VTP PV 18146872 - BQ-975-QT - BARDET STEPHANE &amp; DENIS MYLENE - RENAULT TWINGO</v>
      </c>
      <c r="F1492" s="12" t="str">
        <f>IF(SAISIE!$G103="","",IF(SAISIE!$U103="","",SAISIE!$U103))</f>
        <v/>
      </c>
      <c r="G1492" s="12">
        <f>IF(SAISIE!G103="","",SAISIE!G103)</f>
        <v>41.38</v>
      </c>
      <c r="H1492" s="12"/>
      <c r="I1492" s="12">
        <f>IF(SAISIE!$G103="","",SAISIE!$X103)</f>
        <v>0</v>
      </c>
      <c r="J1492" s="61" t="str">
        <f>IF(COUNTBLANK(SAISIE!$Q$6:$T$6)=4,"",IF(SAISIE!G103="","",IF(SAISIE!Q103&gt;0,SAISIE!$Q$6,IF(SAISIE!R103&gt;0,SAISIE!$R$6,IF(SAISIE!S103&gt;0,SAISIE!$S$6,IF(SAISIE!T103&gt;0,SAISIE!$T$6,""))))))</f>
        <v/>
      </c>
    </row>
    <row r="1493" spans="1:10" x14ac:dyDescent="0.2">
      <c r="A1493" s="48" t="str">
        <f>IF(B1493="","SUPPR",SAISIE!$B$3)</f>
        <v>SUPPR</v>
      </c>
      <c r="B1493" s="12" t="str">
        <f>IF(SAISIE!H103="","",IF(LEN(SAISIE!B103)=1,CONCATENATE("0",SAISIE!B103,"/",SAISIE!$B$4,"/",SAISIE!$B$5),CONCATENATE(SAISIE!B103,"/",SAISIE!$B$4,"/",SAISIE!$B$5)))</f>
        <v/>
      </c>
      <c r="C1493" s="12" t="str">
        <f>IF(SAISIE!H103="","",SAISIE!$H$8)</f>
        <v/>
      </c>
      <c r="D1493" s="12" t="str">
        <f>IF(SAISIE!H103="","",SAISIE!E103)</f>
        <v/>
      </c>
      <c r="E1493" s="12" t="str">
        <f>IF(SAISIE!H103="","",SAISIE!F103)</f>
        <v/>
      </c>
      <c r="F1493" s="12" t="str">
        <f>IF(SAISIE!$H103="","",IF(SAISIE!$U103="","",SAISIE!$U103))</f>
        <v/>
      </c>
      <c r="G1493" s="12" t="str">
        <f>IF(SAISIE!H103="","",SAISIE!H103)</f>
        <v/>
      </c>
      <c r="H1493" s="12"/>
      <c r="I1493" s="12" t="str">
        <f>IF(SAISIE!$H103="","",SAISIE!$X103)</f>
        <v/>
      </c>
      <c r="J1493" s="61" t="str">
        <f>IF(COUNTBLANK(SAISIE!$Q$6:$T$6)=4,"",IF(SAISIE!H103="","",IF(SAISIE!Q103&gt;0,SAISIE!$Q$6,IF(SAISIE!R103&gt;0,SAISIE!$R$6,IF(SAISIE!S103&gt;0,SAISIE!$S$6,IF(SAISIE!T103&gt;0,SAISIE!$T$6,""))))))</f>
        <v/>
      </c>
    </row>
    <row r="1494" spans="1:10" x14ac:dyDescent="0.2">
      <c r="A1494" s="48" t="str">
        <f>IF(B1494="","SUPPR",SAISIE!$B$3)</f>
        <v>SUPPR</v>
      </c>
      <c r="B1494" s="12" t="str">
        <f>IF(SAISIE!I103="","",IF(LEN(SAISIE!B103)=1,CONCATENATE("0",SAISIE!B103,"/",SAISIE!$B$4,"/",SAISIE!$B$5),CONCATENATE(SAISIE!B103,"/",SAISIE!$B$4,"/",SAISIE!$B$5)))</f>
        <v/>
      </c>
      <c r="C1494" s="12" t="str">
        <f>IF(SAISIE!I103="","",SAISIE!$I$8)</f>
        <v/>
      </c>
      <c r="D1494" s="12" t="str">
        <f>IF(SAISIE!I103="","",SAISIE!E103)</f>
        <v/>
      </c>
      <c r="E1494" s="12" t="str">
        <f>IF(SAISIE!I103="","",SAISIE!F103)</f>
        <v/>
      </c>
      <c r="F1494" s="12" t="str">
        <f>IF(SAISIE!$I103="","",IF(SAISIE!$U103="","",SAISIE!$U103))</f>
        <v/>
      </c>
      <c r="G1494" s="12" t="str">
        <f>IF(SAISIE!I103="","",SAISIE!I103)</f>
        <v/>
      </c>
      <c r="H1494" s="12"/>
      <c r="I1494" s="12" t="str">
        <f>IF(SAISIE!$I103="","",SAISIE!$X103)</f>
        <v/>
      </c>
      <c r="J1494" s="61" t="str">
        <f>IF(COUNTBLANK(SAISIE!$Q$6:$T$6)=4,"",IF(SAISIE!I103="","",IF(SAISIE!Q103&gt;0,SAISIE!$Q$6,IF(SAISIE!R103&gt;0,SAISIE!$R$6,IF(SAISIE!S103&gt;0,SAISIE!$S$6,IF(SAISIE!T103&gt;0,SAISIE!$T$6,""))))))</f>
        <v/>
      </c>
    </row>
    <row r="1495" spans="1:10" x14ac:dyDescent="0.2">
      <c r="A1495" s="48" t="str">
        <f>IF(B1495="","SUPPR",SAISIE!$B$3)</f>
        <v>SUPPR</v>
      </c>
      <c r="B1495" s="12" t="str">
        <f>IF(SAISIE!J103="","",IF(LEN(SAISIE!B103)=1,CONCATENATE("0",SAISIE!B103,"/",SAISIE!$B$4,"/",SAISIE!$B$5),CONCATENATE(SAISIE!B103,"/",SAISIE!$B$4,"/",SAISIE!$B$5)))</f>
        <v/>
      </c>
      <c r="C1495" s="12" t="str">
        <f>IF(SAISIE!J103="","",SAISIE!$J$8)</f>
        <v/>
      </c>
      <c r="D1495" s="12" t="str">
        <f>IF(SAISIE!J103="","",SAISIE!E103)</f>
        <v/>
      </c>
      <c r="E1495" s="12" t="str">
        <f>IF(SAISIE!J103="","",SAISIE!F103)</f>
        <v/>
      </c>
      <c r="F1495" s="12" t="str">
        <f>IF(SAISIE!$J103="","",IF(SAISIE!$U103="","",SAISIE!$U103))</f>
        <v/>
      </c>
      <c r="G1495" s="12" t="str">
        <f>IF(SAISIE!J103="","",SAISIE!J103)</f>
        <v/>
      </c>
      <c r="H1495" s="12"/>
      <c r="I1495" s="12" t="str">
        <f>IF(SAISIE!$J103="","",SAISIE!$X103)</f>
        <v/>
      </c>
      <c r="J1495" s="61" t="str">
        <f>IF(COUNTBLANK(SAISIE!$Q$6:$T$6)=4,"",IF(SAISIE!J103="","",IF(SAISIE!Q103&gt;0,SAISIE!$Q$6,IF(SAISIE!R103&gt;0,SAISIE!$R$6,IF(SAISIE!S103&gt;0,SAISIE!$S$6,IF(SAISIE!T103&gt;0,SAISIE!$T$6,""))))))</f>
        <v/>
      </c>
    </row>
    <row r="1496" spans="1:10" x14ac:dyDescent="0.2">
      <c r="A1496" s="48" t="str">
        <f>IF(B1496="","SUPPR",SAISIE!$B$3)</f>
        <v>SUPPR</v>
      </c>
      <c r="B1496" s="12" t="str">
        <f>IF(SAISIE!K103="","",IF(LEN(SAISIE!B103)=1,CONCATENATE("0",SAISIE!B103,"/",SAISIE!$B$4,"/",SAISIE!$B$5),CONCATENATE(SAISIE!B103,"/",SAISIE!$B$4,"/",SAISIE!$B$5)))</f>
        <v/>
      </c>
      <c r="C1496" s="12" t="str">
        <f>IF(SAISIE!K103="","",SAISIE!$K$8)</f>
        <v/>
      </c>
      <c r="D1496" s="12" t="str">
        <f>IF(SAISIE!K103="","",SAISIE!E103)</f>
        <v/>
      </c>
      <c r="E1496" s="12" t="str">
        <f>IF(SAISIE!K103="","",SAISIE!F103)</f>
        <v/>
      </c>
      <c r="F1496" s="12" t="str">
        <f>IF(SAISIE!$K103="","",IF(SAISIE!$U103="","",SAISIE!$U103))</f>
        <v/>
      </c>
      <c r="G1496" s="12" t="str">
        <f>IF(SAISIE!K103="","",SAISIE!K103)</f>
        <v/>
      </c>
      <c r="H1496" s="12"/>
      <c r="I1496" s="12" t="str">
        <f>IF(SAISIE!$K103="","",SAISIE!$X103)</f>
        <v/>
      </c>
      <c r="J1496" s="61" t="str">
        <f>IF(COUNTBLANK(SAISIE!$Q$6:$T$6)=4,"",IF(SAISIE!K103="","",IF(SAISIE!Q103&gt;0,SAISIE!$Q$6,IF(SAISIE!R103&gt;0,SAISIE!$R$6,IF(SAISIE!S103&gt;0,SAISIE!$S$6,IF(SAISIE!T103&gt;0,SAISIE!$T$6,""))))))</f>
        <v/>
      </c>
    </row>
    <row r="1497" spans="1:10" x14ac:dyDescent="0.2">
      <c r="A1497" s="48" t="str">
        <f>IF(B1497="","SUPPR",SAISIE!$B$3)</f>
        <v>SUPPR</v>
      </c>
      <c r="B1497" s="12" t="str">
        <f>IF(SAISIE!L103="","",IF(LEN(SAISIE!B103)=1,CONCATENATE("0",SAISIE!B103,"/",SAISIE!$B$4,"/",SAISIE!$B$5),CONCATENATE(SAISIE!B103,"/",SAISIE!$B$4,"/",SAISIE!$B$5)))</f>
        <v/>
      </c>
      <c r="C1497" s="12" t="str">
        <f>IF(SAISIE!L103="","",SAISIE!$L$8)</f>
        <v/>
      </c>
      <c r="D1497" s="12" t="str">
        <f>IF(SAISIE!L103="","",SAISIE!E103)</f>
        <v/>
      </c>
      <c r="E1497" s="12" t="str">
        <f>IF(SAISIE!L103="","",SAISIE!F103)</f>
        <v/>
      </c>
      <c r="F1497" s="12" t="str">
        <f>IF(SAISIE!$L103="","",IF(SAISIE!$U103="","",SAISIE!$U103))</f>
        <v/>
      </c>
      <c r="G1497" s="12" t="str">
        <f>IF(SAISIE!L103="","",SAISIE!L103)</f>
        <v/>
      </c>
      <c r="H1497" s="12"/>
      <c r="I1497" s="12" t="str">
        <f>IF(SAISIE!$L103="","",SAISIE!$X103)</f>
        <v/>
      </c>
      <c r="J1497" s="61" t="str">
        <f>IF(COUNTBLANK(SAISIE!$Q$6:$T$6)=4,"",IF(SAISIE!L103="","",IF(SAISIE!Q103&gt;0,SAISIE!$Q$6,IF(SAISIE!R103&gt;0,SAISIE!$R$6,IF(SAISIE!S103&gt;0,SAISIE!$S$6,IF(SAISIE!T103&gt;0,SAISIE!$T$6,""))))))</f>
        <v/>
      </c>
    </row>
    <row r="1498" spans="1:10" x14ac:dyDescent="0.2">
      <c r="A1498" s="48" t="str">
        <f>IF(B1498="","SUPPR",SAISIE!$B$3)</f>
        <v>SUPPR</v>
      </c>
      <c r="B1498" s="12" t="str">
        <f>IF(SAISIE!M103="","",IF(LEN(SAISIE!B103)=1,CONCATENATE("0",SAISIE!B103,"/",SAISIE!$B$4,"/",SAISIE!$B$5),CONCATENATE(SAISIE!B103,"/",SAISIE!$B$4,"/",SAISIE!$B$5)))</f>
        <v/>
      </c>
      <c r="C1498" s="12" t="str">
        <f>IF(SAISIE!M103="","",SAISIE!$M$8)</f>
        <v/>
      </c>
      <c r="D1498" s="12" t="str">
        <f>IF(SAISIE!M103="","",SAISIE!E103)</f>
        <v/>
      </c>
      <c r="E1498" s="12" t="str">
        <f>IF(SAISIE!M103="","",SAISIE!F103)</f>
        <v/>
      </c>
      <c r="F1498" s="12" t="str">
        <f>IF(SAISIE!$M103="","",IF(SAISIE!$U103="","",SAISIE!$U103))</f>
        <v/>
      </c>
      <c r="G1498" s="12" t="str">
        <f>IF(SAISIE!M103="","",SAISIE!M103)</f>
        <v/>
      </c>
      <c r="H1498" s="12"/>
      <c r="I1498" s="12" t="str">
        <f>IF(SAISIE!$M103="","",SAISIE!$X103)</f>
        <v/>
      </c>
      <c r="J1498" s="61" t="str">
        <f>IF(COUNTBLANK(SAISIE!$Q$6:$T$6)=4,"",IF(SAISIE!M103="","",IF(SAISIE!Q103&gt;0,SAISIE!$Q$6,IF(SAISIE!R103&gt;0,SAISIE!$R$6,IF(SAISIE!S103&gt;0,SAISIE!$S$6,IF(SAISIE!T103&gt;0,SAISIE!$T$6,""))))))</f>
        <v/>
      </c>
    </row>
    <row r="1499" spans="1:10" x14ac:dyDescent="0.2">
      <c r="A1499" s="48" t="str">
        <f>IF(B1499="","SUPPR",SAISIE!$B$3)</f>
        <v>SUPPR</v>
      </c>
      <c r="B1499" s="12" t="str">
        <f>IF(SAISIE!N103="","",IF(LEN(SAISIE!B103)=1,CONCATENATE("0",SAISIE!B103,"/",SAISIE!$B$4,"/",SAISIE!$B$5),CONCATENATE(SAISIE!B103,"/",SAISIE!$B$4,"/",SAISIE!$B$5)))</f>
        <v/>
      </c>
      <c r="C1499" s="12" t="str">
        <f>IF(SAISIE!N103="","",SAISIE!$N$8)</f>
        <v/>
      </c>
      <c r="D1499" s="12" t="str">
        <f>IF(SAISIE!N103="","",SAISIE!E103)</f>
        <v/>
      </c>
      <c r="E1499" s="12" t="str">
        <f>IF(SAISIE!N103="","",SAISIE!F103)</f>
        <v/>
      </c>
      <c r="F1499" s="12" t="str">
        <f>IF(SAISIE!$N103="","",IF(SAISIE!$U103="","",SAISIE!$U103))</f>
        <v/>
      </c>
      <c r="G1499" s="12" t="str">
        <f>IF(SAISIE!N103="","",SAISIE!N103)</f>
        <v/>
      </c>
      <c r="H1499" s="12"/>
      <c r="I1499" s="12" t="str">
        <f>IF(SAISIE!$N103="","",SAISIE!$X103)</f>
        <v/>
      </c>
      <c r="J1499" s="61" t="str">
        <f>IF(COUNTBLANK(SAISIE!$Q$6:$T$6)=4,"",IF(SAISIE!N103="","",IF(SAISIE!Q103&gt;0,SAISIE!$Q$6,IF(SAISIE!R103&gt;0,SAISIE!$R$6,IF(SAISIE!S103&gt;0,SAISIE!$S$6,IF(SAISIE!T103&gt;0,SAISIE!$T$6,""))))))</f>
        <v/>
      </c>
    </row>
    <row r="1500" spans="1:10" x14ac:dyDescent="0.2">
      <c r="A1500" s="48" t="str">
        <f>IF(B1500="","SUPPR",SAISIE!$B$3)</f>
        <v>SUPPR</v>
      </c>
      <c r="B1500" s="12" t="str">
        <f>IF(SAISIE!O103="","",IF(LEN(SAISIE!B103)=1,CONCATENATE("0",SAISIE!B103,"/",SAISIE!$B$4,"/",SAISIE!$B$5),CONCATENATE(SAISIE!B103,"/",SAISIE!$B$4,"/",SAISIE!$B$5)))</f>
        <v/>
      </c>
      <c r="C1500" s="12" t="str">
        <f>IF(SAISIE!O103="","",SAISIE!$O$8)</f>
        <v/>
      </c>
      <c r="D1500" s="12" t="str">
        <f>IF(SAISIE!O103="","",SAISIE!E103)</f>
        <v/>
      </c>
      <c r="E1500" s="12" t="str">
        <f>IF(SAISIE!O103="","",SAISIE!F103)</f>
        <v/>
      </c>
      <c r="F1500" s="12" t="str">
        <f>IF(SAISIE!$O103="","",IF(SAISIE!$U103="","",SAISIE!$U103))</f>
        <v/>
      </c>
      <c r="G1500" s="12" t="str">
        <f>IF(SAISIE!O103="","",SAISIE!O103)</f>
        <v/>
      </c>
      <c r="H1500" s="12"/>
      <c r="I1500" s="12" t="str">
        <f>IF(SAISIE!$O103="","",SAISIE!$X103)</f>
        <v/>
      </c>
      <c r="J1500" s="61" t="str">
        <f>IF(COUNTBLANK(SAISIE!$Q$6:$T$6)=4,"",IF(SAISIE!O103="","",IF(SAISIE!Q103&gt;0,SAISIE!$Q$6,IF(SAISIE!R103&gt;0,SAISIE!$R$6,IF(SAISIE!S103&gt;0,SAISIE!$S$6,IF(SAISIE!T103&gt;0,SAISIE!$T$6,""))))))</f>
        <v/>
      </c>
    </row>
    <row r="1501" spans="1:10" x14ac:dyDescent="0.2">
      <c r="A1501" s="48" t="str">
        <f>IF(B1501="","SUPPR",SAISIE!$B$3)</f>
        <v>SUPPR</v>
      </c>
      <c r="B1501" s="12" t="str">
        <f>IF(SAISIE!P103="","",IF(LEN(SAISIE!B103)=1,CONCATENATE("0",SAISIE!B103,"/",SAISIE!$B$4,"/",SAISIE!$B$5),CONCATENATE(SAISIE!B103,"/",SAISIE!$B$4,"/",SAISIE!$B$5)))</f>
        <v/>
      </c>
      <c r="C1501" s="12" t="str">
        <f>IF(SAISIE!P103="","",SAISIE!$P$8)</f>
        <v/>
      </c>
      <c r="D1501" s="12" t="str">
        <f>IF(SAISIE!P103="","",SAISIE!E103)</f>
        <v/>
      </c>
      <c r="E1501" s="12" t="str">
        <f>IF(SAISIE!P103="","",SAISIE!F103)</f>
        <v/>
      </c>
      <c r="F1501" s="12" t="str">
        <f>IF(SAISIE!$P103="","",IF(SAISIE!$U103="","",SAISIE!$U103))</f>
        <v/>
      </c>
      <c r="G1501" s="12" t="str">
        <f>IF(SAISIE!P103="","",SAISIE!P103)</f>
        <v/>
      </c>
      <c r="H1501" s="12"/>
      <c r="I1501" s="12" t="str">
        <f>IF(SAISIE!$P103="","",SAISIE!$X103)</f>
        <v/>
      </c>
      <c r="J1501" s="61" t="str">
        <f>IF(COUNTBLANK(SAISIE!$Q$6:$T$6)=4,"",IF(SAISIE!P103="","",IF(SAISIE!Q103&gt;0,SAISIE!$Q$6,IF(SAISIE!R103&gt;0,SAISIE!$R$6,IF(SAISIE!S103&gt;0,SAISIE!$S$6,IF(SAISIE!T103&gt;0,SAISIE!$T$6,""))))))</f>
        <v/>
      </c>
    </row>
    <row r="1502" spans="1:10" x14ac:dyDescent="0.2">
      <c r="A1502" s="48" t="str">
        <f>IF(B1502="","SUPPR",SAISIE!$B$3)</f>
        <v>PR</v>
      </c>
      <c r="B1502" s="12" t="str">
        <f>IF(SAISIE!Q103="","",IF(LEN(SAISIE!B103)=1,CONCATENATE("0",SAISIE!B103,"/",SAISIE!$B$4,"/",SAISIE!$B$5),CONCATENATE(SAISIE!B103,"/",SAISIE!$B$4,"/",SAISIE!$B$5)))</f>
        <v>01/01/2018</v>
      </c>
      <c r="C1502" s="12">
        <f>IF(SAISIE!Q103="","",SAISIE!$Q$8)</f>
        <v>4457112</v>
      </c>
      <c r="D1502" s="12">
        <f>IF(SAISIE!Q103="","",SAISIE!E103)</f>
        <v>153812</v>
      </c>
      <c r="E1502" s="12" t="str">
        <f>IF(SAISIE!Q103="","",SAISIE!F103)</f>
        <v>VTP PV 18146872 - BQ-975-QT - BARDET STEPHANE &amp; DENIS MYLENE - RENAULT TWINGO</v>
      </c>
      <c r="F1502" s="12" t="str">
        <f>IF(SAISIE!$Q103="","",IF(SAISIE!$U103="","",SAISIE!$U103))</f>
        <v/>
      </c>
      <c r="G1502" s="12">
        <f>IF(SAISIE!Q103="","",SAISIE!Q103)</f>
        <v>8.34</v>
      </c>
      <c r="H1502" s="12"/>
      <c r="I1502" s="37"/>
      <c r="J1502" s="61"/>
    </row>
    <row r="1503" spans="1:10" x14ac:dyDescent="0.2">
      <c r="A1503" s="48" t="str">
        <f>IF(B1503="","SUPPR",SAISIE!$B$3)</f>
        <v>SUPPR</v>
      </c>
      <c r="B1503" s="12" t="str">
        <f>IF(SAISIE!R103="","",IF(LEN(SAISIE!B103)=1,CONCATENATE("0",SAISIE!B103,"/",SAISIE!$B$4,"/",SAISIE!$B$5),CONCATENATE(SAISIE!B103,"/",SAISIE!$B$4,"/",SAISIE!$B$5)))</f>
        <v/>
      </c>
      <c r="C1503" s="12" t="str">
        <f>IF(SAISIE!R103="","",SAISIE!$R$8)</f>
        <v/>
      </c>
      <c r="D1503" s="12" t="str">
        <f>IF(SAISIE!R103="","",SAISIE!E103)</f>
        <v/>
      </c>
      <c r="E1503" s="12" t="str">
        <f>IF(SAISIE!R103="","",SAISIE!F103)</f>
        <v/>
      </c>
      <c r="F1503" s="12" t="str">
        <f>IF(SAISIE!$R103="","",IF(SAISIE!$U103="","",SAISIE!$U103))</f>
        <v/>
      </c>
      <c r="G1503" s="12" t="str">
        <f>IF(SAISIE!R103="","",SAISIE!R103)</f>
        <v/>
      </c>
      <c r="H1503" s="12"/>
      <c r="I1503" s="37"/>
      <c r="J1503" s="61"/>
    </row>
    <row r="1504" spans="1:10" x14ac:dyDescent="0.2">
      <c r="A1504" s="48" t="str">
        <f>IF(B1504="","SUPPR",SAISIE!$B$3)</f>
        <v>SUPPR</v>
      </c>
      <c r="B1504" s="12" t="str">
        <f>IF(SAISIE!S103="","",IF(LEN(SAISIE!B103)=1,CONCATENATE("0",SAISIE!B103,"/",SAISIE!$B$4,"/",SAISIE!$B$5),CONCATENATE(SAISIE!B103,"/",SAISIE!$B$4,"/",SAISIE!$B$5)))</f>
        <v/>
      </c>
      <c r="C1504" s="12" t="str">
        <f>IF(SAISIE!S103="","",SAISIE!$S$8)</f>
        <v/>
      </c>
      <c r="D1504" s="12" t="str">
        <f>IF(SAISIE!S103="","",SAISIE!E103)</f>
        <v/>
      </c>
      <c r="E1504" s="12" t="str">
        <f>IF(SAISIE!S103="","",SAISIE!F103)</f>
        <v/>
      </c>
      <c r="F1504" s="12" t="str">
        <f>IF(SAISIE!$S103="","",IF(SAISIE!$U103="","",SAISIE!$U103))</f>
        <v/>
      </c>
      <c r="G1504" s="12" t="str">
        <f>IF(SAISIE!S103="","",SAISIE!S103)</f>
        <v/>
      </c>
      <c r="H1504" s="12"/>
      <c r="I1504" s="37"/>
      <c r="J1504" s="61"/>
    </row>
    <row r="1505" spans="1:10" ht="13.5" thickBot="1" x14ac:dyDescent="0.25">
      <c r="A1505" s="48" t="str">
        <f>IF(B1505="","SUPPR",SAISIE!$B$3)</f>
        <v>SUPPR</v>
      </c>
      <c r="B1505" s="12" t="str">
        <f>IF(SAISIE!T103="","",IF(LEN(SAISIE!B103)=1,CONCATENATE("0",SAISIE!B103,"/",SAISIE!$B$4,"/",SAISIE!$B$5),CONCATENATE(SAISIE!B103,"/",SAISIE!$B$4,"/",SAISIE!$B$5)))</f>
        <v/>
      </c>
      <c r="C1505" s="60" t="str">
        <f>IF(SAISIE!T103="","",SAISIE!$T$8)</f>
        <v/>
      </c>
      <c r="D1505" s="60" t="str">
        <f>IF(SAISIE!T103="","",SAISIE!E103)</f>
        <v/>
      </c>
      <c r="E1505" s="60" t="str">
        <f>IF(SAISIE!T103="","",SAISIE!F103)</f>
        <v/>
      </c>
      <c r="F1505" s="60" t="str">
        <f>IF(SAISIE!$T103="","",IF(SAISIE!$U103="","",SAISIE!$U103))</f>
        <v/>
      </c>
      <c r="G1505" s="60" t="str">
        <f>IF(SAISIE!T103="","",SAISIE!T103)</f>
        <v/>
      </c>
      <c r="H1505" s="58"/>
      <c r="I1505" s="59"/>
      <c r="J1505" s="62"/>
    </row>
    <row r="1506" spans="1:10" x14ac:dyDescent="0.2">
      <c r="A1506" s="48" t="str">
        <f>IF(B1506="","SUPPR",SAISIE!$B$3)</f>
        <v>PR</v>
      </c>
      <c r="B1506" s="53" t="str">
        <f>IF(SAISIE!B104="","",IF(LEN(SAISIE!B104)=1,CONCATENATE("0",SAISIE!B104,"/",SAISIE!$B$4,"/",SAISIE!$B$5),CONCATENATE(SAISIE!B104,"/",SAISIE!$B$4,"/",SAISIE!$B$5)))</f>
        <v>02/01/2018</v>
      </c>
      <c r="C1506" s="53" t="str">
        <f>IF(SAISIE!B104="","",CONCATENATE($M$2,SAISIE!C104))</f>
        <v>411CARR</v>
      </c>
      <c r="D1506" s="53">
        <f>IF(SAISIE!B104="","",SAISIE!E104)</f>
        <v>153842</v>
      </c>
      <c r="E1506" s="53" t="str">
        <f>IF(SAISIE!B104="","",SAISIE!F104)</f>
        <v>VTP PV 18146902 - EQ-433-GC - DELBECQ DOMINIQUE - CITROEN C3</v>
      </c>
      <c r="F1506" s="66" t="str">
        <f>IF(A1506="SUPPR","",IF(SAISIE!$U104="","",SAISIE!$U104))</f>
        <v/>
      </c>
      <c r="G1506" s="53"/>
      <c r="H1506" s="53">
        <f>IF(SAISIE!B104="","",SAISIE!D104)</f>
        <v>50</v>
      </c>
      <c r="I1506" s="54"/>
      <c r="J1506" s="55" t="str">
        <f>IF(AZ104="","","")</f>
        <v/>
      </c>
    </row>
    <row r="1507" spans="1:10" x14ac:dyDescent="0.2">
      <c r="A1507" s="48" t="str">
        <f>IF(B1507="","SUPPR",SAISIE!$B$3)</f>
        <v>SUPPR</v>
      </c>
      <c r="B1507" s="12" t="str">
        <f>IF(SAISIE!W104="","",IF(LEN(SAISIE!B104)=1,CONCATENATE("0",SAISIE!B104,"/",SAISIE!$B$4,"/",SAISIE!$B$5),CONCATENATE(SAISIE!B104,"/",SAISIE!$B$4,"/",SAISIE!$B$5)))</f>
        <v/>
      </c>
      <c r="C1507" s="12" t="str">
        <f>IF(SAISIE!W104="","",SAISIE!V104)</f>
        <v/>
      </c>
      <c r="D1507" s="12" t="str">
        <f>IF(SAISIE!W104="","",SAISIE!E104)</f>
        <v/>
      </c>
      <c r="E1507" s="12" t="str">
        <f>IF(SAISIE!W104="","",SAISIE!F104)</f>
        <v/>
      </c>
      <c r="F1507" s="12" t="str">
        <f>IF(SAISIE!$W104="","",IF(SAISIE!$U104="","",SAISIE!$U104))</f>
        <v/>
      </c>
      <c r="G1507" s="12" t="str">
        <f>IF(SAISIE!W104="","",SAISIE!W104)</f>
        <v/>
      </c>
      <c r="H1507" s="12"/>
      <c r="I1507" s="12" t="str">
        <f>IF(SAISIE!$W104="","",SAISIE!$X104)</f>
        <v/>
      </c>
      <c r="J1507" s="61" t="str">
        <f>IF(COUNTBLANK(SAISIE!$Q$6:$T$6)=4,"",IF(SAISIE!W104="","",IF(SAISIE!Q104&gt;0,SAISIE!$Q$6,IF(SAISIE!R104&gt;0,SAISIE!$R$6,IF(SAISIE!S104&gt;0,SAISIE!$S$6,IF(SAISIE!T104&gt;0,SAISIE!$T$6,""))))))</f>
        <v/>
      </c>
    </row>
    <row r="1508" spans="1:10" x14ac:dyDescent="0.2">
      <c r="A1508" s="48" t="str">
        <f>IF(B1508="","SUPPR",SAISIE!$B$3)</f>
        <v>PR</v>
      </c>
      <c r="B1508" s="12" t="str">
        <f>IF(SAISIE!G104="","",IF(LEN(SAISIE!B104)=1,CONCATENATE("0",SAISIE!B104,"/",SAISIE!$B$4,"/",SAISIE!$B$5),CONCATENATE(SAISIE!B104,"/",SAISIE!$B$4,"/",SAISIE!$B$5)))</f>
        <v>02/01/2018</v>
      </c>
      <c r="C1508" s="12">
        <f>IF(SAISIE!G104="","",SAISIE!$G$8)</f>
        <v>706100</v>
      </c>
      <c r="D1508" s="12">
        <f>IF(SAISIE!G104="","",SAISIE!E104)</f>
        <v>153842</v>
      </c>
      <c r="E1508" s="12" t="str">
        <f>IF(SAISIE!G104="","",SAISIE!F104)</f>
        <v>VTP PV 18146902 - EQ-433-GC - DELBECQ DOMINIQUE - CITROEN C3</v>
      </c>
      <c r="F1508" s="12" t="str">
        <f>IF(SAISIE!$G104="","",IF(SAISIE!$U104="","",SAISIE!$U104))</f>
        <v/>
      </c>
      <c r="G1508" s="12">
        <f>IF(SAISIE!G104="","",SAISIE!G104)</f>
        <v>41.38</v>
      </c>
      <c r="H1508" s="12"/>
      <c r="I1508" s="12">
        <f>IF(SAISIE!$G104="","",SAISIE!$X104)</f>
        <v>0</v>
      </c>
      <c r="J1508" s="61" t="str">
        <f>IF(COUNTBLANK(SAISIE!$Q$6:$T$6)=4,"",IF(SAISIE!G104="","",IF(SAISIE!Q104&gt;0,SAISIE!$Q$6,IF(SAISIE!R104&gt;0,SAISIE!$R$6,IF(SAISIE!S104&gt;0,SAISIE!$S$6,IF(SAISIE!T104&gt;0,SAISIE!$T$6,""))))))</f>
        <v/>
      </c>
    </row>
    <row r="1509" spans="1:10" x14ac:dyDescent="0.2">
      <c r="A1509" s="48" t="str">
        <f>IF(B1509="","SUPPR",SAISIE!$B$3)</f>
        <v>SUPPR</v>
      </c>
      <c r="B1509" s="12" t="str">
        <f>IF(SAISIE!H104="","",IF(LEN(SAISIE!B104)=1,CONCATENATE("0",SAISIE!B104,"/",SAISIE!$B$4,"/",SAISIE!$B$5),CONCATENATE(SAISIE!B104,"/",SAISIE!$B$4,"/",SAISIE!$B$5)))</f>
        <v/>
      </c>
      <c r="C1509" s="12" t="str">
        <f>IF(SAISIE!H104="","",SAISIE!$H$8)</f>
        <v/>
      </c>
      <c r="D1509" s="12" t="str">
        <f>IF(SAISIE!H104="","",SAISIE!E104)</f>
        <v/>
      </c>
      <c r="E1509" s="12" t="str">
        <f>IF(SAISIE!H104="","",SAISIE!F104)</f>
        <v/>
      </c>
      <c r="F1509" s="12" t="str">
        <f>IF(SAISIE!$H104="","",IF(SAISIE!$U104="","",SAISIE!$U104))</f>
        <v/>
      </c>
      <c r="G1509" s="12" t="str">
        <f>IF(SAISIE!H104="","",SAISIE!H104)</f>
        <v/>
      </c>
      <c r="H1509" s="12"/>
      <c r="I1509" s="12" t="str">
        <f>IF(SAISIE!$H104="","",SAISIE!$X104)</f>
        <v/>
      </c>
      <c r="J1509" s="61" t="str">
        <f>IF(COUNTBLANK(SAISIE!$Q$6:$T$6)=4,"",IF(SAISIE!H104="","",IF(SAISIE!Q104&gt;0,SAISIE!$Q$6,IF(SAISIE!R104&gt;0,SAISIE!$R$6,IF(SAISIE!S104&gt;0,SAISIE!$S$6,IF(SAISIE!T104&gt;0,SAISIE!$T$6,""))))))</f>
        <v/>
      </c>
    </row>
    <row r="1510" spans="1:10" x14ac:dyDescent="0.2">
      <c r="A1510" s="48" t="str">
        <f>IF(B1510="","SUPPR",SAISIE!$B$3)</f>
        <v>SUPPR</v>
      </c>
      <c r="B1510" s="12" t="str">
        <f>IF(SAISIE!I104="","",IF(LEN(SAISIE!B104)=1,CONCATENATE("0",SAISIE!B104,"/",SAISIE!$B$4,"/",SAISIE!$B$5),CONCATENATE(SAISIE!B104,"/",SAISIE!$B$4,"/",SAISIE!$B$5)))</f>
        <v/>
      </c>
      <c r="C1510" s="12" t="str">
        <f>IF(SAISIE!I104="","",SAISIE!$I$8)</f>
        <v/>
      </c>
      <c r="D1510" s="12" t="str">
        <f>IF(SAISIE!I104="","",SAISIE!E104)</f>
        <v/>
      </c>
      <c r="E1510" s="12" t="str">
        <f>IF(SAISIE!I104="","",SAISIE!F104)</f>
        <v/>
      </c>
      <c r="F1510" s="12" t="str">
        <f>IF(SAISIE!$I104="","",IF(SAISIE!$U104="","",SAISIE!$U104))</f>
        <v/>
      </c>
      <c r="G1510" s="12" t="str">
        <f>IF(SAISIE!I104="","",SAISIE!I104)</f>
        <v/>
      </c>
      <c r="H1510" s="12"/>
      <c r="I1510" s="12" t="str">
        <f>IF(SAISIE!$I104="","",SAISIE!$X104)</f>
        <v/>
      </c>
      <c r="J1510" s="61" t="str">
        <f>IF(COUNTBLANK(SAISIE!$Q$6:$T$6)=4,"",IF(SAISIE!I104="","",IF(SAISIE!Q104&gt;0,SAISIE!$Q$6,IF(SAISIE!R104&gt;0,SAISIE!$R$6,IF(SAISIE!S104&gt;0,SAISIE!$S$6,IF(SAISIE!T104&gt;0,SAISIE!$T$6,""))))))</f>
        <v/>
      </c>
    </row>
    <row r="1511" spans="1:10" x14ac:dyDescent="0.2">
      <c r="A1511" s="48" t="str">
        <f>IF(B1511="","SUPPR",SAISIE!$B$3)</f>
        <v>SUPPR</v>
      </c>
      <c r="B1511" s="12" t="str">
        <f>IF(SAISIE!J104="","",IF(LEN(SAISIE!B104)=1,CONCATENATE("0",SAISIE!B104,"/",SAISIE!$B$4,"/",SAISIE!$B$5),CONCATENATE(SAISIE!B104,"/",SAISIE!$B$4,"/",SAISIE!$B$5)))</f>
        <v/>
      </c>
      <c r="C1511" s="12" t="str">
        <f>IF(SAISIE!J104="","",SAISIE!$J$8)</f>
        <v/>
      </c>
      <c r="D1511" s="12" t="str">
        <f>IF(SAISIE!J104="","",SAISIE!E104)</f>
        <v/>
      </c>
      <c r="E1511" s="12" t="str">
        <f>IF(SAISIE!J104="","",SAISIE!F104)</f>
        <v/>
      </c>
      <c r="F1511" s="12" t="str">
        <f>IF(SAISIE!$J104="","",IF(SAISIE!$U104="","",SAISIE!$U104))</f>
        <v/>
      </c>
      <c r="G1511" s="12" t="str">
        <f>IF(SAISIE!J104="","",SAISIE!J104)</f>
        <v/>
      </c>
      <c r="H1511" s="12"/>
      <c r="I1511" s="12" t="str">
        <f>IF(SAISIE!$J104="","",SAISIE!$X104)</f>
        <v/>
      </c>
      <c r="J1511" s="61" t="str">
        <f>IF(COUNTBLANK(SAISIE!$Q$6:$T$6)=4,"",IF(SAISIE!J104="","",IF(SAISIE!Q104&gt;0,SAISIE!$Q$6,IF(SAISIE!R104&gt;0,SAISIE!$R$6,IF(SAISIE!S104&gt;0,SAISIE!$S$6,IF(SAISIE!T104&gt;0,SAISIE!$T$6,""))))))</f>
        <v/>
      </c>
    </row>
    <row r="1512" spans="1:10" x14ac:dyDescent="0.2">
      <c r="A1512" s="48" t="str">
        <f>IF(B1512="","SUPPR",SAISIE!$B$3)</f>
        <v>SUPPR</v>
      </c>
      <c r="B1512" s="12" t="str">
        <f>IF(SAISIE!K104="","",IF(LEN(SAISIE!B104)=1,CONCATENATE("0",SAISIE!B104,"/",SAISIE!$B$4,"/",SAISIE!$B$5),CONCATENATE(SAISIE!B104,"/",SAISIE!$B$4,"/",SAISIE!$B$5)))</f>
        <v/>
      </c>
      <c r="C1512" s="12" t="str">
        <f>IF(SAISIE!K104="","",SAISIE!$K$8)</f>
        <v/>
      </c>
      <c r="D1512" s="12" t="str">
        <f>IF(SAISIE!K104="","",SAISIE!E104)</f>
        <v/>
      </c>
      <c r="E1512" s="12" t="str">
        <f>IF(SAISIE!K104="","",SAISIE!F104)</f>
        <v/>
      </c>
      <c r="F1512" s="12" t="str">
        <f>IF(SAISIE!$K104="","",IF(SAISIE!$U104="","",SAISIE!$U104))</f>
        <v/>
      </c>
      <c r="G1512" s="12" t="str">
        <f>IF(SAISIE!K104="","",SAISIE!K104)</f>
        <v/>
      </c>
      <c r="H1512" s="12"/>
      <c r="I1512" s="12" t="str">
        <f>IF(SAISIE!$K104="","",SAISIE!$X104)</f>
        <v/>
      </c>
      <c r="J1512" s="61" t="str">
        <f>IF(COUNTBLANK(SAISIE!$Q$6:$T$6)=4,"",IF(SAISIE!K104="","",IF(SAISIE!Q104&gt;0,SAISIE!$Q$6,IF(SAISIE!R104&gt;0,SAISIE!$R$6,IF(SAISIE!S104&gt;0,SAISIE!$S$6,IF(SAISIE!T104&gt;0,SAISIE!$T$6,""))))))</f>
        <v/>
      </c>
    </row>
    <row r="1513" spans="1:10" x14ac:dyDescent="0.2">
      <c r="A1513" s="48" t="str">
        <f>IF(B1513="","SUPPR",SAISIE!$B$3)</f>
        <v>SUPPR</v>
      </c>
      <c r="B1513" s="12" t="str">
        <f>IF(SAISIE!L104="","",IF(LEN(SAISIE!B104)=1,CONCATENATE("0",SAISIE!B104,"/",SAISIE!$B$4,"/",SAISIE!$B$5),CONCATENATE(SAISIE!B104,"/",SAISIE!$B$4,"/",SAISIE!$B$5)))</f>
        <v/>
      </c>
      <c r="C1513" s="12" t="str">
        <f>IF(SAISIE!L104="","",SAISIE!$L$8)</f>
        <v/>
      </c>
      <c r="D1513" s="12" t="str">
        <f>IF(SAISIE!L104="","",SAISIE!E104)</f>
        <v/>
      </c>
      <c r="E1513" s="12" t="str">
        <f>IF(SAISIE!L104="","",SAISIE!F104)</f>
        <v/>
      </c>
      <c r="F1513" s="12" t="str">
        <f>IF(SAISIE!$L104="","",IF(SAISIE!$U104="","",SAISIE!$U104))</f>
        <v/>
      </c>
      <c r="G1513" s="12" t="str">
        <f>IF(SAISIE!L104="","",SAISIE!L104)</f>
        <v/>
      </c>
      <c r="H1513" s="12"/>
      <c r="I1513" s="12" t="str">
        <f>IF(SAISIE!$L104="","",SAISIE!$X104)</f>
        <v/>
      </c>
      <c r="J1513" s="61" t="str">
        <f>IF(COUNTBLANK(SAISIE!$Q$6:$T$6)=4,"",IF(SAISIE!L104="","",IF(SAISIE!Q104&gt;0,SAISIE!$Q$6,IF(SAISIE!R104&gt;0,SAISIE!$R$6,IF(SAISIE!S104&gt;0,SAISIE!$S$6,IF(SAISIE!T104&gt;0,SAISIE!$T$6,""))))))</f>
        <v/>
      </c>
    </row>
    <row r="1514" spans="1:10" x14ac:dyDescent="0.2">
      <c r="A1514" s="48" t="str">
        <f>IF(B1514="","SUPPR",SAISIE!$B$3)</f>
        <v>SUPPR</v>
      </c>
      <c r="B1514" s="12" t="str">
        <f>IF(SAISIE!M104="","",IF(LEN(SAISIE!B104)=1,CONCATENATE("0",SAISIE!B104,"/",SAISIE!$B$4,"/",SAISIE!$B$5),CONCATENATE(SAISIE!B104,"/",SAISIE!$B$4,"/",SAISIE!$B$5)))</f>
        <v/>
      </c>
      <c r="C1514" s="12" t="str">
        <f>IF(SAISIE!M104="","",SAISIE!$M$8)</f>
        <v/>
      </c>
      <c r="D1514" s="12" t="str">
        <f>IF(SAISIE!M104="","",SAISIE!E104)</f>
        <v/>
      </c>
      <c r="E1514" s="12" t="str">
        <f>IF(SAISIE!M104="","",SAISIE!F104)</f>
        <v/>
      </c>
      <c r="F1514" s="12" t="str">
        <f>IF(SAISIE!$M104="","",IF(SAISIE!$U104="","",SAISIE!$U104))</f>
        <v/>
      </c>
      <c r="G1514" s="12" t="str">
        <f>IF(SAISIE!M104="","",SAISIE!M104)</f>
        <v/>
      </c>
      <c r="H1514" s="12"/>
      <c r="I1514" s="12" t="str">
        <f>IF(SAISIE!$M104="","",SAISIE!$X104)</f>
        <v/>
      </c>
      <c r="J1514" s="61" t="str">
        <f>IF(COUNTBLANK(SAISIE!$Q$6:$T$6)=4,"",IF(SAISIE!M104="","",IF(SAISIE!Q104&gt;0,SAISIE!$Q$6,IF(SAISIE!R104&gt;0,SAISIE!$R$6,IF(SAISIE!S104&gt;0,SAISIE!$S$6,IF(SAISIE!T104&gt;0,SAISIE!$T$6,""))))))</f>
        <v/>
      </c>
    </row>
    <row r="1515" spans="1:10" x14ac:dyDescent="0.2">
      <c r="A1515" s="48" t="str">
        <f>IF(B1515="","SUPPR",SAISIE!$B$3)</f>
        <v>SUPPR</v>
      </c>
      <c r="B1515" s="12" t="str">
        <f>IF(SAISIE!N104="","",IF(LEN(SAISIE!B104)=1,CONCATENATE("0",SAISIE!B104,"/",SAISIE!$B$4,"/",SAISIE!$B$5),CONCATENATE(SAISIE!B104,"/",SAISIE!$B$4,"/",SAISIE!$B$5)))</f>
        <v/>
      </c>
      <c r="C1515" s="12" t="str">
        <f>IF(SAISIE!N104="","",SAISIE!$N$8)</f>
        <v/>
      </c>
      <c r="D1515" s="12" t="str">
        <f>IF(SAISIE!N104="","",SAISIE!E104)</f>
        <v/>
      </c>
      <c r="E1515" s="12" t="str">
        <f>IF(SAISIE!N104="","",SAISIE!F104)</f>
        <v/>
      </c>
      <c r="F1515" s="12" t="str">
        <f>IF(SAISIE!$N104="","",IF(SAISIE!$U104="","",SAISIE!$U104))</f>
        <v/>
      </c>
      <c r="G1515" s="12" t="str">
        <f>IF(SAISIE!N104="","",SAISIE!N104)</f>
        <v/>
      </c>
      <c r="H1515" s="12"/>
      <c r="I1515" s="12" t="str">
        <f>IF(SAISIE!$N104="","",SAISIE!$X104)</f>
        <v/>
      </c>
      <c r="J1515" s="61" t="str">
        <f>IF(COUNTBLANK(SAISIE!$Q$6:$T$6)=4,"",IF(SAISIE!N104="","",IF(SAISIE!Q104&gt;0,SAISIE!$Q$6,IF(SAISIE!R104&gt;0,SAISIE!$R$6,IF(SAISIE!S104&gt;0,SAISIE!$S$6,IF(SAISIE!T104&gt;0,SAISIE!$T$6,""))))))</f>
        <v/>
      </c>
    </row>
    <row r="1516" spans="1:10" x14ac:dyDescent="0.2">
      <c r="A1516" s="48" t="str">
        <f>IF(B1516="","SUPPR",SAISIE!$B$3)</f>
        <v>SUPPR</v>
      </c>
      <c r="B1516" s="12" t="str">
        <f>IF(SAISIE!O104="","",IF(LEN(SAISIE!B104)=1,CONCATENATE("0",SAISIE!B104,"/",SAISIE!$B$4,"/",SAISIE!$B$5),CONCATENATE(SAISIE!B104,"/",SAISIE!$B$4,"/",SAISIE!$B$5)))</f>
        <v/>
      </c>
      <c r="C1516" s="12" t="str">
        <f>IF(SAISIE!O104="","",SAISIE!$O$8)</f>
        <v/>
      </c>
      <c r="D1516" s="12" t="str">
        <f>IF(SAISIE!O104="","",SAISIE!E104)</f>
        <v/>
      </c>
      <c r="E1516" s="12" t="str">
        <f>IF(SAISIE!O104="","",SAISIE!F104)</f>
        <v/>
      </c>
      <c r="F1516" s="12" t="str">
        <f>IF(SAISIE!$O104="","",IF(SAISIE!$U104="","",SAISIE!$U104))</f>
        <v/>
      </c>
      <c r="G1516" s="12" t="str">
        <f>IF(SAISIE!O104="","",SAISIE!O104)</f>
        <v/>
      </c>
      <c r="H1516" s="12"/>
      <c r="I1516" s="12" t="str">
        <f>IF(SAISIE!$O104="","",SAISIE!$X104)</f>
        <v/>
      </c>
      <c r="J1516" s="61" t="str">
        <f>IF(COUNTBLANK(SAISIE!$Q$6:$T$6)=4,"",IF(SAISIE!O104="","",IF(SAISIE!Q104&gt;0,SAISIE!$Q$6,IF(SAISIE!R104&gt;0,SAISIE!$R$6,IF(SAISIE!S104&gt;0,SAISIE!$S$6,IF(SAISIE!T104&gt;0,SAISIE!$T$6,""))))))</f>
        <v/>
      </c>
    </row>
    <row r="1517" spans="1:10" x14ac:dyDescent="0.2">
      <c r="A1517" s="48" t="str">
        <f>IF(B1517="","SUPPR",SAISIE!$B$3)</f>
        <v>SUPPR</v>
      </c>
      <c r="B1517" s="12" t="str">
        <f>IF(SAISIE!P104="","",IF(LEN(SAISIE!B104)=1,CONCATENATE("0",SAISIE!B104,"/",SAISIE!$B$4,"/",SAISIE!$B$5),CONCATENATE(SAISIE!B104,"/",SAISIE!$B$4,"/",SAISIE!$B$5)))</f>
        <v/>
      </c>
      <c r="C1517" s="12" t="str">
        <f>IF(SAISIE!P104="","",SAISIE!$P$8)</f>
        <v/>
      </c>
      <c r="D1517" s="12" t="str">
        <f>IF(SAISIE!P104="","",SAISIE!E104)</f>
        <v/>
      </c>
      <c r="E1517" s="12" t="str">
        <f>IF(SAISIE!P104="","",SAISIE!F104)</f>
        <v/>
      </c>
      <c r="F1517" s="12" t="str">
        <f>IF(SAISIE!$P104="","",IF(SAISIE!$U104="","",SAISIE!$U104))</f>
        <v/>
      </c>
      <c r="G1517" s="12" t="str">
        <f>IF(SAISIE!P104="","",SAISIE!P104)</f>
        <v/>
      </c>
      <c r="H1517" s="12"/>
      <c r="I1517" s="12" t="str">
        <f>IF(SAISIE!$P104="","",SAISIE!$X104)</f>
        <v/>
      </c>
      <c r="J1517" s="61" t="str">
        <f>IF(COUNTBLANK(SAISIE!$Q$6:$T$6)=4,"",IF(SAISIE!P104="","",IF(SAISIE!Q104&gt;0,SAISIE!$Q$6,IF(SAISIE!R104&gt;0,SAISIE!$R$6,IF(SAISIE!S104&gt;0,SAISIE!$S$6,IF(SAISIE!T104&gt;0,SAISIE!$T$6,""))))))</f>
        <v/>
      </c>
    </row>
    <row r="1518" spans="1:10" x14ac:dyDescent="0.2">
      <c r="A1518" s="48" t="str">
        <f>IF(B1518="","SUPPR",SAISIE!$B$3)</f>
        <v>PR</v>
      </c>
      <c r="B1518" s="12" t="str">
        <f>IF(SAISIE!Q104="","",IF(LEN(SAISIE!B104)=1,CONCATENATE("0",SAISIE!B104,"/",SAISIE!$B$4,"/",SAISIE!$B$5),CONCATENATE(SAISIE!B104,"/",SAISIE!$B$4,"/",SAISIE!$B$5)))</f>
        <v>02/01/2018</v>
      </c>
      <c r="C1518" s="12">
        <f>IF(SAISIE!Q104="","",SAISIE!$Q$8)</f>
        <v>4457112</v>
      </c>
      <c r="D1518" s="12">
        <f>IF(SAISIE!Q104="","",SAISIE!E104)</f>
        <v>153842</v>
      </c>
      <c r="E1518" s="12" t="str">
        <f>IF(SAISIE!Q104="","",SAISIE!F104)</f>
        <v>VTP PV 18146902 - EQ-433-GC - DELBECQ DOMINIQUE - CITROEN C3</v>
      </c>
      <c r="F1518" s="12" t="str">
        <f>IF(SAISIE!$Q104="","",IF(SAISIE!$U104="","",SAISIE!$U104))</f>
        <v/>
      </c>
      <c r="G1518" s="12">
        <f>IF(SAISIE!Q104="","",SAISIE!Q104)</f>
        <v>8.34</v>
      </c>
      <c r="H1518" s="12"/>
      <c r="I1518" s="37"/>
      <c r="J1518" s="61"/>
    </row>
    <row r="1519" spans="1:10" x14ac:dyDescent="0.2">
      <c r="A1519" s="48" t="str">
        <f>IF(B1519="","SUPPR",SAISIE!$B$3)</f>
        <v>SUPPR</v>
      </c>
      <c r="B1519" s="12" t="str">
        <f>IF(SAISIE!R104="","",IF(LEN(SAISIE!B104)=1,CONCATENATE("0",SAISIE!B104,"/",SAISIE!$B$4,"/",SAISIE!$B$5),CONCATENATE(SAISIE!B104,"/",SAISIE!$B$4,"/",SAISIE!$B$5)))</f>
        <v/>
      </c>
      <c r="C1519" s="12" t="str">
        <f>IF(SAISIE!R104="","",SAISIE!$R$8)</f>
        <v/>
      </c>
      <c r="D1519" s="12" t="str">
        <f>IF(SAISIE!R104="","",SAISIE!E104)</f>
        <v/>
      </c>
      <c r="E1519" s="12" t="str">
        <f>IF(SAISIE!R104="","",SAISIE!F104)</f>
        <v/>
      </c>
      <c r="F1519" s="12" t="str">
        <f>IF(SAISIE!$R104="","",IF(SAISIE!$U104="","",SAISIE!$U104))</f>
        <v/>
      </c>
      <c r="G1519" s="12" t="str">
        <f>IF(SAISIE!R104="","",SAISIE!R104)</f>
        <v/>
      </c>
      <c r="H1519" s="12"/>
      <c r="I1519" s="37"/>
      <c r="J1519" s="61"/>
    </row>
    <row r="1520" spans="1:10" x14ac:dyDescent="0.2">
      <c r="A1520" s="48" t="str">
        <f>IF(B1520="","SUPPR",SAISIE!$B$3)</f>
        <v>SUPPR</v>
      </c>
      <c r="B1520" s="12" t="str">
        <f>IF(SAISIE!S104="","",IF(LEN(SAISIE!B104)=1,CONCATENATE("0",SAISIE!B104,"/",SAISIE!$B$4,"/",SAISIE!$B$5),CONCATENATE(SAISIE!B104,"/",SAISIE!$B$4,"/",SAISIE!$B$5)))</f>
        <v/>
      </c>
      <c r="C1520" s="12" t="str">
        <f>IF(SAISIE!S104="","",SAISIE!$S$8)</f>
        <v/>
      </c>
      <c r="D1520" s="12" t="str">
        <f>IF(SAISIE!S104="","",SAISIE!E104)</f>
        <v/>
      </c>
      <c r="E1520" s="12" t="str">
        <f>IF(SAISIE!S104="","",SAISIE!F104)</f>
        <v/>
      </c>
      <c r="F1520" s="12" t="str">
        <f>IF(SAISIE!$S104="","",IF(SAISIE!$U104="","",SAISIE!$U104))</f>
        <v/>
      </c>
      <c r="G1520" s="12" t="str">
        <f>IF(SAISIE!S104="","",SAISIE!S104)</f>
        <v/>
      </c>
      <c r="H1520" s="12"/>
      <c r="I1520" s="37"/>
      <c r="J1520" s="61"/>
    </row>
    <row r="1521" spans="1:10" ht="13.5" thickBot="1" x14ac:dyDescent="0.25">
      <c r="A1521" s="48" t="str">
        <f>IF(B1521="","SUPPR",SAISIE!$B$3)</f>
        <v>SUPPR</v>
      </c>
      <c r="B1521" s="12" t="str">
        <f>IF(SAISIE!T104="","",IF(LEN(SAISIE!B104)=1,CONCATENATE("0",SAISIE!B104,"/",SAISIE!$B$4,"/",SAISIE!$B$5),CONCATENATE(SAISIE!B104,"/",SAISIE!$B$4,"/",SAISIE!$B$5)))</f>
        <v/>
      </c>
      <c r="C1521" s="60" t="str">
        <f>IF(SAISIE!T104="","",SAISIE!$T$8)</f>
        <v/>
      </c>
      <c r="D1521" s="60" t="str">
        <f>IF(SAISIE!T104="","",SAISIE!E104)</f>
        <v/>
      </c>
      <c r="E1521" s="60" t="str">
        <f>IF(SAISIE!T104="","",SAISIE!F104)</f>
        <v/>
      </c>
      <c r="F1521" s="60" t="str">
        <f>IF(SAISIE!$T104="","",IF(SAISIE!$U104="","",SAISIE!$U104))</f>
        <v/>
      </c>
      <c r="G1521" s="60" t="str">
        <f>IF(SAISIE!T104="","",SAISIE!T104)</f>
        <v/>
      </c>
      <c r="H1521" s="58"/>
      <c r="I1521" s="59"/>
      <c r="J1521" s="62"/>
    </row>
    <row r="1522" spans="1:10" x14ac:dyDescent="0.2">
      <c r="A1522" s="48" t="str">
        <f>IF(B1522="","SUPPR",SAISIE!$B$3)</f>
        <v>PR</v>
      </c>
      <c r="B1522" s="53" t="str">
        <f>IF(SAISIE!B105="","",IF(LEN(SAISIE!B105)=1,CONCATENATE("0",SAISIE!B105,"/",SAISIE!$B$4,"/",SAISIE!$B$5),CONCATENATE(SAISIE!B105,"/",SAISIE!$B$4,"/",SAISIE!$B$5)))</f>
        <v>07/01/2018</v>
      </c>
      <c r="C1522" s="53" t="str">
        <f>IF(SAISIE!B105="","",CONCATENATE($M$2,SAISIE!C105))</f>
        <v>411CARR</v>
      </c>
      <c r="D1522" s="53">
        <f>IF(SAISIE!B105="","",SAISIE!E105)</f>
        <v>153958</v>
      </c>
      <c r="E1522" s="53" t="str">
        <f>IF(SAISIE!B105="","",SAISIE!F105)</f>
        <v>VTP PV 18147011 - BF-413-JC - CARAES RAPHAELLE - RENAULT CLIO</v>
      </c>
      <c r="F1522" s="66" t="str">
        <f>IF(A1522="SUPPR","",IF(SAISIE!$U105="","",SAISIE!$U105))</f>
        <v/>
      </c>
      <c r="G1522" s="53"/>
      <c r="H1522" s="53">
        <f>IF(SAISIE!B105="","",SAISIE!D105)</f>
        <v>50</v>
      </c>
      <c r="I1522" s="54"/>
      <c r="J1522" s="55" t="str">
        <f>IF(AZ105="","","")</f>
        <v/>
      </c>
    </row>
    <row r="1523" spans="1:10" x14ac:dyDescent="0.2">
      <c r="A1523" s="48" t="str">
        <f>IF(B1523="","SUPPR",SAISIE!$B$3)</f>
        <v>SUPPR</v>
      </c>
      <c r="B1523" s="12" t="str">
        <f>IF(SAISIE!W105="","",IF(LEN(SAISIE!B105)=1,CONCATENATE("0",SAISIE!B105,"/",SAISIE!$B$4,"/",SAISIE!$B$5),CONCATENATE(SAISIE!B105,"/",SAISIE!$B$4,"/",SAISIE!$B$5)))</f>
        <v/>
      </c>
      <c r="C1523" s="12" t="str">
        <f>IF(SAISIE!W105="","",SAISIE!V105)</f>
        <v/>
      </c>
      <c r="D1523" s="12" t="str">
        <f>IF(SAISIE!W105="","",SAISIE!E105)</f>
        <v/>
      </c>
      <c r="E1523" s="12" t="str">
        <f>IF(SAISIE!W105="","",SAISIE!F105)</f>
        <v/>
      </c>
      <c r="F1523" s="12" t="str">
        <f>IF(SAISIE!$W105="","",IF(SAISIE!$U105="","",SAISIE!$U105))</f>
        <v/>
      </c>
      <c r="G1523" s="12" t="str">
        <f>IF(SAISIE!W105="","",SAISIE!W105)</f>
        <v/>
      </c>
      <c r="H1523" s="12"/>
      <c r="I1523" s="12" t="str">
        <f>IF(SAISIE!$W105="","",SAISIE!$X105)</f>
        <v/>
      </c>
      <c r="J1523" s="61" t="str">
        <f>IF(COUNTBLANK(SAISIE!$Q$6:$T$6)=4,"",IF(SAISIE!W105="","",IF(SAISIE!Q105&gt;0,SAISIE!$Q$6,IF(SAISIE!R105&gt;0,SAISIE!$R$6,IF(SAISIE!S105&gt;0,SAISIE!$S$6,IF(SAISIE!T105&gt;0,SAISIE!$T$6,""))))))</f>
        <v/>
      </c>
    </row>
    <row r="1524" spans="1:10" x14ac:dyDescent="0.2">
      <c r="A1524" s="48" t="str">
        <f>IF(B1524="","SUPPR",SAISIE!$B$3)</f>
        <v>PR</v>
      </c>
      <c r="B1524" s="12" t="str">
        <f>IF(SAISIE!G105="","",IF(LEN(SAISIE!B105)=1,CONCATENATE("0",SAISIE!B105,"/",SAISIE!$B$4,"/",SAISIE!$B$5),CONCATENATE(SAISIE!B105,"/",SAISIE!$B$4,"/",SAISIE!$B$5)))</f>
        <v>07/01/2018</v>
      </c>
      <c r="C1524" s="12">
        <f>IF(SAISIE!G105="","",SAISIE!$G$8)</f>
        <v>706100</v>
      </c>
      <c r="D1524" s="12">
        <f>IF(SAISIE!G105="","",SAISIE!E105)</f>
        <v>153958</v>
      </c>
      <c r="E1524" s="12" t="str">
        <f>IF(SAISIE!G105="","",SAISIE!F105)</f>
        <v>VTP PV 18147011 - BF-413-JC - CARAES RAPHAELLE - RENAULT CLIO</v>
      </c>
      <c r="F1524" s="12" t="str">
        <f>IF(SAISIE!$G105="","",IF(SAISIE!$U105="","",SAISIE!$U105))</f>
        <v/>
      </c>
      <c r="G1524" s="12">
        <f>IF(SAISIE!G105="","",SAISIE!G105)</f>
        <v>41.38</v>
      </c>
      <c r="H1524" s="12"/>
      <c r="I1524" s="12">
        <f>IF(SAISIE!$G105="","",SAISIE!$X105)</f>
        <v>0</v>
      </c>
      <c r="J1524" s="61" t="str">
        <f>IF(COUNTBLANK(SAISIE!$Q$6:$T$6)=4,"",IF(SAISIE!G105="","",IF(SAISIE!Q105&gt;0,SAISIE!$Q$6,IF(SAISIE!R105&gt;0,SAISIE!$R$6,IF(SAISIE!S105&gt;0,SAISIE!$S$6,IF(SAISIE!T105&gt;0,SAISIE!$T$6,""))))))</f>
        <v/>
      </c>
    </row>
    <row r="1525" spans="1:10" x14ac:dyDescent="0.2">
      <c r="A1525" s="48" t="str">
        <f>IF(B1525="","SUPPR",SAISIE!$B$3)</f>
        <v>SUPPR</v>
      </c>
      <c r="B1525" s="12" t="str">
        <f>IF(SAISIE!H105="","",IF(LEN(SAISIE!B105)=1,CONCATENATE("0",SAISIE!B105,"/",SAISIE!$B$4,"/",SAISIE!$B$5),CONCATENATE(SAISIE!B105,"/",SAISIE!$B$4,"/",SAISIE!$B$5)))</f>
        <v/>
      </c>
      <c r="C1525" s="12" t="str">
        <f>IF(SAISIE!H105="","",SAISIE!$H$8)</f>
        <v/>
      </c>
      <c r="D1525" s="12" t="str">
        <f>IF(SAISIE!H105="","",SAISIE!E105)</f>
        <v/>
      </c>
      <c r="E1525" s="12" t="str">
        <f>IF(SAISIE!H105="","",SAISIE!F105)</f>
        <v/>
      </c>
      <c r="F1525" s="12" t="str">
        <f>IF(SAISIE!$H105="","",IF(SAISIE!$U105="","",SAISIE!$U105))</f>
        <v/>
      </c>
      <c r="G1525" s="12" t="str">
        <f>IF(SAISIE!H105="","",SAISIE!H105)</f>
        <v/>
      </c>
      <c r="H1525" s="12"/>
      <c r="I1525" s="12" t="str">
        <f>IF(SAISIE!$H105="","",SAISIE!$X105)</f>
        <v/>
      </c>
      <c r="J1525" s="61" t="str">
        <f>IF(COUNTBLANK(SAISIE!$Q$6:$T$6)=4,"",IF(SAISIE!H105="","",IF(SAISIE!Q105&gt;0,SAISIE!$Q$6,IF(SAISIE!R105&gt;0,SAISIE!$R$6,IF(SAISIE!S105&gt;0,SAISIE!$S$6,IF(SAISIE!T105&gt;0,SAISIE!$T$6,""))))))</f>
        <v/>
      </c>
    </row>
    <row r="1526" spans="1:10" x14ac:dyDescent="0.2">
      <c r="A1526" s="48" t="str">
        <f>IF(B1526="","SUPPR",SAISIE!$B$3)</f>
        <v>SUPPR</v>
      </c>
      <c r="B1526" s="12" t="str">
        <f>IF(SAISIE!I105="","",IF(LEN(SAISIE!B105)=1,CONCATENATE("0",SAISIE!B105,"/",SAISIE!$B$4,"/",SAISIE!$B$5),CONCATENATE(SAISIE!B105,"/",SAISIE!$B$4,"/",SAISIE!$B$5)))</f>
        <v/>
      </c>
      <c r="C1526" s="12" t="str">
        <f>IF(SAISIE!I105="","",SAISIE!$I$8)</f>
        <v/>
      </c>
      <c r="D1526" s="12" t="str">
        <f>IF(SAISIE!I105="","",SAISIE!E105)</f>
        <v/>
      </c>
      <c r="E1526" s="12" t="str">
        <f>IF(SAISIE!I105="","",SAISIE!F105)</f>
        <v/>
      </c>
      <c r="F1526" s="12" t="str">
        <f>IF(SAISIE!$I105="","",IF(SAISIE!$U105="","",SAISIE!$U105))</f>
        <v/>
      </c>
      <c r="G1526" s="12" t="str">
        <f>IF(SAISIE!I105="","",SAISIE!I105)</f>
        <v/>
      </c>
      <c r="H1526" s="12"/>
      <c r="I1526" s="12" t="str">
        <f>IF(SAISIE!$I105="","",SAISIE!$X105)</f>
        <v/>
      </c>
      <c r="J1526" s="61" t="str">
        <f>IF(COUNTBLANK(SAISIE!$Q$6:$T$6)=4,"",IF(SAISIE!I105="","",IF(SAISIE!Q105&gt;0,SAISIE!$Q$6,IF(SAISIE!R105&gt;0,SAISIE!$R$6,IF(SAISIE!S105&gt;0,SAISIE!$S$6,IF(SAISIE!T105&gt;0,SAISIE!$T$6,""))))))</f>
        <v/>
      </c>
    </row>
    <row r="1527" spans="1:10" x14ac:dyDescent="0.2">
      <c r="A1527" s="48" t="str">
        <f>IF(B1527="","SUPPR",SAISIE!$B$3)</f>
        <v>SUPPR</v>
      </c>
      <c r="B1527" s="12" t="str">
        <f>IF(SAISIE!J105="","",IF(LEN(SAISIE!B105)=1,CONCATENATE("0",SAISIE!B105,"/",SAISIE!$B$4,"/",SAISIE!$B$5),CONCATENATE(SAISIE!B105,"/",SAISIE!$B$4,"/",SAISIE!$B$5)))</f>
        <v/>
      </c>
      <c r="C1527" s="12" t="str">
        <f>IF(SAISIE!J105="","",SAISIE!$J$8)</f>
        <v/>
      </c>
      <c r="D1527" s="12" t="str">
        <f>IF(SAISIE!J105="","",SAISIE!E105)</f>
        <v/>
      </c>
      <c r="E1527" s="12" t="str">
        <f>IF(SAISIE!J105="","",SAISIE!F105)</f>
        <v/>
      </c>
      <c r="F1527" s="12" t="str">
        <f>IF(SAISIE!$J105="","",IF(SAISIE!$U105="","",SAISIE!$U105))</f>
        <v/>
      </c>
      <c r="G1527" s="12" t="str">
        <f>IF(SAISIE!J105="","",SAISIE!J105)</f>
        <v/>
      </c>
      <c r="H1527" s="12"/>
      <c r="I1527" s="12" t="str">
        <f>IF(SAISIE!$J105="","",SAISIE!$X105)</f>
        <v/>
      </c>
      <c r="J1527" s="61" t="str">
        <f>IF(COUNTBLANK(SAISIE!$Q$6:$T$6)=4,"",IF(SAISIE!J105="","",IF(SAISIE!Q105&gt;0,SAISIE!$Q$6,IF(SAISIE!R105&gt;0,SAISIE!$R$6,IF(SAISIE!S105&gt;0,SAISIE!$S$6,IF(SAISIE!T105&gt;0,SAISIE!$T$6,""))))))</f>
        <v/>
      </c>
    </row>
    <row r="1528" spans="1:10" x14ac:dyDescent="0.2">
      <c r="A1528" s="48" t="str">
        <f>IF(B1528="","SUPPR",SAISIE!$B$3)</f>
        <v>SUPPR</v>
      </c>
      <c r="B1528" s="12" t="str">
        <f>IF(SAISIE!K105="","",IF(LEN(SAISIE!B105)=1,CONCATENATE("0",SAISIE!B105,"/",SAISIE!$B$4,"/",SAISIE!$B$5),CONCATENATE(SAISIE!B105,"/",SAISIE!$B$4,"/",SAISIE!$B$5)))</f>
        <v/>
      </c>
      <c r="C1528" s="12" t="str">
        <f>IF(SAISIE!K105="","",SAISIE!$K$8)</f>
        <v/>
      </c>
      <c r="D1528" s="12" t="str">
        <f>IF(SAISIE!K105="","",SAISIE!E105)</f>
        <v/>
      </c>
      <c r="E1528" s="12" t="str">
        <f>IF(SAISIE!K105="","",SAISIE!F105)</f>
        <v/>
      </c>
      <c r="F1528" s="12" t="str">
        <f>IF(SAISIE!$K105="","",IF(SAISIE!$U105="","",SAISIE!$U105))</f>
        <v/>
      </c>
      <c r="G1528" s="12" t="str">
        <f>IF(SAISIE!K105="","",SAISIE!K105)</f>
        <v/>
      </c>
      <c r="H1528" s="12"/>
      <c r="I1528" s="12" t="str">
        <f>IF(SAISIE!$K105="","",SAISIE!$X105)</f>
        <v/>
      </c>
      <c r="J1528" s="61" t="str">
        <f>IF(COUNTBLANK(SAISIE!$Q$6:$T$6)=4,"",IF(SAISIE!K105="","",IF(SAISIE!Q105&gt;0,SAISIE!$Q$6,IF(SAISIE!R105&gt;0,SAISIE!$R$6,IF(SAISIE!S105&gt;0,SAISIE!$S$6,IF(SAISIE!T105&gt;0,SAISIE!$T$6,""))))))</f>
        <v/>
      </c>
    </row>
    <row r="1529" spans="1:10" x14ac:dyDescent="0.2">
      <c r="A1529" s="48" t="str">
        <f>IF(B1529="","SUPPR",SAISIE!$B$3)</f>
        <v>SUPPR</v>
      </c>
      <c r="B1529" s="12" t="str">
        <f>IF(SAISIE!L105="","",IF(LEN(SAISIE!B105)=1,CONCATENATE("0",SAISIE!B105,"/",SAISIE!$B$4,"/",SAISIE!$B$5),CONCATENATE(SAISIE!B105,"/",SAISIE!$B$4,"/",SAISIE!$B$5)))</f>
        <v/>
      </c>
      <c r="C1529" s="12" t="str">
        <f>IF(SAISIE!L105="","",SAISIE!$L$8)</f>
        <v/>
      </c>
      <c r="D1529" s="12" t="str">
        <f>IF(SAISIE!L105="","",SAISIE!E105)</f>
        <v/>
      </c>
      <c r="E1529" s="12" t="str">
        <f>IF(SAISIE!L105="","",SAISIE!F105)</f>
        <v/>
      </c>
      <c r="F1529" s="12" t="str">
        <f>IF(SAISIE!$L105="","",IF(SAISIE!$U105="","",SAISIE!$U105))</f>
        <v/>
      </c>
      <c r="G1529" s="12" t="str">
        <f>IF(SAISIE!L105="","",SAISIE!L105)</f>
        <v/>
      </c>
      <c r="H1529" s="12"/>
      <c r="I1529" s="12" t="str">
        <f>IF(SAISIE!$L105="","",SAISIE!$X105)</f>
        <v/>
      </c>
      <c r="J1529" s="61" t="str">
        <f>IF(COUNTBLANK(SAISIE!$Q$6:$T$6)=4,"",IF(SAISIE!L105="","",IF(SAISIE!Q105&gt;0,SAISIE!$Q$6,IF(SAISIE!R105&gt;0,SAISIE!$R$6,IF(SAISIE!S105&gt;0,SAISIE!$S$6,IF(SAISIE!T105&gt;0,SAISIE!$T$6,""))))))</f>
        <v/>
      </c>
    </row>
    <row r="1530" spans="1:10" x14ac:dyDescent="0.2">
      <c r="A1530" s="48" t="str">
        <f>IF(B1530="","SUPPR",SAISIE!$B$3)</f>
        <v>SUPPR</v>
      </c>
      <c r="B1530" s="12" t="str">
        <f>IF(SAISIE!M105="","",IF(LEN(SAISIE!B105)=1,CONCATENATE("0",SAISIE!B105,"/",SAISIE!$B$4,"/",SAISIE!$B$5),CONCATENATE(SAISIE!B105,"/",SAISIE!$B$4,"/",SAISIE!$B$5)))</f>
        <v/>
      </c>
      <c r="C1530" s="12" t="str">
        <f>IF(SAISIE!M105="","",SAISIE!$M$8)</f>
        <v/>
      </c>
      <c r="D1530" s="12" t="str">
        <f>IF(SAISIE!M105="","",SAISIE!E105)</f>
        <v/>
      </c>
      <c r="E1530" s="12" t="str">
        <f>IF(SAISIE!M105="","",SAISIE!F105)</f>
        <v/>
      </c>
      <c r="F1530" s="12" t="str">
        <f>IF(SAISIE!$M105="","",IF(SAISIE!$U105="","",SAISIE!$U105))</f>
        <v/>
      </c>
      <c r="G1530" s="12" t="str">
        <f>IF(SAISIE!M105="","",SAISIE!M105)</f>
        <v/>
      </c>
      <c r="H1530" s="12"/>
      <c r="I1530" s="12" t="str">
        <f>IF(SAISIE!$M105="","",SAISIE!$X105)</f>
        <v/>
      </c>
      <c r="J1530" s="61" t="str">
        <f>IF(COUNTBLANK(SAISIE!$Q$6:$T$6)=4,"",IF(SAISIE!M105="","",IF(SAISIE!Q105&gt;0,SAISIE!$Q$6,IF(SAISIE!R105&gt;0,SAISIE!$R$6,IF(SAISIE!S105&gt;0,SAISIE!$S$6,IF(SAISIE!T105&gt;0,SAISIE!$T$6,""))))))</f>
        <v/>
      </c>
    </row>
    <row r="1531" spans="1:10" x14ac:dyDescent="0.2">
      <c r="A1531" s="48" t="str">
        <f>IF(B1531="","SUPPR",SAISIE!$B$3)</f>
        <v>SUPPR</v>
      </c>
      <c r="B1531" s="12" t="str">
        <f>IF(SAISIE!N105="","",IF(LEN(SAISIE!B105)=1,CONCATENATE("0",SAISIE!B105,"/",SAISIE!$B$4,"/",SAISIE!$B$5),CONCATENATE(SAISIE!B105,"/",SAISIE!$B$4,"/",SAISIE!$B$5)))</f>
        <v/>
      </c>
      <c r="C1531" s="12" t="str">
        <f>IF(SAISIE!N105="","",SAISIE!$N$8)</f>
        <v/>
      </c>
      <c r="D1531" s="12" t="str">
        <f>IF(SAISIE!N105="","",SAISIE!E105)</f>
        <v/>
      </c>
      <c r="E1531" s="12" t="str">
        <f>IF(SAISIE!N105="","",SAISIE!F105)</f>
        <v/>
      </c>
      <c r="F1531" s="12" t="str">
        <f>IF(SAISIE!$N105="","",IF(SAISIE!$U105="","",SAISIE!$U105))</f>
        <v/>
      </c>
      <c r="G1531" s="12" t="str">
        <f>IF(SAISIE!N105="","",SAISIE!N105)</f>
        <v/>
      </c>
      <c r="H1531" s="12"/>
      <c r="I1531" s="12" t="str">
        <f>IF(SAISIE!$N105="","",SAISIE!$X105)</f>
        <v/>
      </c>
      <c r="J1531" s="61" t="str">
        <f>IF(COUNTBLANK(SAISIE!$Q$6:$T$6)=4,"",IF(SAISIE!N105="","",IF(SAISIE!Q105&gt;0,SAISIE!$Q$6,IF(SAISIE!R105&gt;0,SAISIE!$R$6,IF(SAISIE!S105&gt;0,SAISIE!$S$6,IF(SAISIE!T105&gt;0,SAISIE!$T$6,""))))))</f>
        <v/>
      </c>
    </row>
    <row r="1532" spans="1:10" x14ac:dyDescent="0.2">
      <c r="A1532" s="48" t="str">
        <f>IF(B1532="","SUPPR",SAISIE!$B$3)</f>
        <v>SUPPR</v>
      </c>
      <c r="B1532" s="12" t="str">
        <f>IF(SAISIE!O105="","",IF(LEN(SAISIE!B105)=1,CONCATENATE("0",SAISIE!B105,"/",SAISIE!$B$4,"/",SAISIE!$B$5),CONCATENATE(SAISIE!B105,"/",SAISIE!$B$4,"/",SAISIE!$B$5)))</f>
        <v/>
      </c>
      <c r="C1532" s="12" t="str">
        <f>IF(SAISIE!O105="","",SAISIE!$O$8)</f>
        <v/>
      </c>
      <c r="D1532" s="12" t="str">
        <f>IF(SAISIE!O105="","",SAISIE!E105)</f>
        <v/>
      </c>
      <c r="E1532" s="12" t="str">
        <f>IF(SAISIE!O105="","",SAISIE!F105)</f>
        <v/>
      </c>
      <c r="F1532" s="12" t="str">
        <f>IF(SAISIE!$O105="","",IF(SAISIE!$U105="","",SAISIE!$U105))</f>
        <v/>
      </c>
      <c r="G1532" s="12" t="str">
        <f>IF(SAISIE!O105="","",SAISIE!O105)</f>
        <v/>
      </c>
      <c r="H1532" s="12"/>
      <c r="I1532" s="12" t="str">
        <f>IF(SAISIE!$O105="","",SAISIE!$X105)</f>
        <v/>
      </c>
      <c r="J1532" s="61" t="str">
        <f>IF(COUNTBLANK(SAISIE!$Q$6:$T$6)=4,"",IF(SAISIE!O105="","",IF(SAISIE!Q105&gt;0,SAISIE!$Q$6,IF(SAISIE!R105&gt;0,SAISIE!$R$6,IF(SAISIE!S105&gt;0,SAISIE!$S$6,IF(SAISIE!T105&gt;0,SAISIE!$T$6,""))))))</f>
        <v/>
      </c>
    </row>
    <row r="1533" spans="1:10" x14ac:dyDescent="0.2">
      <c r="A1533" s="48" t="str">
        <f>IF(B1533="","SUPPR",SAISIE!$B$3)</f>
        <v>SUPPR</v>
      </c>
      <c r="B1533" s="12" t="str">
        <f>IF(SAISIE!P105="","",IF(LEN(SAISIE!B105)=1,CONCATENATE("0",SAISIE!B105,"/",SAISIE!$B$4,"/",SAISIE!$B$5),CONCATENATE(SAISIE!B105,"/",SAISIE!$B$4,"/",SAISIE!$B$5)))</f>
        <v/>
      </c>
      <c r="C1533" s="12" t="str">
        <f>IF(SAISIE!P105="","",SAISIE!$P$8)</f>
        <v/>
      </c>
      <c r="D1533" s="12" t="str">
        <f>IF(SAISIE!P105="","",SAISIE!E105)</f>
        <v/>
      </c>
      <c r="E1533" s="12" t="str">
        <f>IF(SAISIE!P105="","",SAISIE!F105)</f>
        <v/>
      </c>
      <c r="F1533" s="12" t="str">
        <f>IF(SAISIE!$P105="","",IF(SAISIE!$U105="","",SAISIE!$U105))</f>
        <v/>
      </c>
      <c r="G1533" s="12" t="str">
        <f>IF(SAISIE!P105="","",SAISIE!P105)</f>
        <v/>
      </c>
      <c r="H1533" s="12"/>
      <c r="I1533" s="12" t="str">
        <f>IF(SAISIE!$P105="","",SAISIE!$X105)</f>
        <v/>
      </c>
      <c r="J1533" s="61" t="str">
        <f>IF(COUNTBLANK(SAISIE!$Q$6:$T$6)=4,"",IF(SAISIE!P105="","",IF(SAISIE!Q105&gt;0,SAISIE!$Q$6,IF(SAISIE!R105&gt;0,SAISIE!$R$6,IF(SAISIE!S105&gt;0,SAISIE!$S$6,IF(SAISIE!T105&gt;0,SAISIE!$T$6,""))))))</f>
        <v/>
      </c>
    </row>
    <row r="1534" spans="1:10" x14ac:dyDescent="0.2">
      <c r="A1534" s="48" t="str">
        <f>IF(B1534="","SUPPR",SAISIE!$B$3)</f>
        <v>PR</v>
      </c>
      <c r="B1534" s="12" t="str">
        <f>IF(SAISIE!Q105="","",IF(LEN(SAISIE!B105)=1,CONCATENATE("0",SAISIE!B105,"/",SAISIE!$B$4,"/",SAISIE!$B$5),CONCATENATE(SAISIE!B105,"/",SAISIE!$B$4,"/",SAISIE!$B$5)))</f>
        <v>07/01/2018</v>
      </c>
      <c r="C1534" s="12">
        <f>IF(SAISIE!Q105="","",SAISIE!$Q$8)</f>
        <v>4457112</v>
      </c>
      <c r="D1534" s="12">
        <f>IF(SAISIE!Q105="","",SAISIE!E105)</f>
        <v>153958</v>
      </c>
      <c r="E1534" s="12" t="str">
        <f>IF(SAISIE!Q105="","",SAISIE!F105)</f>
        <v>VTP PV 18147011 - BF-413-JC - CARAES RAPHAELLE - RENAULT CLIO</v>
      </c>
      <c r="F1534" s="12" t="str">
        <f>IF(SAISIE!$Q105="","",IF(SAISIE!$U105="","",SAISIE!$U105))</f>
        <v/>
      </c>
      <c r="G1534" s="12">
        <f>IF(SAISIE!Q105="","",SAISIE!Q105)</f>
        <v>8.34</v>
      </c>
      <c r="H1534" s="12"/>
      <c r="I1534" s="37"/>
      <c r="J1534" s="61"/>
    </row>
    <row r="1535" spans="1:10" x14ac:dyDescent="0.2">
      <c r="A1535" s="48" t="str">
        <f>IF(B1535="","SUPPR",SAISIE!$B$3)</f>
        <v>SUPPR</v>
      </c>
      <c r="B1535" s="12" t="str">
        <f>IF(SAISIE!R105="","",IF(LEN(SAISIE!B105)=1,CONCATENATE("0",SAISIE!B105,"/",SAISIE!$B$4,"/",SAISIE!$B$5),CONCATENATE(SAISIE!B105,"/",SAISIE!$B$4,"/",SAISIE!$B$5)))</f>
        <v/>
      </c>
      <c r="C1535" s="12" t="str">
        <f>IF(SAISIE!R105="","",SAISIE!$R$8)</f>
        <v/>
      </c>
      <c r="D1535" s="12" t="str">
        <f>IF(SAISIE!R105="","",SAISIE!E105)</f>
        <v/>
      </c>
      <c r="E1535" s="12" t="str">
        <f>IF(SAISIE!R105="","",SAISIE!F105)</f>
        <v/>
      </c>
      <c r="F1535" s="12" t="str">
        <f>IF(SAISIE!$R105="","",IF(SAISIE!$U105="","",SAISIE!$U105))</f>
        <v/>
      </c>
      <c r="G1535" s="12" t="str">
        <f>IF(SAISIE!R105="","",SAISIE!R105)</f>
        <v/>
      </c>
      <c r="H1535" s="12"/>
      <c r="I1535" s="37"/>
      <c r="J1535" s="61"/>
    </row>
    <row r="1536" spans="1:10" x14ac:dyDescent="0.2">
      <c r="A1536" s="48" t="str">
        <f>IF(B1536="","SUPPR",SAISIE!$B$3)</f>
        <v>SUPPR</v>
      </c>
      <c r="B1536" s="12" t="str">
        <f>IF(SAISIE!S105="","",IF(LEN(SAISIE!B105)=1,CONCATENATE("0",SAISIE!B105,"/",SAISIE!$B$4,"/",SAISIE!$B$5),CONCATENATE(SAISIE!B105,"/",SAISIE!$B$4,"/",SAISIE!$B$5)))</f>
        <v/>
      </c>
      <c r="C1536" s="12" t="str">
        <f>IF(SAISIE!S105="","",SAISIE!$S$8)</f>
        <v/>
      </c>
      <c r="D1536" s="12" t="str">
        <f>IF(SAISIE!S105="","",SAISIE!E105)</f>
        <v/>
      </c>
      <c r="E1536" s="12" t="str">
        <f>IF(SAISIE!S105="","",SAISIE!F105)</f>
        <v/>
      </c>
      <c r="F1536" s="12" t="str">
        <f>IF(SAISIE!$S105="","",IF(SAISIE!$U105="","",SAISIE!$U105))</f>
        <v/>
      </c>
      <c r="G1536" s="12" t="str">
        <f>IF(SAISIE!S105="","",SAISIE!S105)</f>
        <v/>
      </c>
      <c r="H1536" s="12"/>
      <c r="I1536" s="37"/>
      <c r="J1536" s="61"/>
    </row>
    <row r="1537" spans="1:10" ht="13.5" thickBot="1" x14ac:dyDescent="0.25">
      <c r="A1537" s="48" t="str">
        <f>IF(B1537="","SUPPR",SAISIE!$B$3)</f>
        <v>SUPPR</v>
      </c>
      <c r="B1537" s="12" t="str">
        <f>IF(SAISIE!T105="","",IF(LEN(SAISIE!B105)=1,CONCATENATE("0",SAISIE!B105,"/",SAISIE!$B$4,"/",SAISIE!$B$5),CONCATENATE(SAISIE!B105,"/",SAISIE!$B$4,"/",SAISIE!$B$5)))</f>
        <v/>
      </c>
      <c r="C1537" s="60" t="str">
        <f>IF(SAISIE!T105="","",SAISIE!$T$8)</f>
        <v/>
      </c>
      <c r="D1537" s="60" t="str">
        <f>IF(SAISIE!T105="","",SAISIE!E105)</f>
        <v/>
      </c>
      <c r="E1537" s="60" t="str">
        <f>IF(SAISIE!T105="","",SAISIE!F105)</f>
        <v/>
      </c>
      <c r="F1537" s="60" t="str">
        <f>IF(SAISIE!$T105="","",IF(SAISIE!$U105="","",SAISIE!$U105))</f>
        <v/>
      </c>
      <c r="G1537" s="60" t="str">
        <f>IF(SAISIE!T105="","",SAISIE!T105)</f>
        <v/>
      </c>
      <c r="H1537" s="58"/>
      <c r="I1537" s="59"/>
      <c r="J1537" s="62"/>
    </row>
    <row r="1538" spans="1:10" x14ac:dyDescent="0.2">
      <c r="A1538" s="48" t="str">
        <f>IF(B1538="","SUPPR",SAISIE!$B$3)</f>
        <v>PR</v>
      </c>
      <c r="B1538" s="53" t="str">
        <f>IF(SAISIE!B106="","",IF(LEN(SAISIE!B106)=1,CONCATENATE("0",SAISIE!B106,"/",SAISIE!$B$4,"/",SAISIE!$B$5),CONCATENATE(SAISIE!B106,"/",SAISIE!$B$4,"/",SAISIE!$B$5)))</f>
        <v>07/01/2018</v>
      </c>
      <c r="C1538" s="53" t="str">
        <f>IF(SAISIE!B106="","",CONCATENATE($M$2,SAISIE!C106))</f>
        <v>411CARR</v>
      </c>
      <c r="D1538" s="53">
        <f>IF(SAISIE!B106="","",SAISIE!E106)</f>
        <v>153973</v>
      </c>
      <c r="E1538" s="53" t="str">
        <f>IF(SAISIE!B106="","",SAISIE!F106)</f>
        <v>VTP PV 18147025 - 6360 YF 14 - DELABROUSSE FLORENCE - OPEL MERIVA</v>
      </c>
      <c r="F1538" s="66" t="str">
        <f>IF(A1538="SUPPR","",IF(SAISIE!$U106="","",SAISIE!$U106))</f>
        <v/>
      </c>
      <c r="G1538" s="53"/>
      <c r="H1538" s="53">
        <f>IF(SAISIE!B106="","",SAISIE!D106)</f>
        <v>50</v>
      </c>
      <c r="I1538" s="54"/>
      <c r="J1538" s="55" t="str">
        <f>IF(AZ106="","","")</f>
        <v/>
      </c>
    </row>
    <row r="1539" spans="1:10" x14ac:dyDescent="0.2">
      <c r="A1539" s="48" t="str">
        <f>IF(B1539="","SUPPR",SAISIE!$B$3)</f>
        <v>SUPPR</v>
      </c>
      <c r="B1539" s="12" t="str">
        <f>IF(SAISIE!W106="","",IF(LEN(SAISIE!B106)=1,CONCATENATE("0",SAISIE!B106,"/",SAISIE!$B$4,"/",SAISIE!$B$5),CONCATENATE(SAISIE!B106,"/",SAISIE!$B$4,"/",SAISIE!$B$5)))</f>
        <v/>
      </c>
      <c r="C1539" s="12" t="str">
        <f>IF(SAISIE!W106="","",SAISIE!V106)</f>
        <v/>
      </c>
      <c r="D1539" s="12" t="str">
        <f>IF(SAISIE!W106="","",SAISIE!E106)</f>
        <v/>
      </c>
      <c r="E1539" s="12" t="str">
        <f>IF(SAISIE!W106="","",SAISIE!F106)</f>
        <v/>
      </c>
      <c r="F1539" s="12" t="str">
        <f>IF(SAISIE!$W106="","",IF(SAISIE!$U106="","",SAISIE!$U106))</f>
        <v/>
      </c>
      <c r="G1539" s="12" t="str">
        <f>IF(SAISIE!W106="","",SAISIE!W106)</f>
        <v/>
      </c>
      <c r="H1539" s="12"/>
      <c r="I1539" s="12" t="str">
        <f>IF(SAISIE!$W106="","",SAISIE!$X106)</f>
        <v/>
      </c>
      <c r="J1539" s="61" t="str">
        <f>IF(COUNTBLANK(SAISIE!$Q$6:$T$6)=4,"",IF(SAISIE!W106="","",IF(SAISIE!Q106&gt;0,SAISIE!$Q$6,IF(SAISIE!R106&gt;0,SAISIE!$R$6,IF(SAISIE!S106&gt;0,SAISIE!$S$6,IF(SAISIE!T106&gt;0,SAISIE!$T$6,""))))))</f>
        <v/>
      </c>
    </row>
    <row r="1540" spans="1:10" x14ac:dyDescent="0.2">
      <c r="A1540" s="48" t="str">
        <f>IF(B1540="","SUPPR",SAISIE!$B$3)</f>
        <v>PR</v>
      </c>
      <c r="B1540" s="12" t="str">
        <f>IF(SAISIE!G106="","",IF(LEN(SAISIE!B106)=1,CONCATENATE("0",SAISIE!B106,"/",SAISIE!$B$4,"/",SAISIE!$B$5),CONCATENATE(SAISIE!B106,"/",SAISIE!$B$4,"/",SAISIE!$B$5)))</f>
        <v>07/01/2018</v>
      </c>
      <c r="C1540" s="12">
        <f>IF(SAISIE!G106="","",SAISIE!$G$8)</f>
        <v>706100</v>
      </c>
      <c r="D1540" s="12">
        <f>IF(SAISIE!G106="","",SAISIE!E106)</f>
        <v>153973</v>
      </c>
      <c r="E1540" s="12" t="str">
        <f>IF(SAISIE!G106="","",SAISIE!F106)</f>
        <v>VTP PV 18147025 - 6360 YF 14 - DELABROUSSE FLORENCE - OPEL MERIVA</v>
      </c>
      <c r="F1540" s="12" t="str">
        <f>IF(SAISIE!$G106="","",IF(SAISIE!$U106="","",SAISIE!$U106))</f>
        <v/>
      </c>
      <c r="G1540" s="12">
        <f>IF(SAISIE!G106="","",SAISIE!G106)</f>
        <v>41.38</v>
      </c>
      <c r="H1540" s="12"/>
      <c r="I1540" s="12">
        <f>IF(SAISIE!$G106="","",SAISIE!$X106)</f>
        <v>0</v>
      </c>
      <c r="J1540" s="61" t="str">
        <f>IF(COUNTBLANK(SAISIE!$Q$6:$T$6)=4,"",IF(SAISIE!G106="","",IF(SAISIE!Q106&gt;0,SAISIE!$Q$6,IF(SAISIE!R106&gt;0,SAISIE!$R$6,IF(SAISIE!S106&gt;0,SAISIE!$S$6,IF(SAISIE!T106&gt;0,SAISIE!$T$6,""))))))</f>
        <v/>
      </c>
    </row>
    <row r="1541" spans="1:10" x14ac:dyDescent="0.2">
      <c r="A1541" s="48" t="str">
        <f>IF(B1541="","SUPPR",SAISIE!$B$3)</f>
        <v>SUPPR</v>
      </c>
      <c r="B1541" s="12" t="str">
        <f>IF(SAISIE!H106="","",IF(LEN(SAISIE!B106)=1,CONCATENATE("0",SAISIE!B106,"/",SAISIE!$B$4,"/",SAISIE!$B$5),CONCATENATE(SAISIE!B106,"/",SAISIE!$B$4,"/",SAISIE!$B$5)))</f>
        <v/>
      </c>
      <c r="C1541" s="12" t="str">
        <f>IF(SAISIE!H106="","",SAISIE!$H$8)</f>
        <v/>
      </c>
      <c r="D1541" s="12" t="str">
        <f>IF(SAISIE!H106="","",SAISIE!E106)</f>
        <v/>
      </c>
      <c r="E1541" s="12" t="str">
        <f>IF(SAISIE!H106="","",SAISIE!F106)</f>
        <v/>
      </c>
      <c r="F1541" s="12" t="str">
        <f>IF(SAISIE!$H106="","",IF(SAISIE!$U106="","",SAISIE!$U106))</f>
        <v/>
      </c>
      <c r="G1541" s="12" t="str">
        <f>IF(SAISIE!H106="","",SAISIE!H106)</f>
        <v/>
      </c>
      <c r="H1541" s="12"/>
      <c r="I1541" s="12" t="str">
        <f>IF(SAISIE!$H106="","",SAISIE!$X106)</f>
        <v/>
      </c>
      <c r="J1541" s="61" t="str">
        <f>IF(COUNTBLANK(SAISIE!$Q$6:$T$6)=4,"",IF(SAISIE!H106="","",IF(SAISIE!Q106&gt;0,SAISIE!$Q$6,IF(SAISIE!R106&gt;0,SAISIE!$R$6,IF(SAISIE!S106&gt;0,SAISIE!$S$6,IF(SAISIE!T106&gt;0,SAISIE!$T$6,""))))))</f>
        <v/>
      </c>
    </row>
    <row r="1542" spans="1:10" x14ac:dyDescent="0.2">
      <c r="A1542" s="48" t="str">
        <f>IF(B1542="","SUPPR",SAISIE!$B$3)</f>
        <v>SUPPR</v>
      </c>
      <c r="B1542" s="12" t="str">
        <f>IF(SAISIE!I106="","",IF(LEN(SAISIE!B106)=1,CONCATENATE("0",SAISIE!B106,"/",SAISIE!$B$4,"/",SAISIE!$B$5),CONCATENATE(SAISIE!B106,"/",SAISIE!$B$4,"/",SAISIE!$B$5)))</f>
        <v/>
      </c>
      <c r="C1542" s="12" t="str">
        <f>IF(SAISIE!I106="","",SAISIE!$I$8)</f>
        <v/>
      </c>
      <c r="D1542" s="12" t="str">
        <f>IF(SAISIE!I106="","",SAISIE!E106)</f>
        <v/>
      </c>
      <c r="E1542" s="12" t="str">
        <f>IF(SAISIE!I106="","",SAISIE!F106)</f>
        <v/>
      </c>
      <c r="F1542" s="12" t="str">
        <f>IF(SAISIE!$I106="","",IF(SAISIE!$U106="","",SAISIE!$U106))</f>
        <v/>
      </c>
      <c r="G1542" s="12" t="str">
        <f>IF(SAISIE!I106="","",SAISIE!I106)</f>
        <v/>
      </c>
      <c r="H1542" s="12"/>
      <c r="I1542" s="12" t="str">
        <f>IF(SAISIE!$I106="","",SAISIE!$X106)</f>
        <v/>
      </c>
      <c r="J1542" s="61" t="str">
        <f>IF(COUNTBLANK(SAISIE!$Q$6:$T$6)=4,"",IF(SAISIE!I106="","",IF(SAISIE!Q106&gt;0,SAISIE!$Q$6,IF(SAISIE!R106&gt;0,SAISIE!$R$6,IF(SAISIE!S106&gt;0,SAISIE!$S$6,IF(SAISIE!T106&gt;0,SAISIE!$T$6,""))))))</f>
        <v/>
      </c>
    </row>
    <row r="1543" spans="1:10" x14ac:dyDescent="0.2">
      <c r="A1543" s="48" t="str">
        <f>IF(B1543="","SUPPR",SAISIE!$B$3)</f>
        <v>SUPPR</v>
      </c>
      <c r="B1543" s="12" t="str">
        <f>IF(SAISIE!J106="","",IF(LEN(SAISIE!B106)=1,CONCATENATE("0",SAISIE!B106,"/",SAISIE!$B$4,"/",SAISIE!$B$5),CONCATENATE(SAISIE!B106,"/",SAISIE!$B$4,"/",SAISIE!$B$5)))</f>
        <v/>
      </c>
      <c r="C1543" s="12" t="str">
        <f>IF(SAISIE!J106="","",SAISIE!$J$8)</f>
        <v/>
      </c>
      <c r="D1543" s="12" t="str">
        <f>IF(SAISIE!J106="","",SAISIE!E106)</f>
        <v/>
      </c>
      <c r="E1543" s="12" t="str">
        <f>IF(SAISIE!J106="","",SAISIE!F106)</f>
        <v/>
      </c>
      <c r="F1543" s="12" t="str">
        <f>IF(SAISIE!$J106="","",IF(SAISIE!$U106="","",SAISIE!$U106))</f>
        <v/>
      </c>
      <c r="G1543" s="12" t="str">
        <f>IF(SAISIE!J106="","",SAISIE!J106)</f>
        <v/>
      </c>
      <c r="H1543" s="12"/>
      <c r="I1543" s="12" t="str">
        <f>IF(SAISIE!$J106="","",SAISIE!$X106)</f>
        <v/>
      </c>
      <c r="J1543" s="61" t="str">
        <f>IF(COUNTBLANK(SAISIE!$Q$6:$T$6)=4,"",IF(SAISIE!J106="","",IF(SAISIE!Q106&gt;0,SAISIE!$Q$6,IF(SAISIE!R106&gt;0,SAISIE!$R$6,IF(SAISIE!S106&gt;0,SAISIE!$S$6,IF(SAISIE!T106&gt;0,SAISIE!$T$6,""))))))</f>
        <v/>
      </c>
    </row>
    <row r="1544" spans="1:10" x14ac:dyDescent="0.2">
      <c r="A1544" s="48" t="str">
        <f>IF(B1544="","SUPPR",SAISIE!$B$3)</f>
        <v>SUPPR</v>
      </c>
      <c r="B1544" s="12" t="str">
        <f>IF(SAISIE!K106="","",IF(LEN(SAISIE!B106)=1,CONCATENATE("0",SAISIE!B106,"/",SAISIE!$B$4,"/",SAISIE!$B$5),CONCATENATE(SAISIE!B106,"/",SAISIE!$B$4,"/",SAISIE!$B$5)))</f>
        <v/>
      </c>
      <c r="C1544" s="12" t="str">
        <f>IF(SAISIE!K106="","",SAISIE!$K$8)</f>
        <v/>
      </c>
      <c r="D1544" s="12" t="str">
        <f>IF(SAISIE!K106="","",SAISIE!E106)</f>
        <v/>
      </c>
      <c r="E1544" s="12" t="str">
        <f>IF(SAISIE!K106="","",SAISIE!F106)</f>
        <v/>
      </c>
      <c r="F1544" s="12" t="str">
        <f>IF(SAISIE!$K106="","",IF(SAISIE!$U106="","",SAISIE!$U106))</f>
        <v/>
      </c>
      <c r="G1544" s="12" t="str">
        <f>IF(SAISIE!K106="","",SAISIE!K106)</f>
        <v/>
      </c>
      <c r="H1544" s="12"/>
      <c r="I1544" s="12" t="str">
        <f>IF(SAISIE!$K106="","",SAISIE!$X106)</f>
        <v/>
      </c>
      <c r="J1544" s="61" t="str">
        <f>IF(COUNTBLANK(SAISIE!$Q$6:$T$6)=4,"",IF(SAISIE!K106="","",IF(SAISIE!Q106&gt;0,SAISIE!$Q$6,IF(SAISIE!R106&gt;0,SAISIE!$R$6,IF(SAISIE!S106&gt;0,SAISIE!$S$6,IF(SAISIE!T106&gt;0,SAISIE!$T$6,""))))))</f>
        <v/>
      </c>
    </row>
    <row r="1545" spans="1:10" x14ac:dyDescent="0.2">
      <c r="A1545" s="48" t="str">
        <f>IF(B1545="","SUPPR",SAISIE!$B$3)</f>
        <v>SUPPR</v>
      </c>
      <c r="B1545" s="12" t="str">
        <f>IF(SAISIE!L106="","",IF(LEN(SAISIE!B106)=1,CONCATENATE("0",SAISIE!B106,"/",SAISIE!$B$4,"/",SAISIE!$B$5),CONCATENATE(SAISIE!B106,"/",SAISIE!$B$4,"/",SAISIE!$B$5)))</f>
        <v/>
      </c>
      <c r="C1545" s="12" t="str">
        <f>IF(SAISIE!L106="","",SAISIE!$L$8)</f>
        <v/>
      </c>
      <c r="D1545" s="12" t="str">
        <f>IF(SAISIE!L106="","",SAISIE!E106)</f>
        <v/>
      </c>
      <c r="E1545" s="12" t="str">
        <f>IF(SAISIE!L106="","",SAISIE!F106)</f>
        <v/>
      </c>
      <c r="F1545" s="12" t="str">
        <f>IF(SAISIE!$L106="","",IF(SAISIE!$U106="","",SAISIE!$U106))</f>
        <v/>
      </c>
      <c r="G1545" s="12" t="str">
        <f>IF(SAISIE!L106="","",SAISIE!L106)</f>
        <v/>
      </c>
      <c r="H1545" s="12"/>
      <c r="I1545" s="12" t="str">
        <f>IF(SAISIE!$L106="","",SAISIE!$X106)</f>
        <v/>
      </c>
      <c r="J1545" s="61" t="str">
        <f>IF(COUNTBLANK(SAISIE!$Q$6:$T$6)=4,"",IF(SAISIE!L106="","",IF(SAISIE!Q106&gt;0,SAISIE!$Q$6,IF(SAISIE!R106&gt;0,SAISIE!$R$6,IF(SAISIE!S106&gt;0,SAISIE!$S$6,IF(SAISIE!T106&gt;0,SAISIE!$T$6,""))))))</f>
        <v/>
      </c>
    </row>
    <row r="1546" spans="1:10" x14ac:dyDescent="0.2">
      <c r="A1546" s="48" t="str">
        <f>IF(B1546="","SUPPR",SAISIE!$B$3)</f>
        <v>SUPPR</v>
      </c>
      <c r="B1546" s="12" t="str">
        <f>IF(SAISIE!M106="","",IF(LEN(SAISIE!B106)=1,CONCATENATE("0",SAISIE!B106,"/",SAISIE!$B$4,"/",SAISIE!$B$5),CONCATENATE(SAISIE!B106,"/",SAISIE!$B$4,"/",SAISIE!$B$5)))</f>
        <v/>
      </c>
      <c r="C1546" s="12" t="str">
        <f>IF(SAISIE!M106="","",SAISIE!$M$8)</f>
        <v/>
      </c>
      <c r="D1546" s="12" t="str">
        <f>IF(SAISIE!M106="","",SAISIE!E106)</f>
        <v/>
      </c>
      <c r="E1546" s="12" t="str">
        <f>IF(SAISIE!M106="","",SAISIE!F106)</f>
        <v/>
      </c>
      <c r="F1546" s="12" t="str">
        <f>IF(SAISIE!$M106="","",IF(SAISIE!$U106="","",SAISIE!$U106))</f>
        <v/>
      </c>
      <c r="G1546" s="12" t="str">
        <f>IF(SAISIE!M106="","",SAISIE!M106)</f>
        <v/>
      </c>
      <c r="H1546" s="12"/>
      <c r="I1546" s="12" t="str">
        <f>IF(SAISIE!$M106="","",SAISIE!$X106)</f>
        <v/>
      </c>
      <c r="J1546" s="61" t="str">
        <f>IF(COUNTBLANK(SAISIE!$Q$6:$T$6)=4,"",IF(SAISIE!M106="","",IF(SAISIE!Q106&gt;0,SAISIE!$Q$6,IF(SAISIE!R106&gt;0,SAISIE!$R$6,IF(SAISIE!S106&gt;0,SAISIE!$S$6,IF(SAISIE!T106&gt;0,SAISIE!$T$6,""))))))</f>
        <v/>
      </c>
    </row>
    <row r="1547" spans="1:10" x14ac:dyDescent="0.2">
      <c r="A1547" s="48" t="str">
        <f>IF(B1547="","SUPPR",SAISIE!$B$3)</f>
        <v>SUPPR</v>
      </c>
      <c r="B1547" s="12" t="str">
        <f>IF(SAISIE!N106="","",IF(LEN(SAISIE!B106)=1,CONCATENATE("0",SAISIE!B106,"/",SAISIE!$B$4,"/",SAISIE!$B$5),CONCATENATE(SAISIE!B106,"/",SAISIE!$B$4,"/",SAISIE!$B$5)))</f>
        <v/>
      </c>
      <c r="C1547" s="12" t="str">
        <f>IF(SAISIE!N106="","",SAISIE!$N$8)</f>
        <v/>
      </c>
      <c r="D1547" s="12" t="str">
        <f>IF(SAISIE!N106="","",SAISIE!E106)</f>
        <v/>
      </c>
      <c r="E1547" s="12" t="str">
        <f>IF(SAISIE!N106="","",SAISIE!F106)</f>
        <v/>
      </c>
      <c r="F1547" s="12" t="str">
        <f>IF(SAISIE!$N106="","",IF(SAISIE!$U106="","",SAISIE!$U106))</f>
        <v/>
      </c>
      <c r="G1547" s="12" t="str">
        <f>IF(SAISIE!N106="","",SAISIE!N106)</f>
        <v/>
      </c>
      <c r="H1547" s="12"/>
      <c r="I1547" s="12" t="str">
        <f>IF(SAISIE!$N106="","",SAISIE!$X106)</f>
        <v/>
      </c>
      <c r="J1547" s="61" t="str">
        <f>IF(COUNTBLANK(SAISIE!$Q$6:$T$6)=4,"",IF(SAISIE!N106="","",IF(SAISIE!Q106&gt;0,SAISIE!$Q$6,IF(SAISIE!R106&gt;0,SAISIE!$R$6,IF(SAISIE!S106&gt;0,SAISIE!$S$6,IF(SAISIE!T106&gt;0,SAISIE!$T$6,""))))))</f>
        <v/>
      </c>
    </row>
    <row r="1548" spans="1:10" x14ac:dyDescent="0.2">
      <c r="A1548" s="48" t="str">
        <f>IF(B1548="","SUPPR",SAISIE!$B$3)</f>
        <v>SUPPR</v>
      </c>
      <c r="B1548" s="12" t="str">
        <f>IF(SAISIE!O106="","",IF(LEN(SAISIE!B106)=1,CONCATENATE("0",SAISIE!B106,"/",SAISIE!$B$4,"/",SAISIE!$B$5),CONCATENATE(SAISIE!B106,"/",SAISIE!$B$4,"/",SAISIE!$B$5)))</f>
        <v/>
      </c>
      <c r="C1548" s="12" t="str">
        <f>IF(SAISIE!O106="","",SAISIE!$O$8)</f>
        <v/>
      </c>
      <c r="D1548" s="12" t="str">
        <f>IF(SAISIE!O106="","",SAISIE!E106)</f>
        <v/>
      </c>
      <c r="E1548" s="12" t="str">
        <f>IF(SAISIE!O106="","",SAISIE!F106)</f>
        <v/>
      </c>
      <c r="F1548" s="12" t="str">
        <f>IF(SAISIE!$O106="","",IF(SAISIE!$U106="","",SAISIE!$U106))</f>
        <v/>
      </c>
      <c r="G1548" s="12" t="str">
        <f>IF(SAISIE!O106="","",SAISIE!O106)</f>
        <v/>
      </c>
      <c r="H1548" s="12"/>
      <c r="I1548" s="12" t="str">
        <f>IF(SAISIE!$O106="","",SAISIE!$X106)</f>
        <v/>
      </c>
      <c r="J1548" s="61" t="str">
        <f>IF(COUNTBLANK(SAISIE!$Q$6:$T$6)=4,"",IF(SAISIE!O106="","",IF(SAISIE!Q106&gt;0,SAISIE!$Q$6,IF(SAISIE!R106&gt;0,SAISIE!$R$6,IF(SAISIE!S106&gt;0,SAISIE!$S$6,IF(SAISIE!T106&gt;0,SAISIE!$T$6,""))))))</f>
        <v/>
      </c>
    </row>
    <row r="1549" spans="1:10" x14ac:dyDescent="0.2">
      <c r="A1549" s="48" t="str">
        <f>IF(B1549="","SUPPR",SAISIE!$B$3)</f>
        <v>SUPPR</v>
      </c>
      <c r="B1549" s="12" t="str">
        <f>IF(SAISIE!P106="","",IF(LEN(SAISIE!B106)=1,CONCATENATE("0",SAISIE!B106,"/",SAISIE!$B$4,"/",SAISIE!$B$5),CONCATENATE(SAISIE!B106,"/",SAISIE!$B$4,"/",SAISIE!$B$5)))</f>
        <v/>
      </c>
      <c r="C1549" s="12" t="str">
        <f>IF(SAISIE!P106="","",SAISIE!$P$8)</f>
        <v/>
      </c>
      <c r="D1549" s="12" t="str">
        <f>IF(SAISIE!P106="","",SAISIE!E106)</f>
        <v/>
      </c>
      <c r="E1549" s="12" t="str">
        <f>IF(SAISIE!P106="","",SAISIE!F106)</f>
        <v/>
      </c>
      <c r="F1549" s="12" t="str">
        <f>IF(SAISIE!$P106="","",IF(SAISIE!$U106="","",SAISIE!$U106))</f>
        <v/>
      </c>
      <c r="G1549" s="12" t="str">
        <f>IF(SAISIE!P106="","",SAISIE!P106)</f>
        <v/>
      </c>
      <c r="H1549" s="12"/>
      <c r="I1549" s="12" t="str">
        <f>IF(SAISIE!$P106="","",SAISIE!$X106)</f>
        <v/>
      </c>
      <c r="J1549" s="61" t="str">
        <f>IF(COUNTBLANK(SAISIE!$Q$6:$T$6)=4,"",IF(SAISIE!P106="","",IF(SAISIE!Q106&gt;0,SAISIE!$Q$6,IF(SAISIE!R106&gt;0,SAISIE!$R$6,IF(SAISIE!S106&gt;0,SAISIE!$S$6,IF(SAISIE!T106&gt;0,SAISIE!$T$6,""))))))</f>
        <v/>
      </c>
    </row>
    <row r="1550" spans="1:10" x14ac:dyDescent="0.2">
      <c r="A1550" s="48" t="str">
        <f>IF(B1550="","SUPPR",SAISIE!$B$3)</f>
        <v>PR</v>
      </c>
      <c r="B1550" s="12" t="str">
        <f>IF(SAISIE!Q106="","",IF(LEN(SAISIE!B106)=1,CONCATENATE("0",SAISIE!B106,"/",SAISIE!$B$4,"/",SAISIE!$B$5),CONCATENATE(SAISIE!B106,"/",SAISIE!$B$4,"/",SAISIE!$B$5)))</f>
        <v>07/01/2018</v>
      </c>
      <c r="C1550" s="12">
        <f>IF(SAISIE!Q106="","",SAISIE!$Q$8)</f>
        <v>4457112</v>
      </c>
      <c r="D1550" s="12">
        <f>IF(SAISIE!Q106="","",SAISIE!E106)</f>
        <v>153973</v>
      </c>
      <c r="E1550" s="12" t="str">
        <f>IF(SAISIE!Q106="","",SAISIE!F106)</f>
        <v>VTP PV 18147025 - 6360 YF 14 - DELABROUSSE FLORENCE - OPEL MERIVA</v>
      </c>
      <c r="F1550" s="12" t="str">
        <f>IF(SAISIE!$Q106="","",IF(SAISIE!$U106="","",SAISIE!$U106))</f>
        <v/>
      </c>
      <c r="G1550" s="12">
        <f>IF(SAISIE!Q106="","",SAISIE!Q106)</f>
        <v>8.34</v>
      </c>
      <c r="H1550" s="12"/>
      <c r="I1550" s="37"/>
      <c r="J1550" s="61"/>
    </row>
    <row r="1551" spans="1:10" x14ac:dyDescent="0.2">
      <c r="A1551" s="48" t="str">
        <f>IF(B1551="","SUPPR",SAISIE!$B$3)</f>
        <v>SUPPR</v>
      </c>
      <c r="B1551" s="12" t="str">
        <f>IF(SAISIE!R106="","",IF(LEN(SAISIE!B106)=1,CONCATENATE("0",SAISIE!B106,"/",SAISIE!$B$4,"/",SAISIE!$B$5),CONCATENATE(SAISIE!B106,"/",SAISIE!$B$4,"/",SAISIE!$B$5)))</f>
        <v/>
      </c>
      <c r="C1551" s="12" t="str">
        <f>IF(SAISIE!R106="","",SAISIE!$R$8)</f>
        <v/>
      </c>
      <c r="D1551" s="12" t="str">
        <f>IF(SAISIE!R106="","",SAISIE!E106)</f>
        <v/>
      </c>
      <c r="E1551" s="12" t="str">
        <f>IF(SAISIE!R106="","",SAISIE!F106)</f>
        <v/>
      </c>
      <c r="F1551" s="12" t="str">
        <f>IF(SAISIE!$R106="","",IF(SAISIE!$U106="","",SAISIE!$U106))</f>
        <v/>
      </c>
      <c r="G1551" s="12" t="str">
        <f>IF(SAISIE!R106="","",SAISIE!R106)</f>
        <v/>
      </c>
      <c r="H1551" s="12"/>
      <c r="I1551" s="37"/>
      <c r="J1551" s="61"/>
    </row>
    <row r="1552" spans="1:10" x14ac:dyDescent="0.2">
      <c r="A1552" s="48" t="str">
        <f>IF(B1552="","SUPPR",SAISIE!$B$3)</f>
        <v>SUPPR</v>
      </c>
      <c r="B1552" s="12" t="str">
        <f>IF(SAISIE!S106="","",IF(LEN(SAISIE!B106)=1,CONCATENATE("0",SAISIE!B106,"/",SAISIE!$B$4,"/",SAISIE!$B$5),CONCATENATE(SAISIE!B106,"/",SAISIE!$B$4,"/",SAISIE!$B$5)))</f>
        <v/>
      </c>
      <c r="C1552" s="12" t="str">
        <f>IF(SAISIE!S106="","",SAISIE!$S$8)</f>
        <v/>
      </c>
      <c r="D1552" s="12" t="str">
        <f>IF(SAISIE!S106="","",SAISIE!E106)</f>
        <v/>
      </c>
      <c r="E1552" s="12" t="str">
        <f>IF(SAISIE!S106="","",SAISIE!F106)</f>
        <v/>
      </c>
      <c r="F1552" s="12" t="str">
        <f>IF(SAISIE!$S106="","",IF(SAISIE!$U106="","",SAISIE!$U106))</f>
        <v/>
      </c>
      <c r="G1552" s="12" t="str">
        <f>IF(SAISIE!S106="","",SAISIE!S106)</f>
        <v/>
      </c>
      <c r="H1552" s="12"/>
      <c r="I1552" s="37"/>
      <c r="J1552" s="61"/>
    </row>
    <row r="1553" spans="1:10" ht="13.5" thickBot="1" x14ac:dyDescent="0.25">
      <c r="A1553" s="48" t="str">
        <f>IF(B1553="","SUPPR",SAISIE!$B$3)</f>
        <v>SUPPR</v>
      </c>
      <c r="B1553" s="12" t="str">
        <f>IF(SAISIE!T106="","",IF(LEN(SAISIE!B106)=1,CONCATENATE("0",SAISIE!B106,"/",SAISIE!$B$4,"/",SAISIE!$B$5),CONCATENATE(SAISIE!B106,"/",SAISIE!$B$4,"/",SAISIE!$B$5)))</f>
        <v/>
      </c>
      <c r="C1553" s="60" t="str">
        <f>IF(SAISIE!T106="","",SAISIE!$T$8)</f>
        <v/>
      </c>
      <c r="D1553" s="60" t="str">
        <f>IF(SAISIE!T106="","",SAISIE!E106)</f>
        <v/>
      </c>
      <c r="E1553" s="60" t="str">
        <f>IF(SAISIE!T106="","",SAISIE!F106)</f>
        <v/>
      </c>
      <c r="F1553" s="60" t="str">
        <f>IF(SAISIE!$T106="","",IF(SAISIE!$U106="","",SAISIE!$U106))</f>
        <v/>
      </c>
      <c r="G1553" s="60" t="str">
        <f>IF(SAISIE!T106="","",SAISIE!T106)</f>
        <v/>
      </c>
      <c r="H1553" s="58"/>
      <c r="I1553" s="59"/>
      <c r="J1553" s="62"/>
    </row>
    <row r="1554" spans="1:10" x14ac:dyDescent="0.2">
      <c r="A1554" s="48" t="str">
        <f>IF(B1554="","SUPPR",SAISIE!$B$3)</f>
        <v>PR</v>
      </c>
      <c r="B1554" s="53" t="str">
        <f>IF(SAISIE!B107="","",IF(LEN(SAISIE!B107)=1,CONCATENATE("0",SAISIE!B107,"/",SAISIE!$B$4,"/",SAISIE!$B$5),CONCATENATE(SAISIE!B107,"/",SAISIE!$B$4,"/",SAISIE!$B$5)))</f>
        <v>09/01/2018</v>
      </c>
      <c r="C1554" s="53" t="str">
        <f>IF(SAISIE!B107="","",CONCATENATE($M$2,SAISIE!C107))</f>
        <v>411CARR</v>
      </c>
      <c r="D1554" s="53">
        <f>IF(SAISIE!B107="","",SAISIE!E107)</f>
        <v>154025</v>
      </c>
      <c r="E1554" s="53" t="str">
        <f>IF(SAISIE!B107="","",SAISIE!F107)</f>
        <v>CV PV 18147074 - 6360 YF 14 - DELABROUSSE FLORENCE - OPEL NON DEFINI</v>
      </c>
      <c r="F1554" s="66" t="str">
        <f>IF(A1554="SUPPR","",IF(SAISIE!$U107="","",SAISIE!$U107))</f>
        <v/>
      </c>
      <c r="G1554" s="53"/>
      <c r="H1554" s="53">
        <f>IF(SAISIE!B107="","",SAISIE!D107)</f>
        <v>10</v>
      </c>
      <c r="I1554" s="54"/>
      <c r="J1554" s="55" t="str">
        <f>IF(AZ107="","","")</f>
        <v/>
      </c>
    </row>
    <row r="1555" spans="1:10" x14ac:dyDescent="0.2">
      <c r="A1555" s="48" t="str">
        <f>IF(B1555="","SUPPR",SAISIE!$B$3)</f>
        <v>SUPPR</v>
      </c>
      <c r="B1555" s="12" t="str">
        <f>IF(SAISIE!W107="","",IF(LEN(SAISIE!B107)=1,CONCATENATE("0",SAISIE!B107,"/",SAISIE!$B$4,"/",SAISIE!$B$5),CONCATENATE(SAISIE!B107,"/",SAISIE!$B$4,"/",SAISIE!$B$5)))</f>
        <v/>
      </c>
      <c r="C1555" s="12" t="str">
        <f>IF(SAISIE!W107="","",SAISIE!V107)</f>
        <v/>
      </c>
      <c r="D1555" s="12" t="str">
        <f>IF(SAISIE!W107="","",SAISIE!E107)</f>
        <v/>
      </c>
      <c r="E1555" s="12" t="str">
        <f>IF(SAISIE!W107="","",SAISIE!F107)</f>
        <v/>
      </c>
      <c r="F1555" s="12" t="str">
        <f>IF(SAISIE!$W107="","",IF(SAISIE!$U107="","",SAISIE!$U107))</f>
        <v/>
      </c>
      <c r="G1555" s="12" t="str">
        <f>IF(SAISIE!W107="","",SAISIE!W107)</f>
        <v/>
      </c>
      <c r="H1555" s="12"/>
      <c r="I1555" s="12" t="str">
        <f>IF(SAISIE!$W107="","",SAISIE!$X107)</f>
        <v/>
      </c>
      <c r="J1555" s="61" t="str">
        <f>IF(COUNTBLANK(SAISIE!$Q$6:$T$6)=4,"",IF(SAISIE!W107="","",IF(SAISIE!Q107&gt;0,SAISIE!$Q$6,IF(SAISIE!R107&gt;0,SAISIE!$R$6,IF(SAISIE!S107&gt;0,SAISIE!$S$6,IF(SAISIE!T107&gt;0,SAISIE!$T$6,""))))))</f>
        <v/>
      </c>
    </row>
    <row r="1556" spans="1:10" x14ac:dyDescent="0.2">
      <c r="A1556" s="48" t="str">
        <f>IF(B1556="","SUPPR",SAISIE!$B$3)</f>
        <v>PR</v>
      </c>
      <c r="B1556" s="12" t="str">
        <f>IF(SAISIE!G107="","",IF(LEN(SAISIE!B107)=1,CONCATENATE("0",SAISIE!B107,"/",SAISIE!$B$4,"/",SAISIE!$B$5),CONCATENATE(SAISIE!B107,"/",SAISIE!$B$4,"/",SAISIE!$B$5)))</f>
        <v>09/01/2018</v>
      </c>
      <c r="C1556" s="12">
        <f>IF(SAISIE!G107="","",SAISIE!$G$8)</f>
        <v>706100</v>
      </c>
      <c r="D1556" s="12">
        <f>IF(SAISIE!G107="","",SAISIE!E107)</f>
        <v>154025</v>
      </c>
      <c r="E1556" s="12" t="str">
        <f>IF(SAISIE!G107="","",SAISIE!F107)</f>
        <v>CV PV 18147074 - 6360 YF 14 - DELABROUSSE FLORENCE - OPEL NON DEFINI</v>
      </c>
      <c r="F1556" s="12" t="str">
        <f>IF(SAISIE!$G107="","",IF(SAISIE!$U107="","",SAISIE!$U107))</f>
        <v/>
      </c>
      <c r="G1556" s="12">
        <f>IF(SAISIE!G107="","",SAISIE!G107)</f>
        <v>8.33</v>
      </c>
      <c r="H1556" s="12"/>
      <c r="I1556" s="12">
        <f>IF(SAISIE!$G107="","",SAISIE!$X107)</f>
        <v>0</v>
      </c>
      <c r="J1556" s="61" t="str">
        <f>IF(COUNTBLANK(SAISIE!$Q$6:$T$6)=4,"",IF(SAISIE!G107="","",IF(SAISIE!Q107&gt;0,SAISIE!$Q$6,IF(SAISIE!R107&gt;0,SAISIE!$R$6,IF(SAISIE!S107&gt;0,SAISIE!$S$6,IF(SAISIE!T107&gt;0,SAISIE!$T$6,""))))))</f>
        <v/>
      </c>
    </row>
    <row r="1557" spans="1:10" x14ac:dyDescent="0.2">
      <c r="A1557" s="48" t="str">
        <f>IF(B1557="","SUPPR",SAISIE!$B$3)</f>
        <v>SUPPR</v>
      </c>
      <c r="B1557" s="12" t="str">
        <f>IF(SAISIE!H107="","",IF(LEN(SAISIE!B107)=1,CONCATENATE("0",SAISIE!B107,"/",SAISIE!$B$4,"/",SAISIE!$B$5),CONCATENATE(SAISIE!B107,"/",SAISIE!$B$4,"/",SAISIE!$B$5)))</f>
        <v/>
      </c>
      <c r="C1557" s="12" t="str">
        <f>IF(SAISIE!H107="","",SAISIE!$H$8)</f>
        <v/>
      </c>
      <c r="D1557" s="12" t="str">
        <f>IF(SAISIE!H107="","",SAISIE!E107)</f>
        <v/>
      </c>
      <c r="E1557" s="12" t="str">
        <f>IF(SAISIE!H107="","",SAISIE!F107)</f>
        <v/>
      </c>
      <c r="F1557" s="12" t="str">
        <f>IF(SAISIE!$H107="","",IF(SAISIE!$U107="","",SAISIE!$U107))</f>
        <v/>
      </c>
      <c r="G1557" s="12" t="str">
        <f>IF(SAISIE!H107="","",SAISIE!H107)</f>
        <v/>
      </c>
      <c r="H1557" s="12"/>
      <c r="I1557" s="12" t="str">
        <f>IF(SAISIE!$H107="","",SAISIE!$X107)</f>
        <v/>
      </c>
      <c r="J1557" s="61" t="str">
        <f>IF(COUNTBLANK(SAISIE!$Q$6:$T$6)=4,"",IF(SAISIE!H107="","",IF(SAISIE!Q107&gt;0,SAISIE!$Q$6,IF(SAISIE!R107&gt;0,SAISIE!$R$6,IF(SAISIE!S107&gt;0,SAISIE!$S$6,IF(SAISIE!T107&gt;0,SAISIE!$T$6,""))))))</f>
        <v/>
      </c>
    </row>
    <row r="1558" spans="1:10" x14ac:dyDescent="0.2">
      <c r="A1558" s="48" t="str">
        <f>IF(B1558="","SUPPR",SAISIE!$B$3)</f>
        <v>SUPPR</v>
      </c>
      <c r="B1558" s="12" t="str">
        <f>IF(SAISIE!I107="","",IF(LEN(SAISIE!B107)=1,CONCATENATE("0",SAISIE!B107,"/",SAISIE!$B$4,"/",SAISIE!$B$5),CONCATENATE(SAISIE!B107,"/",SAISIE!$B$4,"/",SAISIE!$B$5)))</f>
        <v/>
      </c>
      <c r="C1558" s="12" t="str">
        <f>IF(SAISIE!I107="","",SAISIE!$I$8)</f>
        <v/>
      </c>
      <c r="D1558" s="12" t="str">
        <f>IF(SAISIE!I107="","",SAISIE!E107)</f>
        <v/>
      </c>
      <c r="E1558" s="12" t="str">
        <f>IF(SAISIE!I107="","",SAISIE!F107)</f>
        <v/>
      </c>
      <c r="F1558" s="12" t="str">
        <f>IF(SAISIE!$I107="","",IF(SAISIE!$U107="","",SAISIE!$U107))</f>
        <v/>
      </c>
      <c r="G1558" s="12" t="str">
        <f>IF(SAISIE!I107="","",SAISIE!I107)</f>
        <v/>
      </c>
      <c r="H1558" s="12"/>
      <c r="I1558" s="12" t="str">
        <f>IF(SAISIE!$I107="","",SAISIE!$X107)</f>
        <v/>
      </c>
      <c r="J1558" s="61" t="str">
        <f>IF(COUNTBLANK(SAISIE!$Q$6:$T$6)=4,"",IF(SAISIE!I107="","",IF(SAISIE!Q107&gt;0,SAISIE!$Q$6,IF(SAISIE!R107&gt;0,SAISIE!$R$6,IF(SAISIE!S107&gt;0,SAISIE!$S$6,IF(SAISIE!T107&gt;0,SAISIE!$T$6,""))))))</f>
        <v/>
      </c>
    </row>
    <row r="1559" spans="1:10" x14ac:dyDescent="0.2">
      <c r="A1559" s="48" t="str">
        <f>IF(B1559="","SUPPR",SAISIE!$B$3)</f>
        <v>SUPPR</v>
      </c>
      <c r="B1559" s="12" t="str">
        <f>IF(SAISIE!J107="","",IF(LEN(SAISIE!B107)=1,CONCATENATE("0",SAISIE!B107,"/",SAISIE!$B$4,"/",SAISIE!$B$5),CONCATENATE(SAISIE!B107,"/",SAISIE!$B$4,"/",SAISIE!$B$5)))</f>
        <v/>
      </c>
      <c r="C1559" s="12" t="str">
        <f>IF(SAISIE!J107="","",SAISIE!$J$8)</f>
        <v/>
      </c>
      <c r="D1559" s="12" t="str">
        <f>IF(SAISIE!J107="","",SAISIE!E107)</f>
        <v/>
      </c>
      <c r="E1559" s="12" t="str">
        <f>IF(SAISIE!J107="","",SAISIE!F107)</f>
        <v/>
      </c>
      <c r="F1559" s="12" t="str">
        <f>IF(SAISIE!$J107="","",IF(SAISIE!$U107="","",SAISIE!$U107))</f>
        <v/>
      </c>
      <c r="G1559" s="12" t="str">
        <f>IF(SAISIE!J107="","",SAISIE!J107)</f>
        <v/>
      </c>
      <c r="H1559" s="12"/>
      <c r="I1559" s="12" t="str">
        <f>IF(SAISIE!$J107="","",SAISIE!$X107)</f>
        <v/>
      </c>
      <c r="J1559" s="61" t="str">
        <f>IF(COUNTBLANK(SAISIE!$Q$6:$T$6)=4,"",IF(SAISIE!J107="","",IF(SAISIE!Q107&gt;0,SAISIE!$Q$6,IF(SAISIE!R107&gt;0,SAISIE!$R$6,IF(SAISIE!S107&gt;0,SAISIE!$S$6,IF(SAISIE!T107&gt;0,SAISIE!$T$6,""))))))</f>
        <v/>
      </c>
    </row>
    <row r="1560" spans="1:10" x14ac:dyDescent="0.2">
      <c r="A1560" s="48" t="str">
        <f>IF(B1560="","SUPPR",SAISIE!$B$3)</f>
        <v>SUPPR</v>
      </c>
      <c r="B1560" s="12" t="str">
        <f>IF(SAISIE!K107="","",IF(LEN(SAISIE!B107)=1,CONCATENATE("0",SAISIE!B107,"/",SAISIE!$B$4,"/",SAISIE!$B$5),CONCATENATE(SAISIE!B107,"/",SAISIE!$B$4,"/",SAISIE!$B$5)))</f>
        <v/>
      </c>
      <c r="C1560" s="12" t="str">
        <f>IF(SAISIE!K107="","",SAISIE!$K$8)</f>
        <v/>
      </c>
      <c r="D1560" s="12" t="str">
        <f>IF(SAISIE!K107="","",SAISIE!E107)</f>
        <v/>
      </c>
      <c r="E1560" s="12" t="str">
        <f>IF(SAISIE!K107="","",SAISIE!F107)</f>
        <v/>
      </c>
      <c r="F1560" s="12" t="str">
        <f>IF(SAISIE!$K107="","",IF(SAISIE!$U107="","",SAISIE!$U107))</f>
        <v/>
      </c>
      <c r="G1560" s="12" t="str">
        <f>IF(SAISIE!K107="","",SAISIE!K107)</f>
        <v/>
      </c>
      <c r="H1560" s="12"/>
      <c r="I1560" s="12" t="str">
        <f>IF(SAISIE!$K107="","",SAISIE!$X107)</f>
        <v/>
      </c>
      <c r="J1560" s="61" t="str">
        <f>IF(COUNTBLANK(SAISIE!$Q$6:$T$6)=4,"",IF(SAISIE!K107="","",IF(SAISIE!Q107&gt;0,SAISIE!$Q$6,IF(SAISIE!R107&gt;0,SAISIE!$R$6,IF(SAISIE!S107&gt;0,SAISIE!$S$6,IF(SAISIE!T107&gt;0,SAISIE!$T$6,""))))))</f>
        <v/>
      </c>
    </row>
    <row r="1561" spans="1:10" x14ac:dyDescent="0.2">
      <c r="A1561" s="48" t="str">
        <f>IF(B1561="","SUPPR",SAISIE!$B$3)</f>
        <v>SUPPR</v>
      </c>
      <c r="B1561" s="12" t="str">
        <f>IF(SAISIE!L107="","",IF(LEN(SAISIE!B107)=1,CONCATENATE("0",SAISIE!B107,"/",SAISIE!$B$4,"/",SAISIE!$B$5),CONCATENATE(SAISIE!B107,"/",SAISIE!$B$4,"/",SAISIE!$B$5)))</f>
        <v/>
      </c>
      <c r="C1561" s="12" t="str">
        <f>IF(SAISIE!L107="","",SAISIE!$L$8)</f>
        <v/>
      </c>
      <c r="D1561" s="12" t="str">
        <f>IF(SAISIE!L107="","",SAISIE!E107)</f>
        <v/>
      </c>
      <c r="E1561" s="12" t="str">
        <f>IF(SAISIE!L107="","",SAISIE!F107)</f>
        <v/>
      </c>
      <c r="F1561" s="12" t="str">
        <f>IF(SAISIE!$L107="","",IF(SAISIE!$U107="","",SAISIE!$U107))</f>
        <v/>
      </c>
      <c r="G1561" s="12" t="str">
        <f>IF(SAISIE!L107="","",SAISIE!L107)</f>
        <v/>
      </c>
      <c r="H1561" s="12"/>
      <c r="I1561" s="12" t="str">
        <f>IF(SAISIE!$L107="","",SAISIE!$X107)</f>
        <v/>
      </c>
      <c r="J1561" s="61" t="str">
        <f>IF(COUNTBLANK(SAISIE!$Q$6:$T$6)=4,"",IF(SAISIE!L107="","",IF(SAISIE!Q107&gt;0,SAISIE!$Q$6,IF(SAISIE!R107&gt;0,SAISIE!$R$6,IF(SAISIE!S107&gt;0,SAISIE!$S$6,IF(SAISIE!T107&gt;0,SAISIE!$T$6,""))))))</f>
        <v/>
      </c>
    </row>
    <row r="1562" spans="1:10" x14ac:dyDescent="0.2">
      <c r="A1562" s="48" t="str">
        <f>IF(B1562="","SUPPR",SAISIE!$B$3)</f>
        <v>SUPPR</v>
      </c>
      <c r="B1562" s="12" t="str">
        <f>IF(SAISIE!M107="","",IF(LEN(SAISIE!B107)=1,CONCATENATE("0",SAISIE!B107,"/",SAISIE!$B$4,"/",SAISIE!$B$5),CONCATENATE(SAISIE!B107,"/",SAISIE!$B$4,"/",SAISIE!$B$5)))</f>
        <v/>
      </c>
      <c r="C1562" s="12" t="str">
        <f>IF(SAISIE!M107="","",SAISIE!$M$8)</f>
        <v/>
      </c>
      <c r="D1562" s="12" t="str">
        <f>IF(SAISIE!M107="","",SAISIE!E107)</f>
        <v/>
      </c>
      <c r="E1562" s="12" t="str">
        <f>IF(SAISIE!M107="","",SAISIE!F107)</f>
        <v/>
      </c>
      <c r="F1562" s="12" t="str">
        <f>IF(SAISIE!$M107="","",IF(SAISIE!$U107="","",SAISIE!$U107))</f>
        <v/>
      </c>
      <c r="G1562" s="12" t="str">
        <f>IF(SAISIE!M107="","",SAISIE!M107)</f>
        <v/>
      </c>
      <c r="H1562" s="12"/>
      <c r="I1562" s="12" t="str">
        <f>IF(SAISIE!$M107="","",SAISIE!$X107)</f>
        <v/>
      </c>
      <c r="J1562" s="61" t="str">
        <f>IF(COUNTBLANK(SAISIE!$Q$6:$T$6)=4,"",IF(SAISIE!M107="","",IF(SAISIE!Q107&gt;0,SAISIE!$Q$6,IF(SAISIE!R107&gt;0,SAISIE!$R$6,IF(SAISIE!S107&gt;0,SAISIE!$S$6,IF(SAISIE!T107&gt;0,SAISIE!$T$6,""))))))</f>
        <v/>
      </c>
    </row>
    <row r="1563" spans="1:10" x14ac:dyDescent="0.2">
      <c r="A1563" s="48" t="str">
        <f>IF(B1563="","SUPPR",SAISIE!$B$3)</f>
        <v>SUPPR</v>
      </c>
      <c r="B1563" s="12" t="str">
        <f>IF(SAISIE!N107="","",IF(LEN(SAISIE!B107)=1,CONCATENATE("0",SAISIE!B107,"/",SAISIE!$B$4,"/",SAISIE!$B$5),CONCATENATE(SAISIE!B107,"/",SAISIE!$B$4,"/",SAISIE!$B$5)))</f>
        <v/>
      </c>
      <c r="C1563" s="12" t="str">
        <f>IF(SAISIE!N107="","",SAISIE!$N$8)</f>
        <v/>
      </c>
      <c r="D1563" s="12" t="str">
        <f>IF(SAISIE!N107="","",SAISIE!E107)</f>
        <v/>
      </c>
      <c r="E1563" s="12" t="str">
        <f>IF(SAISIE!N107="","",SAISIE!F107)</f>
        <v/>
      </c>
      <c r="F1563" s="12" t="str">
        <f>IF(SAISIE!$N107="","",IF(SAISIE!$U107="","",SAISIE!$U107))</f>
        <v/>
      </c>
      <c r="G1563" s="12" t="str">
        <f>IF(SAISIE!N107="","",SAISIE!N107)</f>
        <v/>
      </c>
      <c r="H1563" s="12"/>
      <c r="I1563" s="12" t="str">
        <f>IF(SAISIE!$N107="","",SAISIE!$X107)</f>
        <v/>
      </c>
      <c r="J1563" s="61" t="str">
        <f>IF(COUNTBLANK(SAISIE!$Q$6:$T$6)=4,"",IF(SAISIE!N107="","",IF(SAISIE!Q107&gt;0,SAISIE!$Q$6,IF(SAISIE!R107&gt;0,SAISIE!$R$6,IF(SAISIE!S107&gt;0,SAISIE!$S$6,IF(SAISIE!T107&gt;0,SAISIE!$T$6,""))))))</f>
        <v/>
      </c>
    </row>
    <row r="1564" spans="1:10" x14ac:dyDescent="0.2">
      <c r="A1564" s="48" t="str">
        <f>IF(B1564="","SUPPR",SAISIE!$B$3)</f>
        <v>SUPPR</v>
      </c>
      <c r="B1564" s="12" t="str">
        <f>IF(SAISIE!O107="","",IF(LEN(SAISIE!B107)=1,CONCATENATE("0",SAISIE!B107,"/",SAISIE!$B$4,"/",SAISIE!$B$5),CONCATENATE(SAISIE!B107,"/",SAISIE!$B$4,"/",SAISIE!$B$5)))</f>
        <v/>
      </c>
      <c r="C1564" s="12" t="str">
        <f>IF(SAISIE!O107="","",SAISIE!$O$8)</f>
        <v/>
      </c>
      <c r="D1564" s="12" t="str">
        <f>IF(SAISIE!O107="","",SAISIE!E107)</f>
        <v/>
      </c>
      <c r="E1564" s="12" t="str">
        <f>IF(SAISIE!O107="","",SAISIE!F107)</f>
        <v/>
      </c>
      <c r="F1564" s="12" t="str">
        <f>IF(SAISIE!$O107="","",IF(SAISIE!$U107="","",SAISIE!$U107))</f>
        <v/>
      </c>
      <c r="G1564" s="12" t="str">
        <f>IF(SAISIE!O107="","",SAISIE!O107)</f>
        <v/>
      </c>
      <c r="H1564" s="12"/>
      <c r="I1564" s="12" t="str">
        <f>IF(SAISIE!$O107="","",SAISIE!$X107)</f>
        <v/>
      </c>
      <c r="J1564" s="61" t="str">
        <f>IF(COUNTBLANK(SAISIE!$Q$6:$T$6)=4,"",IF(SAISIE!O107="","",IF(SAISIE!Q107&gt;0,SAISIE!$Q$6,IF(SAISIE!R107&gt;0,SAISIE!$R$6,IF(SAISIE!S107&gt;0,SAISIE!$S$6,IF(SAISIE!T107&gt;0,SAISIE!$T$6,""))))))</f>
        <v/>
      </c>
    </row>
    <row r="1565" spans="1:10" x14ac:dyDescent="0.2">
      <c r="A1565" s="48" t="str">
        <f>IF(B1565="","SUPPR",SAISIE!$B$3)</f>
        <v>SUPPR</v>
      </c>
      <c r="B1565" s="12" t="str">
        <f>IF(SAISIE!P107="","",IF(LEN(SAISIE!B107)=1,CONCATENATE("0",SAISIE!B107,"/",SAISIE!$B$4,"/",SAISIE!$B$5),CONCATENATE(SAISIE!B107,"/",SAISIE!$B$4,"/",SAISIE!$B$5)))</f>
        <v/>
      </c>
      <c r="C1565" s="12" t="str">
        <f>IF(SAISIE!P107="","",SAISIE!$P$8)</f>
        <v/>
      </c>
      <c r="D1565" s="12" t="str">
        <f>IF(SAISIE!P107="","",SAISIE!E107)</f>
        <v/>
      </c>
      <c r="E1565" s="12" t="str">
        <f>IF(SAISIE!P107="","",SAISIE!F107)</f>
        <v/>
      </c>
      <c r="F1565" s="12" t="str">
        <f>IF(SAISIE!$P107="","",IF(SAISIE!$U107="","",SAISIE!$U107))</f>
        <v/>
      </c>
      <c r="G1565" s="12" t="str">
        <f>IF(SAISIE!P107="","",SAISIE!P107)</f>
        <v/>
      </c>
      <c r="H1565" s="12"/>
      <c r="I1565" s="12" t="str">
        <f>IF(SAISIE!$P107="","",SAISIE!$X107)</f>
        <v/>
      </c>
      <c r="J1565" s="61" t="str">
        <f>IF(COUNTBLANK(SAISIE!$Q$6:$T$6)=4,"",IF(SAISIE!P107="","",IF(SAISIE!Q107&gt;0,SAISIE!$Q$6,IF(SAISIE!R107&gt;0,SAISIE!$R$6,IF(SAISIE!S107&gt;0,SAISIE!$S$6,IF(SAISIE!T107&gt;0,SAISIE!$T$6,""))))))</f>
        <v/>
      </c>
    </row>
    <row r="1566" spans="1:10" x14ac:dyDescent="0.2">
      <c r="A1566" s="48" t="str">
        <f>IF(B1566="","SUPPR",SAISIE!$B$3)</f>
        <v>PR</v>
      </c>
      <c r="B1566" s="12" t="str">
        <f>IF(SAISIE!Q107="","",IF(LEN(SAISIE!B107)=1,CONCATENATE("0",SAISIE!B107,"/",SAISIE!$B$4,"/",SAISIE!$B$5),CONCATENATE(SAISIE!B107,"/",SAISIE!$B$4,"/",SAISIE!$B$5)))</f>
        <v>09/01/2018</v>
      </c>
      <c r="C1566" s="12">
        <f>IF(SAISIE!Q107="","",SAISIE!$Q$8)</f>
        <v>4457112</v>
      </c>
      <c r="D1566" s="12">
        <f>IF(SAISIE!Q107="","",SAISIE!E107)</f>
        <v>154025</v>
      </c>
      <c r="E1566" s="12" t="str">
        <f>IF(SAISIE!Q107="","",SAISIE!F107)</f>
        <v>CV PV 18147074 - 6360 YF 14 - DELABROUSSE FLORENCE - OPEL NON DEFINI</v>
      </c>
      <c r="F1566" s="12" t="str">
        <f>IF(SAISIE!$Q107="","",IF(SAISIE!$U107="","",SAISIE!$U107))</f>
        <v/>
      </c>
      <c r="G1566" s="12">
        <f>IF(SAISIE!Q107="","",SAISIE!Q107)</f>
        <v>1.67</v>
      </c>
      <c r="H1566" s="12"/>
      <c r="I1566" s="37"/>
      <c r="J1566" s="61"/>
    </row>
    <row r="1567" spans="1:10" x14ac:dyDescent="0.2">
      <c r="A1567" s="48" t="str">
        <f>IF(B1567="","SUPPR",SAISIE!$B$3)</f>
        <v>SUPPR</v>
      </c>
      <c r="B1567" s="12" t="str">
        <f>IF(SAISIE!R107="","",IF(LEN(SAISIE!B107)=1,CONCATENATE("0",SAISIE!B107,"/",SAISIE!$B$4,"/",SAISIE!$B$5),CONCATENATE(SAISIE!B107,"/",SAISIE!$B$4,"/",SAISIE!$B$5)))</f>
        <v/>
      </c>
      <c r="C1567" s="12" t="str">
        <f>IF(SAISIE!R107="","",SAISIE!$R$8)</f>
        <v/>
      </c>
      <c r="D1567" s="12" t="str">
        <f>IF(SAISIE!R107="","",SAISIE!E107)</f>
        <v/>
      </c>
      <c r="E1567" s="12" t="str">
        <f>IF(SAISIE!R107="","",SAISIE!F107)</f>
        <v/>
      </c>
      <c r="F1567" s="12" t="str">
        <f>IF(SAISIE!$R107="","",IF(SAISIE!$U107="","",SAISIE!$U107))</f>
        <v/>
      </c>
      <c r="G1567" s="12" t="str">
        <f>IF(SAISIE!R107="","",SAISIE!R107)</f>
        <v/>
      </c>
      <c r="H1567" s="12"/>
      <c r="I1567" s="37"/>
      <c r="J1567" s="61"/>
    </row>
    <row r="1568" spans="1:10" x14ac:dyDescent="0.2">
      <c r="A1568" s="48" t="str">
        <f>IF(B1568="","SUPPR",SAISIE!$B$3)</f>
        <v>SUPPR</v>
      </c>
      <c r="B1568" s="12" t="str">
        <f>IF(SAISIE!S107="","",IF(LEN(SAISIE!B107)=1,CONCATENATE("0",SAISIE!B107,"/",SAISIE!$B$4,"/",SAISIE!$B$5),CONCATENATE(SAISIE!B107,"/",SAISIE!$B$4,"/",SAISIE!$B$5)))</f>
        <v/>
      </c>
      <c r="C1568" s="12" t="str">
        <f>IF(SAISIE!S107="","",SAISIE!$S$8)</f>
        <v/>
      </c>
      <c r="D1568" s="12" t="str">
        <f>IF(SAISIE!S107="","",SAISIE!E107)</f>
        <v/>
      </c>
      <c r="E1568" s="12" t="str">
        <f>IF(SAISIE!S107="","",SAISIE!F107)</f>
        <v/>
      </c>
      <c r="F1568" s="12" t="str">
        <f>IF(SAISIE!$S107="","",IF(SAISIE!$U107="","",SAISIE!$U107))</f>
        <v/>
      </c>
      <c r="G1568" s="12" t="str">
        <f>IF(SAISIE!S107="","",SAISIE!S107)</f>
        <v/>
      </c>
      <c r="H1568" s="12"/>
      <c r="I1568" s="37"/>
      <c r="J1568" s="61"/>
    </row>
    <row r="1569" spans="1:10" ht="13.5" thickBot="1" x14ac:dyDescent="0.25">
      <c r="A1569" s="48" t="str">
        <f>IF(B1569="","SUPPR",SAISIE!$B$3)</f>
        <v>SUPPR</v>
      </c>
      <c r="B1569" s="12" t="str">
        <f>IF(SAISIE!T107="","",IF(LEN(SAISIE!B107)=1,CONCATENATE("0",SAISIE!B107,"/",SAISIE!$B$4,"/",SAISIE!$B$5),CONCATENATE(SAISIE!B107,"/",SAISIE!$B$4,"/",SAISIE!$B$5)))</f>
        <v/>
      </c>
      <c r="C1569" s="60" t="str">
        <f>IF(SAISIE!T107="","",SAISIE!$T$8)</f>
        <v/>
      </c>
      <c r="D1569" s="60" t="str">
        <f>IF(SAISIE!T107="","",SAISIE!E107)</f>
        <v/>
      </c>
      <c r="E1569" s="60" t="str">
        <f>IF(SAISIE!T107="","",SAISIE!F107)</f>
        <v/>
      </c>
      <c r="F1569" s="60" t="str">
        <f>IF(SAISIE!$T107="","",IF(SAISIE!$U107="","",SAISIE!$U107))</f>
        <v/>
      </c>
      <c r="G1569" s="60" t="str">
        <f>IF(SAISIE!T107="","",SAISIE!T107)</f>
        <v/>
      </c>
      <c r="H1569" s="58"/>
      <c r="I1569" s="59"/>
      <c r="J1569" s="62"/>
    </row>
    <row r="1570" spans="1:10" x14ac:dyDescent="0.2">
      <c r="A1570" s="48" t="str">
        <f>IF(B1570="","SUPPR",SAISIE!$B$3)</f>
        <v>PR</v>
      </c>
      <c r="B1570" s="53" t="str">
        <f>IF(SAISIE!B108="","",IF(LEN(SAISIE!B108)=1,CONCATENATE("0",SAISIE!B108,"/",SAISIE!$B$4,"/",SAISIE!$B$5),CONCATENATE(SAISIE!B108,"/",SAISIE!$B$4,"/",SAISIE!$B$5)))</f>
        <v>21/01/2018</v>
      </c>
      <c r="C1570" s="53" t="str">
        <f>IF(SAISIE!B108="","",CONCATENATE($M$2,SAISIE!C108))</f>
        <v>411CARR</v>
      </c>
      <c r="D1570" s="53">
        <f>IF(SAISIE!B108="","",SAISIE!E108)</f>
        <v>154385</v>
      </c>
      <c r="E1570" s="53" t="str">
        <f>IF(SAISIE!B108="","",SAISIE!F108)</f>
        <v>VTP PV 18147408 - AT-633-XT - ALVAREZ MICHEL - CITROEN EVASION2.1</v>
      </c>
      <c r="F1570" s="66" t="str">
        <f>IF(A1570="SUPPR","",IF(SAISIE!$U108="","",SAISIE!$U108))</f>
        <v/>
      </c>
      <c r="G1570" s="53"/>
      <c r="H1570" s="53">
        <f>IF(SAISIE!B108="","",SAISIE!D108)</f>
        <v>50</v>
      </c>
      <c r="I1570" s="54"/>
      <c r="J1570" s="55" t="str">
        <f>IF(AZ108="","","")</f>
        <v/>
      </c>
    </row>
    <row r="1571" spans="1:10" x14ac:dyDescent="0.2">
      <c r="A1571" s="48" t="str">
        <f>IF(B1571="","SUPPR",SAISIE!$B$3)</f>
        <v>SUPPR</v>
      </c>
      <c r="B1571" s="12" t="str">
        <f>IF(SAISIE!W108="","",IF(LEN(SAISIE!B108)=1,CONCATENATE("0",SAISIE!B108,"/",SAISIE!$B$4,"/",SAISIE!$B$5),CONCATENATE(SAISIE!B108,"/",SAISIE!$B$4,"/",SAISIE!$B$5)))</f>
        <v/>
      </c>
      <c r="C1571" s="12" t="str">
        <f>IF(SAISIE!W108="","",SAISIE!V108)</f>
        <v/>
      </c>
      <c r="D1571" s="12" t="str">
        <f>IF(SAISIE!W108="","",SAISIE!E108)</f>
        <v/>
      </c>
      <c r="E1571" s="12" t="str">
        <f>IF(SAISIE!W108="","",SAISIE!F108)</f>
        <v/>
      </c>
      <c r="F1571" s="12" t="str">
        <f>IF(SAISIE!$W108="","",IF(SAISIE!$U108="","",SAISIE!$U108))</f>
        <v/>
      </c>
      <c r="G1571" s="12" t="str">
        <f>IF(SAISIE!W108="","",SAISIE!W108)</f>
        <v/>
      </c>
      <c r="H1571" s="12"/>
      <c r="I1571" s="12" t="str">
        <f>IF(SAISIE!$W108="","",SAISIE!$X108)</f>
        <v/>
      </c>
      <c r="J1571" s="61" t="str">
        <f>IF(COUNTBLANK(SAISIE!$Q$6:$T$6)=4,"",IF(SAISIE!W108="","",IF(SAISIE!Q108&gt;0,SAISIE!$Q$6,IF(SAISIE!R108&gt;0,SAISIE!$R$6,IF(SAISIE!S108&gt;0,SAISIE!$S$6,IF(SAISIE!T108&gt;0,SAISIE!$T$6,""))))))</f>
        <v/>
      </c>
    </row>
    <row r="1572" spans="1:10" x14ac:dyDescent="0.2">
      <c r="A1572" s="48" t="str">
        <f>IF(B1572="","SUPPR",SAISIE!$B$3)</f>
        <v>PR</v>
      </c>
      <c r="B1572" s="12" t="str">
        <f>IF(SAISIE!G108="","",IF(LEN(SAISIE!B108)=1,CONCATENATE("0",SAISIE!B108,"/",SAISIE!$B$4,"/",SAISIE!$B$5),CONCATENATE(SAISIE!B108,"/",SAISIE!$B$4,"/",SAISIE!$B$5)))</f>
        <v>21/01/2018</v>
      </c>
      <c r="C1572" s="12">
        <f>IF(SAISIE!G108="","",SAISIE!$G$8)</f>
        <v>706100</v>
      </c>
      <c r="D1572" s="12">
        <f>IF(SAISIE!G108="","",SAISIE!E108)</f>
        <v>154385</v>
      </c>
      <c r="E1572" s="12" t="str">
        <f>IF(SAISIE!G108="","",SAISIE!F108)</f>
        <v>VTP PV 18147408 - AT-633-XT - ALVAREZ MICHEL - CITROEN EVASION2.1</v>
      </c>
      <c r="F1572" s="12" t="str">
        <f>IF(SAISIE!$G108="","",IF(SAISIE!$U108="","",SAISIE!$U108))</f>
        <v/>
      </c>
      <c r="G1572" s="12">
        <f>IF(SAISIE!G108="","",SAISIE!G108)</f>
        <v>41.38</v>
      </c>
      <c r="H1572" s="12"/>
      <c r="I1572" s="12">
        <f>IF(SAISIE!$G108="","",SAISIE!$X108)</f>
        <v>0</v>
      </c>
      <c r="J1572" s="61" t="str">
        <f>IF(COUNTBLANK(SAISIE!$Q$6:$T$6)=4,"",IF(SAISIE!G108="","",IF(SAISIE!Q108&gt;0,SAISIE!$Q$6,IF(SAISIE!R108&gt;0,SAISIE!$R$6,IF(SAISIE!S108&gt;0,SAISIE!$S$6,IF(SAISIE!T108&gt;0,SAISIE!$T$6,""))))))</f>
        <v/>
      </c>
    </row>
    <row r="1573" spans="1:10" x14ac:dyDescent="0.2">
      <c r="A1573" s="48" t="str">
        <f>IF(B1573="","SUPPR",SAISIE!$B$3)</f>
        <v>SUPPR</v>
      </c>
      <c r="B1573" s="12" t="str">
        <f>IF(SAISIE!H108="","",IF(LEN(SAISIE!B108)=1,CONCATENATE("0",SAISIE!B108,"/",SAISIE!$B$4,"/",SAISIE!$B$5),CONCATENATE(SAISIE!B108,"/",SAISIE!$B$4,"/",SAISIE!$B$5)))</f>
        <v/>
      </c>
      <c r="C1573" s="12" t="str">
        <f>IF(SAISIE!H108="","",SAISIE!$H$8)</f>
        <v/>
      </c>
      <c r="D1573" s="12" t="str">
        <f>IF(SAISIE!H108="","",SAISIE!E108)</f>
        <v/>
      </c>
      <c r="E1573" s="12" t="str">
        <f>IF(SAISIE!H108="","",SAISIE!F108)</f>
        <v/>
      </c>
      <c r="F1573" s="12" t="str">
        <f>IF(SAISIE!$H108="","",IF(SAISIE!$U108="","",SAISIE!$U108))</f>
        <v/>
      </c>
      <c r="G1573" s="12" t="str">
        <f>IF(SAISIE!H108="","",SAISIE!H108)</f>
        <v/>
      </c>
      <c r="H1573" s="12"/>
      <c r="I1573" s="12" t="str">
        <f>IF(SAISIE!$H108="","",SAISIE!$X108)</f>
        <v/>
      </c>
      <c r="J1573" s="61" t="str">
        <f>IF(COUNTBLANK(SAISIE!$Q$6:$T$6)=4,"",IF(SAISIE!H108="","",IF(SAISIE!Q108&gt;0,SAISIE!$Q$6,IF(SAISIE!R108&gt;0,SAISIE!$R$6,IF(SAISIE!S108&gt;0,SAISIE!$S$6,IF(SAISIE!T108&gt;0,SAISIE!$T$6,""))))))</f>
        <v/>
      </c>
    </row>
    <row r="1574" spans="1:10" x14ac:dyDescent="0.2">
      <c r="A1574" s="48" t="str">
        <f>IF(B1574="","SUPPR",SAISIE!$B$3)</f>
        <v>SUPPR</v>
      </c>
      <c r="B1574" s="12" t="str">
        <f>IF(SAISIE!I108="","",IF(LEN(SAISIE!B108)=1,CONCATENATE("0",SAISIE!B108,"/",SAISIE!$B$4,"/",SAISIE!$B$5),CONCATENATE(SAISIE!B108,"/",SAISIE!$B$4,"/",SAISIE!$B$5)))</f>
        <v/>
      </c>
      <c r="C1574" s="12" t="str">
        <f>IF(SAISIE!I108="","",SAISIE!$I$8)</f>
        <v/>
      </c>
      <c r="D1574" s="12" t="str">
        <f>IF(SAISIE!I108="","",SAISIE!E108)</f>
        <v/>
      </c>
      <c r="E1574" s="12" t="str">
        <f>IF(SAISIE!I108="","",SAISIE!F108)</f>
        <v/>
      </c>
      <c r="F1574" s="12" t="str">
        <f>IF(SAISIE!$I108="","",IF(SAISIE!$U108="","",SAISIE!$U108))</f>
        <v/>
      </c>
      <c r="G1574" s="12" t="str">
        <f>IF(SAISIE!I108="","",SAISIE!I108)</f>
        <v/>
      </c>
      <c r="H1574" s="12"/>
      <c r="I1574" s="12" t="str">
        <f>IF(SAISIE!$I108="","",SAISIE!$X108)</f>
        <v/>
      </c>
      <c r="J1574" s="61" t="str">
        <f>IF(COUNTBLANK(SAISIE!$Q$6:$T$6)=4,"",IF(SAISIE!I108="","",IF(SAISIE!Q108&gt;0,SAISIE!$Q$6,IF(SAISIE!R108&gt;0,SAISIE!$R$6,IF(SAISIE!S108&gt;0,SAISIE!$S$6,IF(SAISIE!T108&gt;0,SAISIE!$T$6,""))))))</f>
        <v/>
      </c>
    </row>
    <row r="1575" spans="1:10" x14ac:dyDescent="0.2">
      <c r="A1575" s="48" t="str">
        <f>IF(B1575="","SUPPR",SAISIE!$B$3)</f>
        <v>SUPPR</v>
      </c>
      <c r="B1575" s="12" t="str">
        <f>IF(SAISIE!J108="","",IF(LEN(SAISIE!B108)=1,CONCATENATE("0",SAISIE!B108,"/",SAISIE!$B$4,"/",SAISIE!$B$5),CONCATENATE(SAISIE!B108,"/",SAISIE!$B$4,"/",SAISIE!$B$5)))</f>
        <v/>
      </c>
      <c r="C1575" s="12" t="str">
        <f>IF(SAISIE!J108="","",SAISIE!$J$8)</f>
        <v/>
      </c>
      <c r="D1575" s="12" t="str">
        <f>IF(SAISIE!J108="","",SAISIE!E108)</f>
        <v/>
      </c>
      <c r="E1575" s="12" t="str">
        <f>IF(SAISIE!J108="","",SAISIE!F108)</f>
        <v/>
      </c>
      <c r="F1575" s="12" t="str">
        <f>IF(SAISIE!$J108="","",IF(SAISIE!$U108="","",SAISIE!$U108))</f>
        <v/>
      </c>
      <c r="G1575" s="12" t="str">
        <f>IF(SAISIE!J108="","",SAISIE!J108)</f>
        <v/>
      </c>
      <c r="H1575" s="12"/>
      <c r="I1575" s="12" t="str">
        <f>IF(SAISIE!$J108="","",SAISIE!$X108)</f>
        <v/>
      </c>
      <c r="J1575" s="61" t="str">
        <f>IF(COUNTBLANK(SAISIE!$Q$6:$T$6)=4,"",IF(SAISIE!J108="","",IF(SAISIE!Q108&gt;0,SAISIE!$Q$6,IF(SAISIE!R108&gt;0,SAISIE!$R$6,IF(SAISIE!S108&gt;0,SAISIE!$S$6,IF(SAISIE!T108&gt;0,SAISIE!$T$6,""))))))</f>
        <v/>
      </c>
    </row>
    <row r="1576" spans="1:10" x14ac:dyDescent="0.2">
      <c r="A1576" s="48" t="str">
        <f>IF(B1576="","SUPPR",SAISIE!$B$3)</f>
        <v>SUPPR</v>
      </c>
      <c r="B1576" s="12" t="str">
        <f>IF(SAISIE!K108="","",IF(LEN(SAISIE!B108)=1,CONCATENATE("0",SAISIE!B108,"/",SAISIE!$B$4,"/",SAISIE!$B$5),CONCATENATE(SAISIE!B108,"/",SAISIE!$B$4,"/",SAISIE!$B$5)))</f>
        <v/>
      </c>
      <c r="C1576" s="12" t="str">
        <f>IF(SAISIE!K108="","",SAISIE!$K$8)</f>
        <v/>
      </c>
      <c r="D1576" s="12" t="str">
        <f>IF(SAISIE!K108="","",SAISIE!E108)</f>
        <v/>
      </c>
      <c r="E1576" s="12" t="str">
        <f>IF(SAISIE!K108="","",SAISIE!F108)</f>
        <v/>
      </c>
      <c r="F1576" s="12" t="str">
        <f>IF(SAISIE!$K108="","",IF(SAISIE!$U108="","",SAISIE!$U108))</f>
        <v/>
      </c>
      <c r="G1576" s="12" t="str">
        <f>IF(SAISIE!K108="","",SAISIE!K108)</f>
        <v/>
      </c>
      <c r="H1576" s="12"/>
      <c r="I1576" s="12" t="str">
        <f>IF(SAISIE!$K108="","",SAISIE!$X108)</f>
        <v/>
      </c>
      <c r="J1576" s="61" t="str">
        <f>IF(COUNTBLANK(SAISIE!$Q$6:$T$6)=4,"",IF(SAISIE!K108="","",IF(SAISIE!Q108&gt;0,SAISIE!$Q$6,IF(SAISIE!R108&gt;0,SAISIE!$R$6,IF(SAISIE!S108&gt;0,SAISIE!$S$6,IF(SAISIE!T108&gt;0,SAISIE!$T$6,""))))))</f>
        <v/>
      </c>
    </row>
    <row r="1577" spans="1:10" x14ac:dyDescent="0.2">
      <c r="A1577" s="48" t="str">
        <f>IF(B1577="","SUPPR",SAISIE!$B$3)</f>
        <v>SUPPR</v>
      </c>
      <c r="B1577" s="12" t="str">
        <f>IF(SAISIE!L108="","",IF(LEN(SAISIE!B108)=1,CONCATENATE("0",SAISIE!B108,"/",SAISIE!$B$4,"/",SAISIE!$B$5),CONCATENATE(SAISIE!B108,"/",SAISIE!$B$4,"/",SAISIE!$B$5)))</f>
        <v/>
      </c>
      <c r="C1577" s="12" t="str">
        <f>IF(SAISIE!L108="","",SAISIE!$L$8)</f>
        <v/>
      </c>
      <c r="D1577" s="12" t="str">
        <f>IF(SAISIE!L108="","",SAISIE!E108)</f>
        <v/>
      </c>
      <c r="E1577" s="12" t="str">
        <f>IF(SAISIE!L108="","",SAISIE!F108)</f>
        <v/>
      </c>
      <c r="F1577" s="12" t="str">
        <f>IF(SAISIE!$L108="","",IF(SAISIE!$U108="","",SAISIE!$U108))</f>
        <v/>
      </c>
      <c r="G1577" s="12" t="str">
        <f>IF(SAISIE!L108="","",SAISIE!L108)</f>
        <v/>
      </c>
      <c r="H1577" s="12"/>
      <c r="I1577" s="12" t="str">
        <f>IF(SAISIE!$L108="","",SAISIE!$X108)</f>
        <v/>
      </c>
      <c r="J1577" s="61" t="str">
        <f>IF(COUNTBLANK(SAISIE!$Q$6:$T$6)=4,"",IF(SAISIE!L108="","",IF(SAISIE!Q108&gt;0,SAISIE!$Q$6,IF(SAISIE!R108&gt;0,SAISIE!$R$6,IF(SAISIE!S108&gt;0,SAISIE!$S$6,IF(SAISIE!T108&gt;0,SAISIE!$T$6,""))))))</f>
        <v/>
      </c>
    </row>
    <row r="1578" spans="1:10" x14ac:dyDescent="0.2">
      <c r="A1578" s="48" t="str">
        <f>IF(B1578="","SUPPR",SAISIE!$B$3)</f>
        <v>SUPPR</v>
      </c>
      <c r="B1578" s="12" t="str">
        <f>IF(SAISIE!M108="","",IF(LEN(SAISIE!B108)=1,CONCATENATE("0",SAISIE!B108,"/",SAISIE!$B$4,"/",SAISIE!$B$5),CONCATENATE(SAISIE!B108,"/",SAISIE!$B$4,"/",SAISIE!$B$5)))</f>
        <v/>
      </c>
      <c r="C1578" s="12" t="str">
        <f>IF(SAISIE!M108="","",SAISIE!$M$8)</f>
        <v/>
      </c>
      <c r="D1578" s="12" t="str">
        <f>IF(SAISIE!M108="","",SAISIE!E108)</f>
        <v/>
      </c>
      <c r="E1578" s="12" t="str">
        <f>IF(SAISIE!M108="","",SAISIE!F108)</f>
        <v/>
      </c>
      <c r="F1578" s="12" t="str">
        <f>IF(SAISIE!$M108="","",IF(SAISIE!$U108="","",SAISIE!$U108))</f>
        <v/>
      </c>
      <c r="G1578" s="12" t="str">
        <f>IF(SAISIE!M108="","",SAISIE!M108)</f>
        <v/>
      </c>
      <c r="H1578" s="12"/>
      <c r="I1578" s="12" t="str">
        <f>IF(SAISIE!$M108="","",SAISIE!$X108)</f>
        <v/>
      </c>
      <c r="J1578" s="61" t="str">
        <f>IF(COUNTBLANK(SAISIE!$Q$6:$T$6)=4,"",IF(SAISIE!M108="","",IF(SAISIE!Q108&gt;0,SAISIE!$Q$6,IF(SAISIE!R108&gt;0,SAISIE!$R$6,IF(SAISIE!S108&gt;0,SAISIE!$S$6,IF(SAISIE!T108&gt;0,SAISIE!$T$6,""))))))</f>
        <v/>
      </c>
    </row>
    <row r="1579" spans="1:10" x14ac:dyDescent="0.2">
      <c r="A1579" s="48" t="str">
        <f>IF(B1579="","SUPPR",SAISIE!$B$3)</f>
        <v>SUPPR</v>
      </c>
      <c r="B1579" s="12" t="str">
        <f>IF(SAISIE!N108="","",IF(LEN(SAISIE!B108)=1,CONCATENATE("0",SAISIE!B108,"/",SAISIE!$B$4,"/",SAISIE!$B$5),CONCATENATE(SAISIE!B108,"/",SAISIE!$B$4,"/",SAISIE!$B$5)))</f>
        <v/>
      </c>
      <c r="C1579" s="12" t="str">
        <f>IF(SAISIE!N108="","",SAISIE!$N$8)</f>
        <v/>
      </c>
      <c r="D1579" s="12" t="str">
        <f>IF(SAISIE!N108="","",SAISIE!E108)</f>
        <v/>
      </c>
      <c r="E1579" s="12" t="str">
        <f>IF(SAISIE!N108="","",SAISIE!F108)</f>
        <v/>
      </c>
      <c r="F1579" s="12" t="str">
        <f>IF(SAISIE!$N108="","",IF(SAISIE!$U108="","",SAISIE!$U108))</f>
        <v/>
      </c>
      <c r="G1579" s="12" t="str">
        <f>IF(SAISIE!N108="","",SAISIE!N108)</f>
        <v/>
      </c>
      <c r="H1579" s="12"/>
      <c r="I1579" s="12" t="str">
        <f>IF(SAISIE!$N108="","",SAISIE!$X108)</f>
        <v/>
      </c>
      <c r="J1579" s="61" t="str">
        <f>IF(COUNTBLANK(SAISIE!$Q$6:$T$6)=4,"",IF(SAISIE!N108="","",IF(SAISIE!Q108&gt;0,SAISIE!$Q$6,IF(SAISIE!R108&gt;0,SAISIE!$R$6,IF(SAISIE!S108&gt;0,SAISIE!$S$6,IF(SAISIE!T108&gt;0,SAISIE!$T$6,""))))))</f>
        <v/>
      </c>
    </row>
    <row r="1580" spans="1:10" x14ac:dyDescent="0.2">
      <c r="A1580" s="48" t="str">
        <f>IF(B1580="","SUPPR",SAISIE!$B$3)</f>
        <v>SUPPR</v>
      </c>
      <c r="B1580" s="12" t="str">
        <f>IF(SAISIE!O108="","",IF(LEN(SAISIE!B108)=1,CONCATENATE("0",SAISIE!B108,"/",SAISIE!$B$4,"/",SAISIE!$B$5),CONCATENATE(SAISIE!B108,"/",SAISIE!$B$4,"/",SAISIE!$B$5)))</f>
        <v/>
      </c>
      <c r="C1580" s="12" t="str">
        <f>IF(SAISIE!O108="","",SAISIE!$O$8)</f>
        <v/>
      </c>
      <c r="D1580" s="12" t="str">
        <f>IF(SAISIE!O108="","",SAISIE!E108)</f>
        <v/>
      </c>
      <c r="E1580" s="12" t="str">
        <f>IF(SAISIE!O108="","",SAISIE!F108)</f>
        <v/>
      </c>
      <c r="F1580" s="12" t="str">
        <f>IF(SAISIE!$O108="","",IF(SAISIE!$U108="","",SAISIE!$U108))</f>
        <v/>
      </c>
      <c r="G1580" s="12" t="str">
        <f>IF(SAISIE!O108="","",SAISIE!O108)</f>
        <v/>
      </c>
      <c r="H1580" s="12"/>
      <c r="I1580" s="12" t="str">
        <f>IF(SAISIE!$O108="","",SAISIE!$X108)</f>
        <v/>
      </c>
      <c r="J1580" s="61" t="str">
        <f>IF(COUNTBLANK(SAISIE!$Q$6:$T$6)=4,"",IF(SAISIE!O108="","",IF(SAISIE!Q108&gt;0,SAISIE!$Q$6,IF(SAISIE!R108&gt;0,SAISIE!$R$6,IF(SAISIE!S108&gt;0,SAISIE!$S$6,IF(SAISIE!T108&gt;0,SAISIE!$T$6,""))))))</f>
        <v/>
      </c>
    </row>
    <row r="1581" spans="1:10" x14ac:dyDescent="0.2">
      <c r="A1581" s="48" t="str">
        <f>IF(B1581="","SUPPR",SAISIE!$B$3)</f>
        <v>SUPPR</v>
      </c>
      <c r="B1581" s="12" t="str">
        <f>IF(SAISIE!P108="","",IF(LEN(SAISIE!B108)=1,CONCATENATE("0",SAISIE!B108,"/",SAISIE!$B$4,"/",SAISIE!$B$5),CONCATENATE(SAISIE!B108,"/",SAISIE!$B$4,"/",SAISIE!$B$5)))</f>
        <v/>
      </c>
      <c r="C1581" s="12" t="str">
        <f>IF(SAISIE!P108="","",SAISIE!$P$8)</f>
        <v/>
      </c>
      <c r="D1581" s="12" t="str">
        <f>IF(SAISIE!P108="","",SAISIE!E108)</f>
        <v/>
      </c>
      <c r="E1581" s="12" t="str">
        <f>IF(SAISIE!P108="","",SAISIE!F108)</f>
        <v/>
      </c>
      <c r="F1581" s="12" t="str">
        <f>IF(SAISIE!$P108="","",IF(SAISIE!$U108="","",SAISIE!$U108))</f>
        <v/>
      </c>
      <c r="G1581" s="12" t="str">
        <f>IF(SAISIE!P108="","",SAISIE!P108)</f>
        <v/>
      </c>
      <c r="H1581" s="12"/>
      <c r="I1581" s="12" t="str">
        <f>IF(SAISIE!$P108="","",SAISIE!$X108)</f>
        <v/>
      </c>
      <c r="J1581" s="61" t="str">
        <f>IF(COUNTBLANK(SAISIE!$Q$6:$T$6)=4,"",IF(SAISIE!P108="","",IF(SAISIE!Q108&gt;0,SAISIE!$Q$6,IF(SAISIE!R108&gt;0,SAISIE!$R$6,IF(SAISIE!S108&gt;0,SAISIE!$S$6,IF(SAISIE!T108&gt;0,SAISIE!$T$6,""))))))</f>
        <v/>
      </c>
    </row>
    <row r="1582" spans="1:10" x14ac:dyDescent="0.2">
      <c r="A1582" s="48" t="str">
        <f>IF(B1582="","SUPPR",SAISIE!$B$3)</f>
        <v>PR</v>
      </c>
      <c r="B1582" s="12" t="str">
        <f>IF(SAISIE!Q108="","",IF(LEN(SAISIE!B108)=1,CONCATENATE("0",SAISIE!B108,"/",SAISIE!$B$4,"/",SAISIE!$B$5),CONCATENATE(SAISIE!B108,"/",SAISIE!$B$4,"/",SAISIE!$B$5)))</f>
        <v>21/01/2018</v>
      </c>
      <c r="C1582" s="12">
        <f>IF(SAISIE!Q108="","",SAISIE!$Q$8)</f>
        <v>4457112</v>
      </c>
      <c r="D1582" s="12">
        <f>IF(SAISIE!Q108="","",SAISIE!E108)</f>
        <v>154385</v>
      </c>
      <c r="E1582" s="12" t="str">
        <f>IF(SAISIE!Q108="","",SAISIE!F108)</f>
        <v>VTP PV 18147408 - AT-633-XT - ALVAREZ MICHEL - CITROEN EVASION2.1</v>
      </c>
      <c r="F1582" s="12" t="str">
        <f>IF(SAISIE!$Q108="","",IF(SAISIE!$U108="","",SAISIE!$U108))</f>
        <v/>
      </c>
      <c r="G1582" s="12">
        <f>IF(SAISIE!Q108="","",SAISIE!Q108)</f>
        <v>8.34</v>
      </c>
      <c r="H1582" s="12"/>
      <c r="I1582" s="37"/>
      <c r="J1582" s="61"/>
    </row>
    <row r="1583" spans="1:10" x14ac:dyDescent="0.2">
      <c r="A1583" s="48" t="str">
        <f>IF(B1583="","SUPPR",SAISIE!$B$3)</f>
        <v>SUPPR</v>
      </c>
      <c r="B1583" s="12" t="str">
        <f>IF(SAISIE!R108="","",IF(LEN(SAISIE!B108)=1,CONCATENATE("0",SAISIE!B108,"/",SAISIE!$B$4,"/",SAISIE!$B$5),CONCATENATE(SAISIE!B108,"/",SAISIE!$B$4,"/",SAISIE!$B$5)))</f>
        <v/>
      </c>
      <c r="C1583" s="12" t="str">
        <f>IF(SAISIE!R108="","",SAISIE!$R$8)</f>
        <v/>
      </c>
      <c r="D1583" s="12" t="str">
        <f>IF(SAISIE!R108="","",SAISIE!E108)</f>
        <v/>
      </c>
      <c r="E1583" s="12" t="str">
        <f>IF(SAISIE!R108="","",SAISIE!F108)</f>
        <v/>
      </c>
      <c r="F1583" s="12" t="str">
        <f>IF(SAISIE!$R108="","",IF(SAISIE!$U108="","",SAISIE!$U108))</f>
        <v/>
      </c>
      <c r="G1583" s="12" t="str">
        <f>IF(SAISIE!R108="","",SAISIE!R108)</f>
        <v/>
      </c>
      <c r="H1583" s="12"/>
      <c r="I1583" s="37"/>
      <c r="J1583" s="61"/>
    </row>
    <row r="1584" spans="1:10" x14ac:dyDescent="0.2">
      <c r="A1584" s="48" t="str">
        <f>IF(B1584="","SUPPR",SAISIE!$B$3)</f>
        <v>SUPPR</v>
      </c>
      <c r="B1584" s="12" t="str">
        <f>IF(SAISIE!S108="","",IF(LEN(SAISIE!B108)=1,CONCATENATE("0",SAISIE!B108,"/",SAISIE!$B$4,"/",SAISIE!$B$5),CONCATENATE(SAISIE!B108,"/",SAISIE!$B$4,"/",SAISIE!$B$5)))</f>
        <v/>
      </c>
      <c r="C1584" s="12" t="str">
        <f>IF(SAISIE!S108="","",SAISIE!$S$8)</f>
        <v/>
      </c>
      <c r="D1584" s="12" t="str">
        <f>IF(SAISIE!S108="","",SAISIE!E108)</f>
        <v/>
      </c>
      <c r="E1584" s="12" t="str">
        <f>IF(SAISIE!S108="","",SAISIE!F108)</f>
        <v/>
      </c>
      <c r="F1584" s="12" t="str">
        <f>IF(SAISIE!$S108="","",IF(SAISIE!$U108="","",SAISIE!$U108))</f>
        <v/>
      </c>
      <c r="G1584" s="12" t="str">
        <f>IF(SAISIE!S108="","",SAISIE!S108)</f>
        <v/>
      </c>
      <c r="H1584" s="12"/>
      <c r="I1584" s="37"/>
      <c r="J1584" s="61"/>
    </row>
    <row r="1585" spans="1:10" ht="13.5" thickBot="1" x14ac:dyDescent="0.25">
      <c r="A1585" s="48" t="str">
        <f>IF(B1585="","SUPPR",SAISIE!$B$3)</f>
        <v>SUPPR</v>
      </c>
      <c r="B1585" s="12" t="str">
        <f>IF(SAISIE!T108="","",IF(LEN(SAISIE!B108)=1,CONCATENATE("0",SAISIE!B108,"/",SAISIE!$B$4,"/",SAISIE!$B$5),CONCATENATE(SAISIE!B108,"/",SAISIE!$B$4,"/",SAISIE!$B$5)))</f>
        <v/>
      </c>
      <c r="C1585" s="60" t="str">
        <f>IF(SAISIE!T108="","",SAISIE!$T$8)</f>
        <v/>
      </c>
      <c r="D1585" s="60" t="str">
        <f>IF(SAISIE!T108="","",SAISIE!E108)</f>
        <v/>
      </c>
      <c r="E1585" s="60" t="str">
        <f>IF(SAISIE!T108="","",SAISIE!F108)</f>
        <v/>
      </c>
      <c r="F1585" s="60" t="str">
        <f>IF(SAISIE!$T108="","",IF(SAISIE!$U108="","",SAISIE!$U108))</f>
        <v/>
      </c>
      <c r="G1585" s="60" t="str">
        <f>IF(SAISIE!T108="","",SAISIE!T108)</f>
        <v/>
      </c>
      <c r="H1585" s="58"/>
      <c r="I1585" s="59"/>
      <c r="J1585" s="62"/>
    </row>
    <row r="1586" spans="1:10" x14ac:dyDescent="0.2">
      <c r="A1586" s="48" t="str">
        <f>IF(B1586="","SUPPR",SAISIE!$B$3)</f>
        <v>PR</v>
      </c>
      <c r="B1586" s="53" t="str">
        <f>IF(SAISIE!B109="","",IF(LEN(SAISIE!B109)=1,CONCATENATE("0",SAISIE!B109,"/",SAISIE!$B$4,"/",SAISIE!$B$5),CONCATENATE(SAISIE!B109,"/",SAISIE!$B$4,"/",SAISIE!$B$5)))</f>
        <v>22/01/2018</v>
      </c>
      <c r="C1586" s="53" t="str">
        <f>IF(SAISIE!B109="","",CONCATENATE($M$2,SAISIE!C109))</f>
        <v>411CARR</v>
      </c>
      <c r="D1586" s="53">
        <f>IF(SAISIE!B109="","",SAISIE!E109)</f>
        <v>154414</v>
      </c>
      <c r="E1586" s="53" t="str">
        <f>IF(SAISIE!B109="","",SAISIE!F109)</f>
        <v>CV PV 18147435 - AT-633-XT - ALVAREZ MICHEL - CITROEN EVASION2.1</v>
      </c>
      <c r="F1586" s="66" t="str">
        <f>IF(A1586="SUPPR","",IF(SAISIE!$U109="","",SAISIE!$U109))</f>
        <v/>
      </c>
      <c r="G1586" s="53"/>
      <c r="H1586" s="53">
        <f>IF(SAISIE!B109="","",SAISIE!D109)</f>
        <v>10</v>
      </c>
      <c r="I1586" s="54"/>
      <c r="J1586" s="55" t="str">
        <f>IF(AZ109="","","")</f>
        <v/>
      </c>
    </row>
    <row r="1587" spans="1:10" x14ac:dyDescent="0.2">
      <c r="A1587" s="48" t="str">
        <f>IF(B1587="","SUPPR",SAISIE!$B$3)</f>
        <v>SUPPR</v>
      </c>
      <c r="B1587" s="12" t="str">
        <f>IF(SAISIE!W109="","",IF(LEN(SAISIE!B109)=1,CONCATENATE("0",SAISIE!B109,"/",SAISIE!$B$4,"/",SAISIE!$B$5),CONCATENATE(SAISIE!B109,"/",SAISIE!$B$4,"/",SAISIE!$B$5)))</f>
        <v/>
      </c>
      <c r="C1587" s="12" t="str">
        <f>IF(SAISIE!W109="","",SAISIE!V109)</f>
        <v/>
      </c>
      <c r="D1587" s="12" t="str">
        <f>IF(SAISIE!W109="","",SAISIE!E109)</f>
        <v/>
      </c>
      <c r="E1587" s="12" t="str">
        <f>IF(SAISIE!W109="","",SAISIE!F109)</f>
        <v/>
      </c>
      <c r="F1587" s="12" t="str">
        <f>IF(SAISIE!$W109="","",IF(SAISIE!$U109="","",SAISIE!$U109))</f>
        <v/>
      </c>
      <c r="G1587" s="12" t="str">
        <f>IF(SAISIE!W109="","",SAISIE!W109)</f>
        <v/>
      </c>
      <c r="H1587" s="12"/>
      <c r="I1587" s="12" t="str">
        <f>IF(SAISIE!$W109="","",SAISIE!$X109)</f>
        <v/>
      </c>
      <c r="J1587" s="61" t="str">
        <f>IF(COUNTBLANK(SAISIE!$Q$6:$T$6)=4,"",IF(SAISIE!W109="","",IF(SAISIE!Q109&gt;0,SAISIE!$Q$6,IF(SAISIE!R109&gt;0,SAISIE!$R$6,IF(SAISIE!S109&gt;0,SAISIE!$S$6,IF(SAISIE!T109&gt;0,SAISIE!$T$6,""))))))</f>
        <v/>
      </c>
    </row>
    <row r="1588" spans="1:10" x14ac:dyDescent="0.2">
      <c r="A1588" s="48" t="str">
        <f>IF(B1588="","SUPPR",SAISIE!$B$3)</f>
        <v>PR</v>
      </c>
      <c r="B1588" s="12" t="str">
        <f>IF(SAISIE!G109="","",IF(LEN(SAISIE!B109)=1,CONCATENATE("0",SAISIE!B109,"/",SAISIE!$B$4,"/",SAISIE!$B$5),CONCATENATE(SAISIE!B109,"/",SAISIE!$B$4,"/",SAISIE!$B$5)))</f>
        <v>22/01/2018</v>
      </c>
      <c r="C1588" s="12">
        <f>IF(SAISIE!G109="","",SAISIE!$G$8)</f>
        <v>706100</v>
      </c>
      <c r="D1588" s="12">
        <f>IF(SAISIE!G109="","",SAISIE!E109)</f>
        <v>154414</v>
      </c>
      <c r="E1588" s="12" t="str">
        <f>IF(SAISIE!G109="","",SAISIE!F109)</f>
        <v>CV PV 18147435 - AT-633-XT - ALVAREZ MICHEL - CITROEN EVASION2.1</v>
      </c>
      <c r="F1588" s="12" t="str">
        <f>IF(SAISIE!$G109="","",IF(SAISIE!$U109="","",SAISIE!$U109))</f>
        <v/>
      </c>
      <c r="G1588" s="12">
        <f>IF(SAISIE!G109="","",SAISIE!G109)</f>
        <v>8.33</v>
      </c>
      <c r="H1588" s="12"/>
      <c r="I1588" s="12">
        <f>IF(SAISIE!$G109="","",SAISIE!$X109)</f>
        <v>0</v>
      </c>
      <c r="J1588" s="61" t="str">
        <f>IF(COUNTBLANK(SAISIE!$Q$6:$T$6)=4,"",IF(SAISIE!G109="","",IF(SAISIE!Q109&gt;0,SAISIE!$Q$6,IF(SAISIE!R109&gt;0,SAISIE!$R$6,IF(SAISIE!S109&gt;0,SAISIE!$S$6,IF(SAISIE!T109&gt;0,SAISIE!$T$6,""))))))</f>
        <v/>
      </c>
    </row>
    <row r="1589" spans="1:10" x14ac:dyDescent="0.2">
      <c r="A1589" s="48" t="str">
        <f>IF(B1589="","SUPPR",SAISIE!$B$3)</f>
        <v>SUPPR</v>
      </c>
      <c r="B1589" s="12" t="str">
        <f>IF(SAISIE!H109="","",IF(LEN(SAISIE!B109)=1,CONCATENATE("0",SAISIE!B109,"/",SAISIE!$B$4,"/",SAISIE!$B$5),CONCATENATE(SAISIE!B109,"/",SAISIE!$B$4,"/",SAISIE!$B$5)))</f>
        <v/>
      </c>
      <c r="C1589" s="12" t="str">
        <f>IF(SAISIE!H109="","",SAISIE!$H$8)</f>
        <v/>
      </c>
      <c r="D1589" s="12" t="str">
        <f>IF(SAISIE!H109="","",SAISIE!E109)</f>
        <v/>
      </c>
      <c r="E1589" s="12" t="str">
        <f>IF(SAISIE!H109="","",SAISIE!F109)</f>
        <v/>
      </c>
      <c r="F1589" s="12" t="str">
        <f>IF(SAISIE!$H109="","",IF(SAISIE!$U109="","",SAISIE!$U109))</f>
        <v/>
      </c>
      <c r="G1589" s="12" t="str">
        <f>IF(SAISIE!H109="","",SAISIE!H109)</f>
        <v/>
      </c>
      <c r="H1589" s="12"/>
      <c r="I1589" s="12" t="str">
        <f>IF(SAISIE!$H109="","",SAISIE!$X109)</f>
        <v/>
      </c>
      <c r="J1589" s="61" t="str">
        <f>IF(COUNTBLANK(SAISIE!$Q$6:$T$6)=4,"",IF(SAISIE!H109="","",IF(SAISIE!Q109&gt;0,SAISIE!$Q$6,IF(SAISIE!R109&gt;0,SAISIE!$R$6,IF(SAISIE!S109&gt;0,SAISIE!$S$6,IF(SAISIE!T109&gt;0,SAISIE!$T$6,""))))))</f>
        <v/>
      </c>
    </row>
    <row r="1590" spans="1:10" x14ac:dyDescent="0.2">
      <c r="A1590" s="48" t="str">
        <f>IF(B1590="","SUPPR",SAISIE!$B$3)</f>
        <v>SUPPR</v>
      </c>
      <c r="B1590" s="12" t="str">
        <f>IF(SAISIE!I109="","",IF(LEN(SAISIE!B109)=1,CONCATENATE("0",SAISIE!B109,"/",SAISIE!$B$4,"/",SAISIE!$B$5),CONCATENATE(SAISIE!B109,"/",SAISIE!$B$4,"/",SAISIE!$B$5)))</f>
        <v/>
      </c>
      <c r="C1590" s="12" t="str">
        <f>IF(SAISIE!I109="","",SAISIE!$I$8)</f>
        <v/>
      </c>
      <c r="D1590" s="12" t="str">
        <f>IF(SAISIE!I109="","",SAISIE!E109)</f>
        <v/>
      </c>
      <c r="E1590" s="12" t="str">
        <f>IF(SAISIE!I109="","",SAISIE!F109)</f>
        <v/>
      </c>
      <c r="F1590" s="12" t="str">
        <f>IF(SAISIE!$I109="","",IF(SAISIE!$U109="","",SAISIE!$U109))</f>
        <v/>
      </c>
      <c r="G1590" s="12" t="str">
        <f>IF(SAISIE!I109="","",SAISIE!I109)</f>
        <v/>
      </c>
      <c r="H1590" s="12"/>
      <c r="I1590" s="12" t="str">
        <f>IF(SAISIE!$I109="","",SAISIE!$X109)</f>
        <v/>
      </c>
      <c r="J1590" s="61" t="str">
        <f>IF(COUNTBLANK(SAISIE!$Q$6:$T$6)=4,"",IF(SAISIE!I109="","",IF(SAISIE!Q109&gt;0,SAISIE!$Q$6,IF(SAISIE!R109&gt;0,SAISIE!$R$6,IF(SAISIE!S109&gt;0,SAISIE!$S$6,IF(SAISIE!T109&gt;0,SAISIE!$T$6,""))))))</f>
        <v/>
      </c>
    </row>
    <row r="1591" spans="1:10" x14ac:dyDescent="0.2">
      <c r="A1591" s="48" t="str">
        <f>IF(B1591="","SUPPR",SAISIE!$B$3)</f>
        <v>SUPPR</v>
      </c>
      <c r="B1591" s="12" t="str">
        <f>IF(SAISIE!J109="","",IF(LEN(SAISIE!B109)=1,CONCATENATE("0",SAISIE!B109,"/",SAISIE!$B$4,"/",SAISIE!$B$5),CONCATENATE(SAISIE!B109,"/",SAISIE!$B$4,"/",SAISIE!$B$5)))</f>
        <v/>
      </c>
      <c r="C1591" s="12" t="str">
        <f>IF(SAISIE!J109="","",SAISIE!$J$8)</f>
        <v/>
      </c>
      <c r="D1591" s="12" t="str">
        <f>IF(SAISIE!J109="","",SAISIE!E109)</f>
        <v/>
      </c>
      <c r="E1591" s="12" t="str">
        <f>IF(SAISIE!J109="","",SAISIE!F109)</f>
        <v/>
      </c>
      <c r="F1591" s="12" t="str">
        <f>IF(SAISIE!$J109="","",IF(SAISIE!$U109="","",SAISIE!$U109))</f>
        <v/>
      </c>
      <c r="G1591" s="12" t="str">
        <f>IF(SAISIE!J109="","",SAISIE!J109)</f>
        <v/>
      </c>
      <c r="H1591" s="12"/>
      <c r="I1591" s="12" t="str">
        <f>IF(SAISIE!$J109="","",SAISIE!$X109)</f>
        <v/>
      </c>
      <c r="J1591" s="61" t="str">
        <f>IF(COUNTBLANK(SAISIE!$Q$6:$T$6)=4,"",IF(SAISIE!J109="","",IF(SAISIE!Q109&gt;0,SAISIE!$Q$6,IF(SAISIE!R109&gt;0,SAISIE!$R$6,IF(SAISIE!S109&gt;0,SAISIE!$S$6,IF(SAISIE!T109&gt;0,SAISIE!$T$6,""))))))</f>
        <v/>
      </c>
    </row>
    <row r="1592" spans="1:10" x14ac:dyDescent="0.2">
      <c r="A1592" s="48" t="str">
        <f>IF(B1592="","SUPPR",SAISIE!$B$3)</f>
        <v>SUPPR</v>
      </c>
      <c r="B1592" s="12" t="str">
        <f>IF(SAISIE!K109="","",IF(LEN(SAISIE!B109)=1,CONCATENATE("0",SAISIE!B109,"/",SAISIE!$B$4,"/",SAISIE!$B$5),CONCATENATE(SAISIE!B109,"/",SAISIE!$B$4,"/",SAISIE!$B$5)))</f>
        <v/>
      </c>
      <c r="C1592" s="12" t="str">
        <f>IF(SAISIE!K109="","",SAISIE!$K$8)</f>
        <v/>
      </c>
      <c r="D1592" s="12" t="str">
        <f>IF(SAISIE!K109="","",SAISIE!E109)</f>
        <v/>
      </c>
      <c r="E1592" s="12" t="str">
        <f>IF(SAISIE!K109="","",SAISIE!F109)</f>
        <v/>
      </c>
      <c r="F1592" s="12" t="str">
        <f>IF(SAISIE!$K109="","",IF(SAISIE!$U109="","",SAISIE!$U109))</f>
        <v/>
      </c>
      <c r="G1592" s="12" t="str">
        <f>IF(SAISIE!K109="","",SAISIE!K109)</f>
        <v/>
      </c>
      <c r="H1592" s="12"/>
      <c r="I1592" s="12" t="str">
        <f>IF(SAISIE!$K109="","",SAISIE!$X109)</f>
        <v/>
      </c>
      <c r="J1592" s="61" t="str">
        <f>IF(COUNTBLANK(SAISIE!$Q$6:$T$6)=4,"",IF(SAISIE!K109="","",IF(SAISIE!Q109&gt;0,SAISIE!$Q$6,IF(SAISIE!R109&gt;0,SAISIE!$R$6,IF(SAISIE!S109&gt;0,SAISIE!$S$6,IF(SAISIE!T109&gt;0,SAISIE!$T$6,""))))))</f>
        <v/>
      </c>
    </row>
    <row r="1593" spans="1:10" x14ac:dyDescent="0.2">
      <c r="A1593" s="48" t="str">
        <f>IF(B1593="","SUPPR",SAISIE!$B$3)</f>
        <v>SUPPR</v>
      </c>
      <c r="B1593" s="12" t="str">
        <f>IF(SAISIE!L109="","",IF(LEN(SAISIE!B109)=1,CONCATENATE("0",SAISIE!B109,"/",SAISIE!$B$4,"/",SAISIE!$B$5),CONCATENATE(SAISIE!B109,"/",SAISIE!$B$4,"/",SAISIE!$B$5)))</f>
        <v/>
      </c>
      <c r="C1593" s="12" t="str">
        <f>IF(SAISIE!L109="","",SAISIE!$L$8)</f>
        <v/>
      </c>
      <c r="D1593" s="12" t="str">
        <f>IF(SAISIE!L109="","",SAISIE!E109)</f>
        <v/>
      </c>
      <c r="E1593" s="12" t="str">
        <f>IF(SAISIE!L109="","",SAISIE!F109)</f>
        <v/>
      </c>
      <c r="F1593" s="12" t="str">
        <f>IF(SAISIE!$L109="","",IF(SAISIE!$U109="","",SAISIE!$U109))</f>
        <v/>
      </c>
      <c r="G1593" s="12" t="str">
        <f>IF(SAISIE!L109="","",SAISIE!L109)</f>
        <v/>
      </c>
      <c r="H1593" s="12"/>
      <c r="I1593" s="12" t="str">
        <f>IF(SAISIE!$L109="","",SAISIE!$X109)</f>
        <v/>
      </c>
      <c r="J1593" s="61" t="str">
        <f>IF(COUNTBLANK(SAISIE!$Q$6:$T$6)=4,"",IF(SAISIE!L109="","",IF(SAISIE!Q109&gt;0,SAISIE!$Q$6,IF(SAISIE!R109&gt;0,SAISIE!$R$6,IF(SAISIE!S109&gt;0,SAISIE!$S$6,IF(SAISIE!T109&gt;0,SAISIE!$T$6,""))))))</f>
        <v/>
      </c>
    </row>
    <row r="1594" spans="1:10" x14ac:dyDescent="0.2">
      <c r="A1594" s="48" t="str">
        <f>IF(B1594="","SUPPR",SAISIE!$B$3)</f>
        <v>SUPPR</v>
      </c>
      <c r="B1594" s="12" t="str">
        <f>IF(SAISIE!M109="","",IF(LEN(SAISIE!B109)=1,CONCATENATE("0",SAISIE!B109,"/",SAISIE!$B$4,"/",SAISIE!$B$5),CONCATENATE(SAISIE!B109,"/",SAISIE!$B$4,"/",SAISIE!$B$5)))</f>
        <v/>
      </c>
      <c r="C1594" s="12" t="str">
        <f>IF(SAISIE!M109="","",SAISIE!$M$8)</f>
        <v/>
      </c>
      <c r="D1594" s="12" t="str">
        <f>IF(SAISIE!M109="","",SAISIE!E109)</f>
        <v/>
      </c>
      <c r="E1594" s="12" t="str">
        <f>IF(SAISIE!M109="","",SAISIE!F109)</f>
        <v/>
      </c>
      <c r="F1594" s="12" t="str">
        <f>IF(SAISIE!$M109="","",IF(SAISIE!$U109="","",SAISIE!$U109))</f>
        <v/>
      </c>
      <c r="G1594" s="12" t="str">
        <f>IF(SAISIE!M109="","",SAISIE!M109)</f>
        <v/>
      </c>
      <c r="H1594" s="12"/>
      <c r="I1594" s="12" t="str">
        <f>IF(SAISIE!$M109="","",SAISIE!$X109)</f>
        <v/>
      </c>
      <c r="J1594" s="61" t="str">
        <f>IF(COUNTBLANK(SAISIE!$Q$6:$T$6)=4,"",IF(SAISIE!M109="","",IF(SAISIE!Q109&gt;0,SAISIE!$Q$6,IF(SAISIE!R109&gt;0,SAISIE!$R$6,IF(SAISIE!S109&gt;0,SAISIE!$S$6,IF(SAISIE!T109&gt;0,SAISIE!$T$6,""))))))</f>
        <v/>
      </c>
    </row>
    <row r="1595" spans="1:10" x14ac:dyDescent="0.2">
      <c r="A1595" s="48" t="str">
        <f>IF(B1595="","SUPPR",SAISIE!$B$3)</f>
        <v>SUPPR</v>
      </c>
      <c r="B1595" s="12" t="str">
        <f>IF(SAISIE!N109="","",IF(LEN(SAISIE!B109)=1,CONCATENATE("0",SAISIE!B109,"/",SAISIE!$B$4,"/",SAISIE!$B$5),CONCATENATE(SAISIE!B109,"/",SAISIE!$B$4,"/",SAISIE!$B$5)))</f>
        <v/>
      </c>
      <c r="C1595" s="12" t="str">
        <f>IF(SAISIE!N109="","",SAISIE!$N$8)</f>
        <v/>
      </c>
      <c r="D1595" s="12" t="str">
        <f>IF(SAISIE!N109="","",SAISIE!E109)</f>
        <v/>
      </c>
      <c r="E1595" s="12" t="str">
        <f>IF(SAISIE!N109="","",SAISIE!F109)</f>
        <v/>
      </c>
      <c r="F1595" s="12" t="str">
        <f>IF(SAISIE!$N109="","",IF(SAISIE!$U109="","",SAISIE!$U109))</f>
        <v/>
      </c>
      <c r="G1595" s="12" t="str">
        <f>IF(SAISIE!N109="","",SAISIE!N109)</f>
        <v/>
      </c>
      <c r="H1595" s="12"/>
      <c r="I1595" s="12" t="str">
        <f>IF(SAISIE!$N109="","",SAISIE!$X109)</f>
        <v/>
      </c>
      <c r="J1595" s="61" t="str">
        <f>IF(COUNTBLANK(SAISIE!$Q$6:$T$6)=4,"",IF(SAISIE!N109="","",IF(SAISIE!Q109&gt;0,SAISIE!$Q$6,IF(SAISIE!R109&gt;0,SAISIE!$R$6,IF(SAISIE!S109&gt;0,SAISIE!$S$6,IF(SAISIE!T109&gt;0,SAISIE!$T$6,""))))))</f>
        <v/>
      </c>
    </row>
    <row r="1596" spans="1:10" x14ac:dyDescent="0.2">
      <c r="A1596" s="48" t="str">
        <f>IF(B1596="","SUPPR",SAISIE!$B$3)</f>
        <v>SUPPR</v>
      </c>
      <c r="B1596" s="12" t="str">
        <f>IF(SAISIE!O109="","",IF(LEN(SAISIE!B109)=1,CONCATENATE("0",SAISIE!B109,"/",SAISIE!$B$4,"/",SAISIE!$B$5),CONCATENATE(SAISIE!B109,"/",SAISIE!$B$4,"/",SAISIE!$B$5)))</f>
        <v/>
      </c>
      <c r="C1596" s="12" t="str">
        <f>IF(SAISIE!O109="","",SAISIE!$O$8)</f>
        <v/>
      </c>
      <c r="D1596" s="12" t="str">
        <f>IF(SAISIE!O109="","",SAISIE!E109)</f>
        <v/>
      </c>
      <c r="E1596" s="12" t="str">
        <f>IF(SAISIE!O109="","",SAISIE!F109)</f>
        <v/>
      </c>
      <c r="F1596" s="12" t="str">
        <f>IF(SAISIE!$O109="","",IF(SAISIE!$U109="","",SAISIE!$U109))</f>
        <v/>
      </c>
      <c r="G1596" s="12" t="str">
        <f>IF(SAISIE!O109="","",SAISIE!O109)</f>
        <v/>
      </c>
      <c r="H1596" s="12"/>
      <c r="I1596" s="12" t="str">
        <f>IF(SAISIE!$O109="","",SAISIE!$X109)</f>
        <v/>
      </c>
      <c r="J1596" s="61" t="str">
        <f>IF(COUNTBLANK(SAISIE!$Q$6:$T$6)=4,"",IF(SAISIE!O109="","",IF(SAISIE!Q109&gt;0,SAISIE!$Q$6,IF(SAISIE!R109&gt;0,SAISIE!$R$6,IF(SAISIE!S109&gt;0,SAISIE!$S$6,IF(SAISIE!T109&gt;0,SAISIE!$T$6,""))))))</f>
        <v/>
      </c>
    </row>
    <row r="1597" spans="1:10" x14ac:dyDescent="0.2">
      <c r="A1597" s="48" t="str">
        <f>IF(B1597="","SUPPR",SAISIE!$B$3)</f>
        <v>SUPPR</v>
      </c>
      <c r="B1597" s="12" t="str">
        <f>IF(SAISIE!P109="","",IF(LEN(SAISIE!B109)=1,CONCATENATE("0",SAISIE!B109,"/",SAISIE!$B$4,"/",SAISIE!$B$5),CONCATENATE(SAISIE!B109,"/",SAISIE!$B$4,"/",SAISIE!$B$5)))</f>
        <v/>
      </c>
      <c r="C1597" s="12" t="str">
        <f>IF(SAISIE!P109="","",SAISIE!$P$8)</f>
        <v/>
      </c>
      <c r="D1597" s="12" t="str">
        <f>IF(SAISIE!P109="","",SAISIE!E109)</f>
        <v/>
      </c>
      <c r="E1597" s="12" t="str">
        <f>IF(SAISIE!P109="","",SAISIE!F109)</f>
        <v/>
      </c>
      <c r="F1597" s="12" t="str">
        <f>IF(SAISIE!$P109="","",IF(SAISIE!$U109="","",SAISIE!$U109))</f>
        <v/>
      </c>
      <c r="G1597" s="12" t="str">
        <f>IF(SAISIE!P109="","",SAISIE!P109)</f>
        <v/>
      </c>
      <c r="H1597" s="12"/>
      <c r="I1597" s="12" t="str">
        <f>IF(SAISIE!$P109="","",SAISIE!$X109)</f>
        <v/>
      </c>
      <c r="J1597" s="61" t="str">
        <f>IF(COUNTBLANK(SAISIE!$Q$6:$T$6)=4,"",IF(SAISIE!P109="","",IF(SAISIE!Q109&gt;0,SAISIE!$Q$6,IF(SAISIE!R109&gt;0,SAISIE!$R$6,IF(SAISIE!S109&gt;0,SAISIE!$S$6,IF(SAISIE!T109&gt;0,SAISIE!$T$6,""))))))</f>
        <v/>
      </c>
    </row>
    <row r="1598" spans="1:10" x14ac:dyDescent="0.2">
      <c r="A1598" s="48" t="str">
        <f>IF(B1598="","SUPPR",SAISIE!$B$3)</f>
        <v>PR</v>
      </c>
      <c r="B1598" s="12" t="str">
        <f>IF(SAISIE!Q109="","",IF(LEN(SAISIE!B109)=1,CONCATENATE("0",SAISIE!B109,"/",SAISIE!$B$4,"/",SAISIE!$B$5),CONCATENATE(SAISIE!B109,"/",SAISIE!$B$4,"/",SAISIE!$B$5)))</f>
        <v>22/01/2018</v>
      </c>
      <c r="C1598" s="12">
        <f>IF(SAISIE!Q109="","",SAISIE!$Q$8)</f>
        <v>4457112</v>
      </c>
      <c r="D1598" s="12">
        <f>IF(SAISIE!Q109="","",SAISIE!E109)</f>
        <v>154414</v>
      </c>
      <c r="E1598" s="12" t="str">
        <f>IF(SAISIE!Q109="","",SAISIE!F109)</f>
        <v>CV PV 18147435 - AT-633-XT - ALVAREZ MICHEL - CITROEN EVASION2.1</v>
      </c>
      <c r="F1598" s="12" t="str">
        <f>IF(SAISIE!$Q109="","",IF(SAISIE!$U109="","",SAISIE!$U109))</f>
        <v/>
      </c>
      <c r="G1598" s="12">
        <f>IF(SAISIE!Q109="","",SAISIE!Q109)</f>
        <v>1.67</v>
      </c>
      <c r="H1598" s="12"/>
      <c r="I1598" s="37"/>
      <c r="J1598" s="61"/>
    </row>
    <row r="1599" spans="1:10" x14ac:dyDescent="0.2">
      <c r="A1599" s="48" t="str">
        <f>IF(B1599="","SUPPR",SAISIE!$B$3)</f>
        <v>SUPPR</v>
      </c>
      <c r="B1599" s="12" t="str">
        <f>IF(SAISIE!R109="","",IF(LEN(SAISIE!B109)=1,CONCATENATE("0",SAISIE!B109,"/",SAISIE!$B$4,"/",SAISIE!$B$5),CONCATENATE(SAISIE!B109,"/",SAISIE!$B$4,"/",SAISIE!$B$5)))</f>
        <v/>
      </c>
      <c r="C1599" s="12" t="str">
        <f>IF(SAISIE!R109="","",SAISIE!$R$8)</f>
        <v/>
      </c>
      <c r="D1599" s="12" t="str">
        <f>IF(SAISIE!R109="","",SAISIE!E109)</f>
        <v/>
      </c>
      <c r="E1599" s="12" t="str">
        <f>IF(SAISIE!R109="","",SAISIE!F109)</f>
        <v/>
      </c>
      <c r="F1599" s="12" t="str">
        <f>IF(SAISIE!$R109="","",IF(SAISIE!$U109="","",SAISIE!$U109))</f>
        <v/>
      </c>
      <c r="G1599" s="12" t="str">
        <f>IF(SAISIE!R109="","",SAISIE!R109)</f>
        <v/>
      </c>
      <c r="H1599" s="12"/>
      <c r="I1599" s="37"/>
      <c r="J1599" s="61"/>
    </row>
    <row r="1600" spans="1:10" x14ac:dyDescent="0.2">
      <c r="A1600" s="48" t="str">
        <f>IF(B1600="","SUPPR",SAISIE!$B$3)</f>
        <v>SUPPR</v>
      </c>
      <c r="B1600" s="12" t="str">
        <f>IF(SAISIE!S109="","",IF(LEN(SAISIE!B109)=1,CONCATENATE("0",SAISIE!B109,"/",SAISIE!$B$4,"/",SAISIE!$B$5),CONCATENATE(SAISIE!B109,"/",SAISIE!$B$4,"/",SAISIE!$B$5)))</f>
        <v/>
      </c>
      <c r="C1600" s="12" t="str">
        <f>IF(SAISIE!S109="","",SAISIE!$S$8)</f>
        <v/>
      </c>
      <c r="D1600" s="12" t="str">
        <f>IF(SAISIE!S109="","",SAISIE!E109)</f>
        <v/>
      </c>
      <c r="E1600" s="12" t="str">
        <f>IF(SAISIE!S109="","",SAISIE!F109)</f>
        <v/>
      </c>
      <c r="F1600" s="12" t="str">
        <f>IF(SAISIE!$S109="","",IF(SAISIE!$U109="","",SAISIE!$U109))</f>
        <v/>
      </c>
      <c r="G1600" s="12" t="str">
        <f>IF(SAISIE!S109="","",SAISIE!S109)</f>
        <v/>
      </c>
      <c r="H1600" s="12"/>
      <c r="I1600" s="37"/>
      <c r="J1600" s="61"/>
    </row>
    <row r="1601" spans="1:10" ht="13.5" thickBot="1" x14ac:dyDescent="0.25">
      <c r="A1601" s="48" t="str">
        <f>IF(B1601="","SUPPR",SAISIE!$B$3)</f>
        <v>SUPPR</v>
      </c>
      <c r="B1601" s="12" t="str">
        <f>IF(SAISIE!T109="","",IF(LEN(SAISIE!B109)=1,CONCATENATE("0",SAISIE!B109,"/",SAISIE!$B$4,"/",SAISIE!$B$5),CONCATENATE(SAISIE!B109,"/",SAISIE!$B$4,"/",SAISIE!$B$5)))</f>
        <v/>
      </c>
      <c r="C1601" s="60" t="str">
        <f>IF(SAISIE!T109="","",SAISIE!$T$8)</f>
        <v/>
      </c>
      <c r="D1601" s="60" t="str">
        <f>IF(SAISIE!T109="","",SAISIE!E109)</f>
        <v/>
      </c>
      <c r="E1601" s="60" t="str">
        <f>IF(SAISIE!T109="","",SAISIE!F109)</f>
        <v/>
      </c>
      <c r="F1601" s="60" t="str">
        <f>IF(SAISIE!$T109="","",IF(SAISIE!$U109="","",SAISIE!$U109))</f>
        <v/>
      </c>
      <c r="G1601" s="60" t="str">
        <f>IF(SAISIE!T109="","",SAISIE!T109)</f>
        <v/>
      </c>
      <c r="H1601" s="58"/>
      <c r="I1601" s="59"/>
      <c r="J1601" s="62"/>
    </row>
    <row r="1602" spans="1:10" x14ac:dyDescent="0.2">
      <c r="A1602" s="48" t="str">
        <f>IF(B1602="","SUPPR",SAISIE!$B$3)</f>
        <v>PR</v>
      </c>
      <c r="B1602" s="53" t="str">
        <f>IF(SAISIE!B110="","",IF(LEN(SAISIE!B110)=1,CONCATENATE("0",SAISIE!B110,"/",SAISIE!$B$4,"/",SAISIE!$B$5),CONCATENATE(SAISIE!B110,"/",SAISIE!$B$4,"/",SAISIE!$B$5)))</f>
        <v>23/01/2018</v>
      </c>
      <c r="C1602" s="53" t="str">
        <f>IF(SAISIE!B110="","",CONCATENATE($M$2,SAISIE!C110))</f>
        <v>411CART</v>
      </c>
      <c r="D1602" s="53">
        <f>IF(SAISIE!B110="","",SAISIE!E110)</f>
        <v>154461</v>
      </c>
      <c r="E1602" s="53" t="str">
        <f>IF(SAISIE!B110="","",SAISIE!F110)</f>
        <v>CV PV 18147482 - 5842 YQ 14 - CARTEAU CATHERINE - VOLKSWAGEN POLO</v>
      </c>
      <c r="F1602" s="66" t="str">
        <f>IF(A1602="SUPPR","",IF(SAISIE!$U110="","",SAISIE!$U110))</f>
        <v/>
      </c>
      <c r="G1602" s="53"/>
      <c r="H1602" s="53">
        <f>IF(SAISIE!B110="","",SAISIE!D110)</f>
        <v>15</v>
      </c>
      <c r="I1602" s="54"/>
      <c r="J1602" s="55" t="str">
        <f>IF(AZ110="","","")</f>
        <v/>
      </c>
    </row>
    <row r="1603" spans="1:10" x14ac:dyDescent="0.2">
      <c r="A1603" s="48" t="str">
        <f>IF(B1603="","SUPPR",SAISIE!$B$3)</f>
        <v>SUPPR</v>
      </c>
      <c r="B1603" s="12" t="str">
        <f>IF(SAISIE!W110="","",IF(LEN(SAISIE!B110)=1,CONCATENATE("0",SAISIE!B110,"/",SAISIE!$B$4,"/",SAISIE!$B$5),CONCATENATE(SAISIE!B110,"/",SAISIE!$B$4,"/",SAISIE!$B$5)))</f>
        <v/>
      </c>
      <c r="C1603" s="12" t="str">
        <f>IF(SAISIE!W110="","",SAISIE!V110)</f>
        <v/>
      </c>
      <c r="D1603" s="12" t="str">
        <f>IF(SAISIE!W110="","",SAISIE!E110)</f>
        <v/>
      </c>
      <c r="E1603" s="12" t="str">
        <f>IF(SAISIE!W110="","",SAISIE!F110)</f>
        <v/>
      </c>
      <c r="F1603" s="12" t="str">
        <f>IF(SAISIE!$W110="","",IF(SAISIE!$U110="","",SAISIE!$U110))</f>
        <v/>
      </c>
      <c r="G1603" s="12" t="str">
        <f>IF(SAISIE!W110="","",SAISIE!W110)</f>
        <v/>
      </c>
      <c r="H1603" s="12"/>
      <c r="I1603" s="12" t="str">
        <f>IF(SAISIE!$W110="","",SAISIE!$X110)</f>
        <v/>
      </c>
      <c r="J1603" s="61" t="str">
        <f>IF(COUNTBLANK(SAISIE!$Q$6:$T$6)=4,"",IF(SAISIE!W110="","",IF(SAISIE!Q110&gt;0,SAISIE!$Q$6,IF(SAISIE!R110&gt;0,SAISIE!$R$6,IF(SAISIE!S110&gt;0,SAISIE!$S$6,IF(SAISIE!T110&gt;0,SAISIE!$T$6,""))))))</f>
        <v/>
      </c>
    </row>
    <row r="1604" spans="1:10" x14ac:dyDescent="0.2">
      <c r="A1604" s="48" t="str">
        <f>IF(B1604="","SUPPR",SAISIE!$B$3)</f>
        <v>PR</v>
      </c>
      <c r="B1604" s="12" t="str">
        <f>IF(SAISIE!G110="","",IF(LEN(SAISIE!B110)=1,CONCATENATE("0",SAISIE!B110,"/",SAISIE!$B$4,"/",SAISIE!$B$5),CONCATENATE(SAISIE!B110,"/",SAISIE!$B$4,"/",SAISIE!$B$5)))</f>
        <v>23/01/2018</v>
      </c>
      <c r="C1604" s="12">
        <f>IF(SAISIE!G110="","",SAISIE!$G$8)</f>
        <v>706100</v>
      </c>
      <c r="D1604" s="12">
        <f>IF(SAISIE!G110="","",SAISIE!E110)</f>
        <v>154461</v>
      </c>
      <c r="E1604" s="12" t="str">
        <f>IF(SAISIE!G110="","",SAISIE!F110)</f>
        <v>CV PV 18147482 - 5842 YQ 14 - CARTEAU CATHERINE - VOLKSWAGEN POLO</v>
      </c>
      <c r="F1604" s="12" t="str">
        <f>IF(SAISIE!$G110="","",IF(SAISIE!$U110="","",SAISIE!$U110))</f>
        <v/>
      </c>
      <c r="G1604" s="12">
        <f>IF(SAISIE!G110="","",SAISIE!G110)</f>
        <v>12.5</v>
      </c>
      <c r="H1604" s="12"/>
      <c r="I1604" s="12">
        <f>IF(SAISIE!$G110="","",SAISIE!$X110)</f>
        <v>0</v>
      </c>
      <c r="J1604" s="61" t="str">
        <f>IF(COUNTBLANK(SAISIE!$Q$6:$T$6)=4,"",IF(SAISIE!G110="","",IF(SAISIE!Q110&gt;0,SAISIE!$Q$6,IF(SAISIE!R110&gt;0,SAISIE!$R$6,IF(SAISIE!S110&gt;0,SAISIE!$S$6,IF(SAISIE!T110&gt;0,SAISIE!$T$6,""))))))</f>
        <v/>
      </c>
    </row>
    <row r="1605" spans="1:10" x14ac:dyDescent="0.2">
      <c r="A1605" s="48" t="str">
        <f>IF(B1605="","SUPPR",SAISIE!$B$3)</f>
        <v>SUPPR</v>
      </c>
      <c r="B1605" s="12" t="str">
        <f>IF(SAISIE!H110="","",IF(LEN(SAISIE!B110)=1,CONCATENATE("0",SAISIE!B110,"/",SAISIE!$B$4,"/",SAISIE!$B$5),CONCATENATE(SAISIE!B110,"/",SAISIE!$B$4,"/",SAISIE!$B$5)))</f>
        <v/>
      </c>
      <c r="C1605" s="12" t="str">
        <f>IF(SAISIE!H110="","",SAISIE!$H$8)</f>
        <v/>
      </c>
      <c r="D1605" s="12" t="str">
        <f>IF(SAISIE!H110="","",SAISIE!E110)</f>
        <v/>
      </c>
      <c r="E1605" s="12" t="str">
        <f>IF(SAISIE!H110="","",SAISIE!F110)</f>
        <v/>
      </c>
      <c r="F1605" s="12" t="str">
        <f>IF(SAISIE!$H110="","",IF(SAISIE!$U110="","",SAISIE!$U110))</f>
        <v/>
      </c>
      <c r="G1605" s="12" t="str">
        <f>IF(SAISIE!H110="","",SAISIE!H110)</f>
        <v/>
      </c>
      <c r="H1605" s="12"/>
      <c r="I1605" s="12" t="str">
        <f>IF(SAISIE!$H110="","",SAISIE!$X110)</f>
        <v/>
      </c>
      <c r="J1605" s="61" t="str">
        <f>IF(COUNTBLANK(SAISIE!$Q$6:$T$6)=4,"",IF(SAISIE!H110="","",IF(SAISIE!Q110&gt;0,SAISIE!$Q$6,IF(SAISIE!R110&gt;0,SAISIE!$R$6,IF(SAISIE!S110&gt;0,SAISIE!$S$6,IF(SAISIE!T110&gt;0,SAISIE!$T$6,""))))))</f>
        <v/>
      </c>
    </row>
    <row r="1606" spans="1:10" x14ac:dyDescent="0.2">
      <c r="A1606" s="48" t="str">
        <f>IF(B1606="","SUPPR",SAISIE!$B$3)</f>
        <v>SUPPR</v>
      </c>
      <c r="B1606" s="12" t="str">
        <f>IF(SAISIE!I110="","",IF(LEN(SAISIE!B110)=1,CONCATENATE("0",SAISIE!B110,"/",SAISIE!$B$4,"/",SAISIE!$B$5),CONCATENATE(SAISIE!B110,"/",SAISIE!$B$4,"/",SAISIE!$B$5)))</f>
        <v/>
      </c>
      <c r="C1606" s="12" t="str">
        <f>IF(SAISIE!I110="","",SAISIE!$I$8)</f>
        <v/>
      </c>
      <c r="D1606" s="12" t="str">
        <f>IF(SAISIE!I110="","",SAISIE!E110)</f>
        <v/>
      </c>
      <c r="E1606" s="12" t="str">
        <f>IF(SAISIE!I110="","",SAISIE!F110)</f>
        <v/>
      </c>
      <c r="F1606" s="12" t="str">
        <f>IF(SAISIE!$I110="","",IF(SAISIE!$U110="","",SAISIE!$U110))</f>
        <v/>
      </c>
      <c r="G1606" s="12" t="str">
        <f>IF(SAISIE!I110="","",SAISIE!I110)</f>
        <v/>
      </c>
      <c r="H1606" s="12"/>
      <c r="I1606" s="12" t="str">
        <f>IF(SAISIE!$I110="","",SAISIE!$X110)</f>
        <v/>
      </c>
      <c r="J1606" s="61" t="str">
        <f>IF(COUNTBLANK(SAISIE!$Q$6:$T$6)=4,"",IF(SAISIE!I110="","",IF(SAISIE!Q110&gt;0,SAISIE!$Q$6,IF(SAISIE!R110&gt;0,SAISIE!$R$6,IF(SAISIE!S110&gt;0,SAISIE!$S$6,IF(SAISIE!T110&gt;0,SAISIE!$T$6,""))))))</f>
        <v/>
      </c>
    </row>
    <row r="1607" spans="1:10" x14ac:dyDescent="0.2">
      <c r="A1607" s="48" t="str">
        <f>IF(B1607="","SUPPR",SAISIE!$B$3)</f>
        <v>SUPPR</v>
      </c>
      <c r="B1607" s="12" t="str">
        <f>IF(SAISIE!J110="","",IF(LEN(SAISIE!B110)=1,CONCATENATE("0",SAISIE!B110,"/",SAISIE!$B$4,"/",SAISIE!$B$5),CONCATENATE(SAISIE!B110,"/",SAISIE!$B$4,"/",SAISIE!$B$5)))</f>
        <v/>
      </c>
      <c r="C1607" s="12" t="str">
        <f>IF(SAISIE!J110="","",SAISIE!$J$8)</f>
        <v/>
      </c>
      <c r="D1607" s="12" t="str">
        <f>IF(SAISIE!J110="","",SAISIE!E110)</f>
        <v/>
      </c>
      <c r="E1607" s="12" t="str">
        <f>IF(SAISIE!J110="","",SAISIE!F110)</f>
        <v/>
      </c>
      <c r="F1607" s="12" t="str">
        <f>IF(SAISIE!$J110="","",IF(SAISIE!$U110="","",SAISIE!$U110))</f>
        <v/>
      </c>
      <c r="G1607" s="12" t="str">
        <f>IF(SAISIE!J110="","",SAISIE!J110)</f>
        <v/>
      </c>
      <c r="H1607" s="12"/>
      <c r="I1607" s="12" t="str">
        <f>IF(SAISIE!$J110="","",SAISIE!$X110)</f>
        <v/>
      </c>
      <c r="J1607" s="61" t="str">
        <f>IF(COUNTBLANK(SAISIE!$Q$6:$T$6)=4,"",IF(SAISIE!J110="","",IF(SAISIE!Q110&gt;0,SAISIE!$Q$6,IF(SAISIE!R110&gt;0,SAISIE!$R$6,IF(SAISIE!S110&gt;0,SAISIE!$S$6,IF(SAISIE!T110&gt;0,SAISIE!$T$6,""))))))</f>
        <v/>
      </c>
    </row>
    <row r="1608" spans="1:10" x14ac:dyDescent="0.2">
      <c r="A1608" s="48" t="str">
        <f>IF(B1608="","SUPPR",SAISIE!$B$3)</f>
        <v>SUPPR</v>
      </c>
      <c r="B1608" s="12" t="str">
        <f>IF(SAISIE!K110="","",IF(LEN(SAISIE!B110)=1,CONCATENATE("0",SAISIE!B110,"/",SAISIE!$B$4,"/",SAISIE!$B$5),CONCATENATE(SAISIE!B110,"/",SAISIE!$B$4,"/",SAISIE!$B$5)))</f>
        <v/>
      </c>
      <c r="C1608" s="12" t="str">
        <f>IF(SAISIE!K110="","",SAISIE!$K$8)</f>
        <v/>
      </c>
      <c r="D1608" s="12" t="str">
        <f>IF(SAISIE!K110="","",SAISIE!E110)</f>
        <v/>
      </c>
      <c r="E1608" s="12" t="str">
        <f>IF(SAISIE!K110="","",SAISIE!F110)</f>
        <v/>
      </c>
      <c r="F1608" s="12" t="str">
        <f>IF(SAISIE!$K110="","",IF(SAISIE!$U110="","",SAISIE!$U110))</f>
        <v/>
      </c>
      <c r="G1608" s="12" t="str">
        <f>IF(SAISIE!K110="","",SAISIE!K110)</f>
        <v/>
      </c>
      <c r="H1608" s="12"/>
      <c r="I1608" s="12" t="str">
        <f>IF(SAISIE!$K110="","",SAISIE!$X110)</f>
        <v/>
      </c>
      <c r="J1608" s="61" t="str">
        <f>IF(COUNTBLANK(SAISIE!$Q$6:$T$6)=4,"",IF(SAISIE!K110="","",IF(SAISIE!Q110&gt;0,SAISIE!$Q$6,IF(SAISIE!R110&gt;0,SAISIE!$R$6,IF(SAISIE!S110&gt;0,SAISIE!$S$6,IF(SAISIE!T110&gt;0,SAISIE!$T$6,""))))))</f>
        <v/>
      </c>
    </row>
    <row r="1609" spans="1:10" x14ac:dyDescent="0.2">
      <c r="A1609" s="48" t="str">
        <f>IF(B1609="","SUPPR",SAISIE!$B$3)</f>
        <v>SUPPR</v>
      </c>
      <c r="B1609" s="12" t="str">
        <f>IF(SAISIE!L110="","",IF(LEN(SAISIE!B110)=1,CONCATENATE("0",SAISIE!B110,"/",SAISIE!$B$4,"/",SAISIE!$B$5),CONCATENATE(SAISIE!B110,"/",SAISIE!$B$4,"/",SAISIE!$B$5)))</f>
        <v/>
      </c>
      <c r="C1609" s="12" t="str">
        <f>IF(SAISIE!L110="","",SAISIE!$L$8)</f>
        <v/>
      </c>
      <c r="D1609" s="12" t="str">
        <f>IF(SAISIE!L110="","",SAISIE!E110)</f>
        <v/>
      </c>
      <c r="E1609" s="12" t="str">
        <f>IF(SAISIE!L110="","",SAISIE!F110)</f>
        <v/>
      </c>
      <c r="F1609" s="12" t="str">
        <f>IF(SAISIE!$L110="","",IF(SAISIE!$U110="","",SAISIE!$U110))</f>
        <v/>
      </c>
      <c r="G1609" s="12" t="str">
        <f>IF(SAISIE!L110="","",SAISIE!L110)</f>
        <v/>
      </c>
      <c r="H1609" s="12"/>
      <c r="I1609" s="12" t="str">
        <f>IF(SAISIE!$L110="","",SAISIE!$X110)</f>
        <v/>
      </c>
      <c r="J1609" s="61" t="str">
        <f>IF(COUNTBLANK(SAISIE!$Q$6:$T$6)=4,"",IF(SAISIE!L110="","",IF(SAISIE!Q110&gt;0,SAISIE!$Q$6,IF(SAISIE!R110&gt;0,SAISIE!$R$6,IF(SAISIE!S110&gt;0,SAISIE!$S$6,IF(SAISIE!T110&gt;0,SAISIE!$T$6,""))))))</f>
        <v/>
      </c>
    </row>
    <row r="1610" spans="1:10" x14ac:dyDescent="0.2">
      <c r="A1610" s="48" t="str">
        <f>IF(B1610="","SUPPR",SAISIE!$B$3)</f>
        <v>SUPPR</v>
      </c>
      <c r="B1610" s="12" t="str">
        <f>IF(SAISIE!M110="","",IF(LEN(SAISIE!B110)=1,CONCATENATE("0",SAISIE!B110,"/",SAISIE!$B$4,"/",SAISIE!$B$5),CONCATENATE(SAISIE!B110,"/",SAISIE!$B$4,"/",SAISIE!$B$5)))</f>
        <v/>
      </c>
      <c r="C1610" s="12" t="str">
        <f>IF(SAISIE!M110="","",SAISIE!$M$8)</f>
        <v/>
      </c>
      <c r="D1610" s="12" t="str">
        <f>IF(SAISIE!M110="","",SAISIE!E110)</f>
        <v/>
      </c>
      <c r="E1610" s="12" t="str">
        <f>IF(SAISIE!M110="","",SAISIE!F110)</f>
        <v/>
      </c>
      <c r="F1610" s="12" t="str">
        <f>IF(SAISIE!$M110="","",IF(SAISIE!$U110="","",SAISIE!$U110))</f>
        <v/>
      </c>
      <c r="G1610" s="12" t="str">
        <f>IF(SAISIE!M110="","",SAISIE!M110)</f>
        <v/>
      </c>
      <c r="H1610" s="12"/>
      <c r="I1610" s="12" t="str">
        <f>IF(SAISIE!$M110="","",SAISIE!$X110)</f>
        <v/>
      </c>
      <c r="J1610" s="61" t="str">
        <f>IF(COUNTBLANK(SAISIE!$Q$6:$T$6)=4,"",IF(SAISIE!M110="","",IF(SAISIE!Q110&gt;0,SAISIE!$Q$6,IF(SAISIE!R110&gt;0,SAISIE!$R$6,IF(SAISIE!S110&gt;0,SAISIE!$S$6,IF(SAISIE!T110&gt;0,SAISIE!$T$6,""))))))</f>
        <v/>
      </c>
    </row>
    <row r="1611" spans="1:10" x14ac:dyDescent="0.2">
      <c r="A1611" s="48" t="str">
        <f>IF(B1611="","SUPPR",SAISIE!$B$3)</f>
        <v>SUPPR</v>
      </c>
      <c r="B1611" s="12" t="str">
        <f>IF(SAISIE!N110="","",IF(LEN(SAISIE!B110)=1,CONCATENATE("0",SAISIE!B110,"/",SAISIE!$B$4,"/",SAISIE!$B$5),CONCATENATE(SAISIE!B110,"/",SAISIE!$B$4,"/",SAISIE!$B$5)))</f>
        <v/>
      </c>
      <c r="C1611" s="12" t="str">
        <f>IF(SAISIE!N110="","",SAISIE!$N$8)</f>
        <v/>
      </c>
      <c r="D1611" s="12" t="str">
        <f>IF(SAISIE!N110="","",SAISIE!E110)</f>
        <v/>
      </c>
      <c r="E1611" s="12" t="str">
        <f>IF(SAISIE!N110="","",SAISIE!F110)</f>
        <v/>
      </c>
      <c r="F1611" s="12" t="str">
        <f>IF(SAISIE!$N110="","",IF(SAISIE!$U110="","",SAISIE!$U110))</f>
        <v/>
      </c>
      <c r="G1611" s="12" t="str">
        <f>IF(SAISIE!N110="","",SAISIE!N110)</f>
        <v/>
      </c>
      <c r="H1611" s="12"/>
      <c r="I1611" s="12" t="str">
        <f>IF(SAISIE!$N110="","",SAISIE!$X110)</f>
        <v/>
      </c>
      <c r="J1611" s="61" t="str">
        <f>IF(COUNTBLANK(SAISIE!$Q$6:$T$6)=4,"",IF(SAISIE!N110="","",IF(SAISIE!Q110&gt;0,SAISIE!$Q$6,IF(SAISIE!R110&gt;0,SAISIE!$R$6,IF(SAISIE!S110&gt;0,SAISIE!$S$6,IF(SAISIE!T110&gt;0,SAISIE!$T$6,""))))))</f>
        <v/>
      </c>
    </row>
    <row r="1612" spans="1:10" x14ac:dyDescent="0.2">
      <c r="A1612" s="48" t="str">
        <f>IF(B1612="","SUPPR",SAISIE!$B$3)</f>
        <v>SUPPR</v>
      </c>
      <c r="B1612" s="12" t="str">
        <f>IF(SAISIE!O110="","",IF(LEN(SAISIE!B110)=1,CONCATENATE("0",SAISIE!B110,"/",SAISIE!$B$4,"/",SAISIE!$B$5),CONCATENATE(SAISIE!B110,"/",SAISIE!$B$4,"/",SAISIE!$B$5)))</f>
        <v/>
      </c>
      <c r="C1612" s="12" t="str">
        <f>IF(SAISIE!O110="","",SAISIE!$O$8)</f>
        <v/>
      </c>
      <c r="D1612" s="12" t="str">
        <f>IF(SAISIE!O110="","",SAISIE!E110)</f>
        <v/>
      </c>
      <c r="E1612" s="12" t="str">
        <f>IF(SAISIE!O110="","",SAISIE!F110)</f>
        <v/>
      </c>
      <c r="F1612" s="12" t="str">
        <f>IF(SAISIE!$O110="","",IF(SAISIE!$U110="","",SAISIE!$U110))</f>
        <v/>
      </c>
      <c r="G1612" s="12" t="str">
        <f>IF(SAISIE!O110="","",SAISIE!O110)</f>
        <v/>
      </c>
      <c r="H1612" s="12"/>
      <c r="I1612" s="12" t="str">
        <f>IF(SAISIE!$O110="","",SAISIE!$X110)</f>
        <v/>
      </c>
      <c r="J1612" s="61" t="str">
        <f>IF(COUNTBLANK(SAISIE!$Q$6:$T$6)=4,"",IF(SAISIE!O110="","",IF(SAISIE!Q110&gt;0,SAISIE!$Q$6,IF(SAISIE!R110&gt;0,SAISIE!$R$6,IF(SAISIE!S110&gt;0,SAISIE!$S$6,IF(SAISIE!T110&gt;0,SAISIE!$T$6,""))))))</f>
        <v/>
      </c>
    </row>
    <row r="1613" spans="1:10" x14ac:dyDescent="0.2">
      <c r="A1613" s="48" t="str">
        <f>IF(B1613="","SUPPR",SAISIE!$B$3)</f>
        <v>SUPPR</v>
      </c>
      <c r="B1613" s="12" t="str">
        <f>IF(SAISIE!P110="","",IF(LEN(SAISIE!B110)=1,CONCATENATE("0",SAISIE!B110,"/",SAISIE!$B$4,"/",SAISIE!$B$5),CONCATENATE(SAISIE!B110,"/",SAISIE!$B$4,"/",SAISIE!$B$5)))</f>
        <v/>
      </c>
      <c r="C1613" s="12" t="str">
        <f>IF(SAISIE!P110="","",SAISIE!$P$8)</f>
        <v/>
      </c>
      <c r="D1613" s="12" t="str">
        <f>IF(SAISIE!P110="","",SAISIE!E110)</f>
        <v/>
      </c>
      <c r="E1613" s="12" t="str">
        <f>IF(SAISIE!P110="","",SAISIE!F110)</f>
        <v/>
      </c>
      <c r="F1613" s="12" t="str">
        <f>IF(SAISIE!$P110="","",IF(SAISIE!$U110="","",SAISIE!$U110))</f>
        <v/>
      </c>
      <c r="G1613" s="12" t="str">
        <f>IF(SAISIE!P110="","",SAISIE!P110)</f>
        <v/>
      </c>
      <c r="H1613" s="12"/>
      <c r="I1613" s="12" t="str">
        <f>IF(SAISIE!$P110="","",SAISIE!$X110)</f>
        <v/>
      </c>
      <c r="J1613" s="61" t="str">
        <f>IF(COUNTBLANK(SAISIE!$Q$6:$T$6)=4,"",IF(SAISIE!P110="","",IF(SAISIE!Q110&gt;0,SAISIE!$Q$6,IF(SAISIE!R110&gt;0,SAISIE!$R$6,IF(SAISIE!S110&gt;0,SAISIE!$S$6,IF(SAISIE!T110&gt;0,SAISIE!$T$6,""))))))</f>
        <v/>
      </c>
    </row>
    <row r="1614" spans="1:10" x14ac:dyDescent="0.2">
      <c r="A1614" s="48" t="str">
        <f>IF(B1614="","SUPPR",SAISIE!$B$3)</f>
        <v>PR</v>
      </c>
      <c r="B1614" s="12" t="str">
        <f>IF(SAISIE!Q110="","",IF(LEN(SAISIE!B110)=1,CONCATENATE("0",SAISIE!B110,"/",SAISIE!$B$4,"/",SAISIE!$B$5),CONCATENATE(SAISIE!B110,"/",SAISIE!$B$4,"/",SAISIE!$B$5)))</f>
        <v>23/01/2018</v>
      </c>
      <c r="C1614" s="12">
        <f>IF(SAISIE!Q110="","",SAISIE!$Q$8)</f>
        <v>4457112</v>
      </c>
      <c r="D1614" s="12">
        <f>IF(SAISIE!Q110="","",SAISIE!E110)</f>
        <v>154461</v>
      </c>
      <c r="E1614" s="12" t="str">
        <f>IF(SAISIE!Q110="","",SAISIE!F110)</f>
        <v>CV PV 18147482 - 5842 YQ 14 - CARTEAU CATHERINE - VOLKSWAGEN POLO</v>
      </c>
      <c r="F1614" s="12" t="str">
        <f>IF(SAISIE!$Q110="","",IF(SAISIE!$U110="","",SAISIE!$U110))</f>
        <v/>
      </c>
      <c r="G1614" s="12">
        <f>IF(SAISIE!Q110="","",SAISIE!Q110)</f>
        <v>2.5</v>
      </c>
      <c r="H1614" s="12"/>
      <c r="I1614" s="37"/>
      <c r="J1614" s="61"/>
    </row>
    <row r="1615" spans="1:10" x14ac:dyDescent="0.2">
      <c r="A1615" s="48" t="str">
        <f>IF(B1615="","SUPPR",SAISIE!$B$3)</f>
        <v>SUPPR</v>
      </c>
      <c r="B1615" s="12" t="str">
        <f>IF(SAISIE!R110="","",IF(LEN(SAISIE!B110)=1,CONCATENATE("0",SAISIE!B110,"/",SAISIE!$B$4,"/",SAISIE!$B$5),CONCATENATE(SAISIE!B110,"/",SAISIE!$B$4,"/",SAISIE!$B$5)))</f>
        <v/>
      </c>
      <c r="C1615" s="12" t="str">
        <f>IF(SAISIE!R110="","",SAISIE!$R$8)</f>
        <v/>
      </c>
      <c r="D1615" s="12" t="str">
        <f>IF(SAISIE!R110="","",SAISIE!E110)</f>
        <v/>
      </c>
      <c r="E1615" s="12" t="str">
        <f>IF(SAISIE!R110="","",SAISIE!F110)</f>
        <v/>
      </c>
      <c r="F1615" s="12" t="str">
        <f>IF(SAISIE!$R110="","",IF(SAISIE!$U110="","",SAISIE!$U110))</f>
        <v/>
      </c>
      <c r="G1615" s="12" t="str">
        <f>IF(SAISIE!R110="","",SAISIE!R110)</f>
        <v/>
      </c>
      <c r="H1615" s="12"/>
      <c r="I1615" s="37"/>
      <c r="J1615" s="61"/>
    </row>
    <row r="1616" spans="1:10" x14ac:dyDescent="0.2">
      <c r="A1616" s="48" t="str">
        <f>IF(B1616="","SUPPR",SAISIE!$B$3)</f>
        <v>SUPPR</v>
      </c>
      <c r="B1616" s="12" t="str">
        <f>IF(SAISIE!S110="","",IF(LEN(SAISIE!B110)=1,CONCATENATE("0",SAISIE!B110,"/",SAISIE!$B$4,"/",SAISIE!$B$5),CONCATENATE(SAISIE!B110,"/",SAISIE!$B$4,"/",SAISIE!$B$5)))</f>
        <v/>
      </c>
      <c r="C1616" s="12" t="str">
        <f>IF(SAISIE!S110="","",SAISIE!$S$8)</f>
        <v/>
      </c>
      <c r="D1616" s="12" t="str">
        <f>IF(SAISIE!S110="","",SAISIE!E110)</f>
        <v/>
      </c>
      <c r="E1616" s="12" t="str">
        <f>IF(SAISIE!S110="","",SAISIE!F110)</f>
        <v/>
      </c>
      <c r="F1616" s="12" t="str">
        <f>IF(SAISIE!$S110="","",IF(SAISIE!$U110="","",SAISIE!$U110))</f>
        <v/>
      </c>
      <c r="G1616" s="12" t="str">
        <f>IF(SAISIE!S110="","",SAISIE!S110)</f>
        <v/>
      </c>
      <c r="H1616" s="12"/>
      <c r="I1616" s="37"/>
      <c r="J1616" s="61"/>
    </row>
    <row r="1617" spans="1:10" ht="13.5" thickBot="1" x14ac:dyDescent="0.25">
      <c r="A1617" s="48" t="str">
        <f>IF(B1617="","SUPPR",SAISIE!$B$3)</f>
        <v>SUPPR</v>
      </c>
      <c r="B1617" s="12" t="str">
        <f>IF(SAISIE!T110="","",IF(LEN(SAISIE!B110)=1,CONCATENATE("0",SAISIE!B110,"/",SAISIE!$B$4,"/",SAISIE!$B$5),CONCATENATE(SAISIE!B110,"/",SAISIE!$B$4,"/",SAISIE!$B$5)))</f>
        <v/>
      </c>
      <c r="C1617" s="60" t="str">
        <f>IF(SAISIE!T110="","",SAISIE!$T$8)</f>
        <v/>
      </c>
      <c r="D1617" s="60" t="str">
        <f>IF(SAISIE!T110="","",SAISIE!E110)</f>
        <v/>
      </c>
      <c r="E1617" s="60" t="str">
        <f>IF(SAISIE!T110="","",SAISIE!F110)</f>
        <v/>
      </c>
      <c r="F1617" s="60" t="str">
        <f>IF(SAISIE!$T110="","",IF(SAISIE!$U110="","",SAISIE!$U110))</f>
        <v/>
      </c>
      <c r="G1617" s="60" t="str">
        <f>IF(SAISIE!T110="","",SAISIE!T110)</f>
        <v/>
      </c>
      <c r="H1617" s="58"/>
      <c r="I1617" s="59"/>
      <c r="J1617" s="6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procédure</vt:lpstr>
      <vt:lpstr>fichier</vt:lpstr>
      <vt:lpstr>SAISIE</vt:lpstr>
      <vt:lpstr>TEST</vt:lpstr>
      <vt:lpstr>PARAM</vt:lpstr>
      <vt:lpstr>INTEGRATION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Patrice HÈZE</cp:lastModifiedBy>
  <dcterms:created xsi:type="dcterms:W3CDTF">1996-10-21T11:03:58Z</dcterms:created>
  <dcterms:modified xsi:type="dcterms:W3CDTF">2018-03-27T01:53:37Z</dcterms:modified>
</cp:coreProperties>
</file>