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240" yWindow="105" windowWidth="14805" windowHeight="8010" activeTab="1"/>
  </bookViews>
  <sheets>
    <sheet name="Simplifier" sheetId="4" r:id="rId1"/>
    <sheet name="Combinaison" sheetId="2" r:id="rId2"/>
    <sheet name="Feuil1" sheetId="1" r:id="rId3"/>
  </sheets>
  <calcPr calcId="125725"/>
</workbook>
</file>

<file path=xl/calcChain.xml><?xml version="1.0" encoding="utf-8"?>
<calcChain xmlns="http://schemas.openxmlformats.org/spreadsheetml/2006/main">
  <c r="R10" i="2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"/>
  <c r="Q4"/>
  <c r="R4"/>
  <c r="S4"/>
  <c r="T4"/>
  <c r="Q5"/>
  <c r="R5"/>
  <c r="S5"/>
  <c r="T5"/>
  <c r="Q6"/>
  <c r="R6"/>
  <c r="S6"/>
  <c r="T6"/>
  <c r="Q7"/>
  <c r="R7"/>
  <c r="S7"/>
  <c r="T7"/>
  <c r="Q8"/>
  <c r="R8"/>
  <c r="S8"/>
  <c r="T8"/>
  <c r="Q9"/>
  <c r="R9"/>
  <c r="S9"/>
  <c r="T9"/>
  <c r="Q10"/>
  <c r="S10"/>
  <c r="T10"/>
  <c r="Q11"/>
  <c r="R11"/>
  <c r="S11"/>
  <c r="T11"/>
  <c r="Q12"/>
  <c r="R12"/>
  <c r="S12"/>
  <c r="T12"/>
  <c r="Q13"/>
  <c r="R13"/>
  <c r="S13"/>
  <c r="T13"/>
  <c r="Q14"/>
  <c r="R14"/>
  <c r="S14"/>
  <c r="T14"/>
  <c r="Q15"/>
  <c r="R15"/>
  <c r="S15"/>
  <c r="T15"/>
  <c r="Q16"/>
  <c r="R16"/>
  <c r="S16"/>
  <c r="T16"/>
  <c r="Q17"/>
  <c r="R17"/>
  <c r="S17"/>
  <c r="T17"/>
  <c r="Q18"/>
  <c r="R18"/>
  <c r="S18"/>
  <c r="T18"/>
  <c r="Q19"/>
  <c r="R19"/>
  <c r="S19"/>
  <c r="T19"/>
  <c r="Q20"/>
  <c r="R20"/>
  <c r="S20"/>
  <c r="T20"/>
  <c r="Q21"/>
  <c r="R21"/>
  <c r="S21"/>
  <c r="T21"/>
  <c r="Q22"/>
  <c r="R22"/>
  <c r="S22"/>
  <c r="T22"/>
  <c r="Q23"/>
  <c r="R23"/>
  <c r="S23"/>
  <c r="T23"/>
  <c r="Q24"/>
  <c r="R24"/>
  <c r="S24"/>
  <c r="T24"/>
  <c r="Q25"/>
  <c r="R25"/>
  <c r="S25"/>
  <c r="T25"/>
  <c r="Q26"/>
  <c r="R26"/>
  <c r="S26"/>
  <c r="T26"/>
  <c r="Q27"/>
  <c r="R27"/>
  <c r="S27"/>
  <c r="T27"/>
  <c r="Q28"/>
  <c r="R28"/>
  <c r="S28"/>
  <c r="T28"/>
  <c r="Q29"/>
  <c r="R29"/>
  <c r="S29"/>
  <c r="T29"/>
  <c r="Q30"/>
  <c r="R30"/>
  <c r="S30"/>
  <c r="T30"/>
  <c r="Q31"/>
  <c r="R31"/>
  <c r="S31"/>
  <c r="T31"/>
  <c r="Q32"/>
  <c r="R32"/>
  <c r="S32"/>
  <c r="T32"/>
  <c r="Q33"/>
  <c r="R33"/>
  <c r="S33"/>
  <c r="T33"/>
  <c r="Q34"/>
  <c r="R34"/>
  <c r="S34"/>
  <c r="T34"/>
  <c r="Q35"/>
  <c r="R35"/>
  <c r="S35"/>
  <c r="T35"/>
  <c r="Q36"/>
  <c r="R36"/>
  <c r="S36"/>
  <c r="T36"/>
  <c r="Q37"/>
  <c r="R37"/>
  <c r="S37"/>
  <c r="T37"/>
  <c r="Q38"/>
  <c r="R38"/>
  <c r="S38"/>
  <c r="T38"/>
  <c r="Q39"/>
  <c r="R39"/>
  <c r="S39"/>
  <c r="T39"/>
  <c r="Q40"/>
  <c r="R40"/>
  <c r="S40"/>
  <c r="T40"/>
  <c r="Q41"/>
  <c r="R41"/>
  <c r="S41"/>
  <c r="T41"/>
  <c r="Q42"/>
  <c r="R42"/>
  <c r="S42"/>
  <c r="T42"/>
  <c r="Q43"/>
  <c r="R43"/>
  <c r="S43"/>
  <c r="T43"/>
  <c r="Q44"/>
  <c r="R44"/>
  <c r="S44"/>
  <c r="T44"/>
  <c r="Q45"/>
  <c r="R45"/>
  <c r="S45"/>
  <c r="T45"/>
  <c r="Q46"/>
  <c r="R46"/>
  <c r="S46"/>
  <c r="T46"/>
  <c r="Q47"/>
  <c r="R47"/>
  <c r="S47"/>
  <c r="T47"/>
  <c r="Q48"/>
  <c r="R48"/>
  <c r="S48"/>
  <c r="T48"/>
  <c r="Q49"/>
  <c r="R49"/>
  <c r="S49"/>
  <c r="T49"/>
  <c r="Q50"/>
  <c r="R50"/>
  <c r="S50"/>
  <c r="T50"/>
  <c r="Q51"/>
  <c r="R51"/>
  <c r="S51"/>
  <c r="T51"/>
  <c r="Q52"/>
  <c r="R52"/>
  <c r="S52"/>
  <c r="T52"/>
  <c r="Q53"/>
  <c r="R53"/>
  <c r="S53"/>
  <c r="T53"/>
  <c r="Q54"/>
  <c r="R54"/>
  <c r="S54"/>
  <c r="T54"/>
  <c r="Q55"/>
  <c r="R55"/>
  <c r="S55"/>
  <c r="T55"/>
  <c r="Q56"/>
  <c r="R56"/>
  <c r="S56"/>
  <c r="T56"/>
  <c r="Q57"/>
  <c r="R57"/>
  <c r="S57"/>
  <c r="T57"/>
  <c r="Q58"/>
  <c r="R58"/>
  <c r="S58"/>
  <c r="T58"/>
  <c r="Q59"/>
  <c r="R59"/>
  <c r="S59"/>
  <c r="T59"/>
  <c r="Q60"/>
  <c r="R60"/>
  <c r="S60"/>
  <c r="T60"/>
  <c r="W60" s="1"/>
  <c r="Q61"/>
  <c r="R61"/>
  <c r="S61"/>
  <c r="T61"/>
  <c r="Q62"/>
  <c r="R62"/>
  <c r="S62"/>
  <c r="T62"/>
  <c r="W62" s="1"/>
  <c r="Q63"/>
  <c r="R63"/>
  <c r="S63"/>
  <c r="T63"/>
  <c r="Q64"/>
  <c r="R64"/>
  <c r="S64"/>
  <c r="T64"/>
  <c r="Q65"/>
  <c r="R65"/>
  <c r="S65"/>
  <c r="T65"/>
  <c r="W65" s="1"/>
  <c r="Q66"/>
  <c r="R66"/>
  <c r="S66"/>
  <c r="T66"/>
  <c r="Q67"/>
  <c r="R67"/>
  <c r="S67"/>
  <c r="T67"/>
  <c r="Q68"/>
  <c r="R68"/>
  <c r="S68"/>
  <c r="T68"/>
  <c r="Q69"/>
  <c r="R69"/>
  <c r="S69"/>
  <c r="T69"/>
  <c r="Q70"/>
  <c r="R70"/>
  <c r="S70"/>
  <c r="T70"/>
  <c r="W70" s="1"/>
  <c r="Q71"/>
  <c r="R71"/>
  <c r="S71"/>
  <c r="T71"/>
  <c r="W71" s="1"/>
  <c r="Q72"/>
  <c r="R72"/>
  <c r="S72"/>
  <c r="T72"/>
  <c r="Q73"/>
  <c r="R73"/>
  <c r="S73"/>
  <c r="T73"/>
  <c r="Q74"/>
  <c r="R74"/>
  <c r="S74"/>
  <c r="T74"/>
  <c r="Q75"/>
  <c r="R75"/>
  <c r="S75"/>
  <c r="T75"/>
  <c r="Q76"/>
  <c r="R76"/>
  <c r="S76"/>
  <c r="T76"/>
  <c r="W76" s="1"/>
  <c r="Q77"/>
  <c r="R77"/>
  <c r="S77"/>
  <c r="T77"/>
  <c r="Q78"/>
  <c r="R78"/>
  <c r="S78"/>
  <c r="T78"/>
  <c r="W78" s="1"/>
  <c r="Q79"/>
  <c r="R79"/>
  <c r="S79"/>
  <c r="T79"/>
  <c r="W79" s="1"/>
  <c r="Q80"/>
  <c r="R80"/>
  <c r="S80"/>
  <c r="T80"/>
  <c r="Q81"/>
  <c r="R81"/>
  <c r="S81"/>
  <c r="T81"/>
  <c r="W81" s="1"/>
  <c r="Q82"/>
  <c r="R82"/>
  <c r="S82"/>
  <c r="T82"/>
  <c r="Q83"/>
  <c r="R83"/>
  <c r="S83"/>
  <c r="T83"/>
  <c r="Q84"/>
  <c r="R84"/>
  <c r="S84"/>
  <c r="T84"/>
  <c r="Q85"/>
  <c r="R85"/>
  <c r="S85"/>
  <c r="T85"/>
  <c r="Q86"/>
  <c r="R86"/>
  <c r="S86"/>
  <c r="T86"/>
  <c r="Q87"/>
  <c r="R87"/>
  <c r="S87"/>
  <c r="T87"/>
  <c r="W87" s="1"/>
  <c r="Q88"/>
  <c r="R88"/>
  <c r="S88"/>
  <c r="T88"/>
  <c r="Q89"/>
  <c r="R89"/>
  <c r="S89"/>
  <c r="T89"/>
  <c r="W89" s="1"/>
  <c r="Q90"/>
  <c r="R90"/>
  <c r="S90"/>
  <c r="T90"/>
  <c r="Q91"/>
  <c r="R91"/>
  <c r="S91"/>
  <c r="T91"/>
  <c r="Q92"/>
  <c r="R92"/>
  <c r="S92"/>
  <c r="T92"/>
  <c r="W92" s="1"/>
  <c r="Q93"/>
  <c r="R93"/>
  <c r="S93"/>
  <c r="T93"/>
  <c r="Q94"/>
  <c r="R94"/>
  <c r="S94"/>
  <c r="T94"/>
  <c r="W94" s="1"/>
  <c r="Q95"/>
  <c r="R95"/>
  <c r="S95"/>
  <c r="T95"/>
  <c r="W95" s="1"/>
  <c r="Q96"/>
  <c r="R96"/>
  <c r="S96"/>
  <c r="T96"/>
  <c r="Q97"/>
  <c r="R97"/>
  <c r="S97"/>
  <c r="T97"/>
  <c r="Q98"/>
  <c r="R98"/>
  <c r="S98"/>
  <c r="T98"/>
  <c r="Q99"/>
  <c r="R99"/>
  <c r="S99"/>
  <c r="T99"/>
  <c r="Q100"/>
  <c r="R100"/>
  <c r="S100"/>
  <c r="T100"/>
  <c r="Q101"/>
  <c r="R101"/>
  <c r="S101"/>
  <c r="T101"/>
  <c r="Q102"/>
  <c r="R102"/>
  <c r="S102"/>
  <c r="T102"/>
  <c r="Q103"/>
  <c r="R103"/>
  <c r="S103"/>
  <c r="T103"/>
  <c r="Q104"/>
  <c r="R104"/>
  <c r="S104"/>
  <c r="T104"/>
  <c r="Q105"/>
  <c r="R105"/>
  <c r="S105"/>
  <c r="T105"/>
  <c r="W105" s="1"/>
  <c r="Q106"/>
  <c r="R106"/>
  <c r="S106"/>
  <c r="T106"/>
  <c r="Q107"/>
  <c r="R107"/>
  <c r="S107"/>
  <c r="T107"/>
  <c r="Q108"/>
  <c r="R108"/>
  <c r="S108"/>
  <c r="T108"/>
  <c r="W108" s="1"/>
  <c r="Q109"/>
  <c r="R109"/>
  <c r="S109"/>
  <c r="T109"/>
  <c r="Q110"/>
  <c r="R110"/>
  <c r="S110"/>
  <c r="T110"/>
  <c r="Q111"/>
  <c r="R111"/>
  <c r="S111"/>
  <c r="T111"/>
  <c r="W111" s="1"/>
  <c r="Q112"/>
  <c r="R112"/>
  <c r="S112"/>
  <c r="T112"/>
  <c r="Q113"/>
  <c r="R113"/>
  <c r="S113"/>
  <c r="T113"/>
  <c r="W113" s="1"/>
  <c r="Q114"/>
  <c r="R114"/>
  <c r="S114"/>
  <c r="T114"/>
  <c r="Q115"/>
  <c r="R115"/>
  <c r="S115"/>
  <c r="T115"/>
  <c r="Q116"/>
  <c r="R116"/>
  <c r="S116"/>
  <c r="T116"/>
  <c r="Q117"/>
  <c r="R117"/>
  <c r="S117"/>
  <c r="T117"/>
  <c r="Q118"/>
  <c r="R118"/>
  <c r="S118"/>
  <c r="T118"/>
  <c r="Q119"/>
  <c r="R119"/>
  <c r="S119"/>
  <c r="T119"/>
  <c r="Q120"/>
  <c r="R120"/>
  <c r="S120"/>
  <c r="T120"/>
  <c r="Q121"/>
  <c r="R121"/>
  <c r="S121"/>
  <c r="T121"/>
  <c r="Q122"/>
  <c r="R122"/>
  <c r="S122"/>
  <c r="T122"/>
  <c r="Q123"/>
  <c r="R123"/>
  <c r="S123"/>
  <c r="T123"/>
  <c r="Q124"/>
  <c r="R124"/>
  <c r="S124"/>
  <c r="T124"/>
  <c r="W124" s="1"/>
  <c r="Q125"/>
  <c r="R125"/>
  <c r="S125"/>
  <c r="T125"/>
  <c r="Q126"/>
  <c r="R126"/>
  <c r="S126"/>
  <c r="T126"/>
  <c r="W126" s="1"/>
  <c r="Q127"/>
  <c r="R127"/>
  <c r="S127"/>
  <c r="T127"/>
  <c r="W127" s="1"/>
  <c r="Q128"/>
  <c r="R128"/>
  <c r="S128"/>
  <c r="T128"/>
  <c r="Q129"/>
  <c r="R129"/>
  <c r="S129"/>
  <c r="T129"/>
  <c r="Q130"/>
  <c r="R130"/>
  <c r="S130"/>
  <c r="T130"/>
  <c r="Q131"/>
  <c r="R131"/>
  <c r="S131"/>
  <c r="T131"/>
  <c r="Q132"/>
  <c r="R132"/>
  <c r="S132"/>
  <c r="T132"/>
  <c r="W132" s="1"/>
  <c r="Q133"/>
  <c r="R133"/>
  <c r="S133"/>
  <c r="T133"/>
  <c r="Q134"/>
  <c r="R134"/>
  <c r="S134"/>
  <c r="T134"/>
  <c r="Q135"/>
  <c r="R135"/>
  <c r="S135"/>
  <c r="T135"/>
  <c r="Q136"/>
  <c r="R136"/>
  <c r="S136"/>
  <c r="T136"/>
  <c r="Q137"/>
  <c r="R137"/>
  <c r="S137"/>
  <c r="T137"/>
  <c r="Q138"/>
  <c r="R138"/>
  <c r="S138"/>
  <c r="T138"/>
  <c r="Q139"/>
  <c r="R139"/>
  <c r="S139"/>
  <c r="T139"/>
  <c r="Q140"/>
  <c r="R140"/>
  <c r="S140"/>
  <c r="T140"/>
  <c r="W140" s="1"/>
  <c r="Q141"/>
  <c r="R141"/>
  <c r="S141"/>
  <c r="T141"/>
  <c r="Q142"/>
  <c r="R142"/>
  <c r="S142"/>
  <c r="T142"/>
  <c r="W142" s="1"/>
  <c r="Q143"/>
  <c r="R143"/>
  <c r="S143"/>
  <c r="T143"/>
  <c r="Q144"/>
  <c r="R144"/>
  <c r="S144"/>
  <c r="T144"/>
  <c r="Q145"/>
  <c r="R145"/>
  <c r="S145"/>
  <c r="T145"/>
  <c r="W145" s="1"/>
  <c r="Q146"/>
  <c r="R146"/>
  <c r="S146"/>
  <c r="T146"/>
  <c r="Q147"/>
  <c r="R147"/>
  <c r="S147"/>
  <c r="T147"/>
  <c r="Q148"/>
  <c r="R148"/>
  <c r="S148"/>
  <c r="T148"/>
  <c r="W148" s="1"/>
  <c r="Q149"/>
  <c r="R149"/>
  <c r="S149"/>
  <c r="T149"/>
  <c r="Q150"/>
  <c r="R150"/>
  <c r="S150"/>
  <c r="T150"/>
  <c r="Q151"/>
  <c r="R151"/>
  <c r="S151"/>
  <c r="T151"/>
  <c r="Q152"/>
  <c r="R152"/>
  <c r="S152"/>
  <c r="T152"/>
  <c r="Q153"/>
  <c r="R153"/>
  <c r="S153"/>
  <c r="T153"/>
  <c r="Q154"/>
  <c r="R154"/>
  <c r="S154"/>
  <c r="T154"/>
  <c r="Q155"/>
  <c r="R155"/>
  <c r="S155"/>
  <c r="T155"/>
  <c r="Q156"/>
  <c r="R156"/>
  <c r="S156"/>
  <c r="T156"/>
  <c r="W156" s="1"/>
  <c r="Q157"/>
  <c r="R157"/>
  <c r="S157"/>
  <c r="T157"/>
  <c r="Q158"/>
  <c r="R158"/>
  <c r="S158"/>
  <c r="T158"/>
  <c r="Q159"/>
  <c r="R159"/>
  <c r="S159"/>
  <c r="T159"/>
  <c r="Q160"/>
  <c r="R160"/>
  <c r="S160"/>
  <c r="T160"/>
  <c r="Q161"/>
  <c r="R161"/>
  <c r="S161"/>
  <c r="T161"/>
  <c r="W161" s="1"/>
  <c r="Q162"/>
  <c r="R162"/>
  <c r="S162"/>
  <c r="T162"/>
  <c r="Q163"/>
  <c r="R163"/>
  <c r="S163"/>
  <c r="T163"/>
  <c r="Q164"/>
  <c r="R164"/>
  <c r="S164"/>
  <c r="T164"/>
  <c r="W164" s="1"/>
  <c r="Q165"/>
  <c r="R165"/>
  <c r="S165"/>
  <c r="T165"/>
  <c r="Q166"/>
  <c r="R166"/>
  <c r="S166"/>
  <c r="T166"/>
  <c r="W166" s="1"/>
  <c r="Q167"/>
  <c r="R167"/>
  <c r="S167"/>
  <c r="T167"/>
  <c r="Q168"/>
  <c r="R168"/>
  <c r="S168"/>
  <c r="T168"/>
  <c r="Q169"/>
  <c r="R169"/>
  <c r="S169"/>
  <c r="T169"/>
  <c r="Q170"/>
  <c r="R170"/>
  <c r="S170"/>
  <c r="T170"/>
  <c r="Q171"/>
  <c r="R171"/>
  <c r="S171"/>
  <c r="T171"/>
  <c r="Q172"/>
  <c r="R172"/>
  <c r="S172"/>
  <c r="T172"/>
  <c r="Q173"/>
  <c r="R173"/>
  <c r="S173"/>
  <c r="T173"/>
  <c r="Q174"/>
  <c r="R174"/>
  <c r="S174"/>
  <c r="T174"/>
  <c r="W174" s="1"/>
  <c r="Q175"/>
  <c r="R175"/>
  <c r="S175"/>
  <c r="T175"/>
  <c r="W175" s="1"/>
  <c r="Q176"/>
  <c r="R176"/>
  <c r="S176"/>
  <c r="T176"/>
  <c r="Q177"/>
  <c r="R177"/>
  <c r="S177"/>
  <c r="T177"/>
  <c r="Q178"/>
  <c r="R178"/>
  <c r="S178"/>
  <c r="T178"/>
  <c r="Q179"/>
  <c r="R179"/>
  <c r="S179"/>
  <c r="T179"/>
  <c r="Q180"/>
  <c r="R180"/>
  <c r="S180"/>
  <c r="T180"/>
  <c r="Q181"/>
  <c r="R181"/>
  <c r="S181"/>
  <c r="T181"/>
  <c r="Q182"/>
  <c r="R182"/>
  <c r="S182"/>
  <c r="T182"/>
  <c r="Q183"/>
  <c r="R183"/>
  <c r="S183"/>
  <c r="T183"/>
  <c r="Q184"/>
  <c r="R184"/>
  <c r="S184"/>
  <c r="T184"/>
  <c r="Q185"/>
  <c r="R185"/>
  <c r="S185"/>
  <c r="T185"/>
  <c r="Q186"/>
  <c r="R186"/>
  <c r="S186"/>
  <c r="T186"/>
  <c r="Q187"/>
  <c r="R187"/>
  <c r="S187"/>
  <c r="T187"/>
  <c r="Q188"/>
  <c r="R188"/>
  <c r="S188"/>
  <c r="T188"/>
  <c r="Q189"/>
  <c r="R189"/>
  <c r="S189"/>
  <c r="T189"/>
  <c r="Q190"/>
  <c r="R190"/>
  <c r="S190"/>
  <c r="T190"/>
  <c r="Q191"/>
  <c r="R191"/>
  <c r="S191"/>
  <c r="T191"/>
  <c r="Q192"/>
  <c r="R192"/>
  <c r="S192"/>
  <c r="T192"/>
  <c r="Q193"/>
  <c r="R193"/>
  <c r="S193"/>
  <c r="T193"/>
  <c r="Q194"/>
  <c r="R194"/>
  <c r="S194"/>
  <c r="T194"/>
  <c r="Q195"/>
  <c r="R195"/>
  <c r="S195"/>
  <c r="T195"/>
  <c r="Q196"/>
  <c r="R196"/>
  <c r="S196"/>
  <c r="T196"/>
  <c r="Q197"/>
  <c r="R197"/>
  <c r="S197"/>
  <c r="T197"/>
  <c r="W197" s="1"/>
  <c r="Q198"/>
  <c r="R198"/>
  <c r="S198"/>
  <c r="T198"/>
  <c r="Q199"/>
  <c r="R199"/>
  <c r="S199"/>
  <c r="T199"/>
  <c r="Q200"/>
  <c r="R200"/>
  <c r="S200"/>
  <c r="T200"/>
  <c r="Q201"/>
  <c r="R201"/>
  <c r="S201"/>
  <c r="T201"/>
  <c r="Q202"/>
  <c r="R202"/>
  <c r="S202"/>
  <c r="T202"/>
  <c r="Q203"/>
  <c r="R203"/>
  <c r="S203"/>
  <c r="T203"/>
  <c r="Q204"/>
  <c r="R204"/>
  <c r="S204"/>
  <c r="T204"/>
  <c r="Q205"/>
  <c r="R205"/>
  <c r="S205"/>
  <c r="T205"/>
  <c r="Q206"/>
  <c r="R206"/>
  <c r="S206"/>
  <c r="T206"/>
  <c r="Q207"/>
  <c r="R207"/>
  <c r="S207"/>
  <c r="T207"/>
  <c r="Q208"/>
  <c r="R208"/>
  <c r="S208"/>
  <c r="T208"/>
  <c r="Q209"/>
  <c r="R209"/>
  <c r="S209"/>
  <c r="T209"/>
  <c r="Q210"/>
  <c r="R210"/>
  <c r="S210"/>
  <c r="T210"/>
  <c r="Q211"/>
  <c r="R211"/>
  <c r="S211"/>
  <c r="T211"/>
  <c r="Q212"/>
  <c r="R212"/>
  <c r="S212"/>
  <c r="T212"/>
  <c r="Q213"/>
  <c r="R213"/>
  <c r="S213"/>
  <c r="T213"/>
  <c r="Q214"/>
  <c r="R214"/>
  <c r="S214"/>
  <c r="T214"/>
  <c r="Q215"/>
  <c r="R215"/>
  <c r="S215"/>
  <c r="T215"/>
  <c r="Q216"/>
  <c r="R216"/>
  <c r="S216"/>
  <c r="T216"/>
  <c r="Q217"/>
  <c r="R217"/>
  <c r="S217"/>
  <c r="T217"/>
  <c r="Q218"/>
  <c r="R218"/>
  <c r="S218"/>
  <c r="T218"/>
  <c r="T3"/>
  <c r="S3"/>
  <c r="R3"/>
  <c r="V9"/>
  <c r="V17"/>
  <c r="Q3"/>
  <c r="W5"/>
  <c r="V6"/>
  <c r="V7"/>
  <c r="W8"/>
  <c r="V10"/>
  <c r="V11"/>
  <c r="W12"/>
  <c r="V14"/>
  <c r="V15"/>
  <c r="W16"/>
  <c r="V18"/>
  <c r="V19"/>
  <c r="W20"/>
  <c r="V21"/>
  <c r="W22"/>
  <c r="W23"/>
  <c r="W25"/>
  <c r="V26"/>
  <c r="V27"/>
  <c r="W28"/>
  <c r="V29"/>
  <c r="W30"/>
  <c r="W32"/>
  <c r="V34"/>
  <c r="V35"/>
  <c r="W36"/>
  <c r="V37"/>
  <c r="W38"/>
  <c r="W39"/>
  <c r="W41"/>
  <c r="V42"/>
  <c r="V43"/>
  <c r="W44"/>
  <c r="V45"/>
  <c r="W46"/>
  <c r="W47"/>
  <c r="W49"/>
  <c r="V50"/>
  <c r="V51"/>
  <c r="W52"/>
  <c r="V53"/>
  <c r="W54"/>
  <c r="W55"/>
  <c r="W57"/>
  <c r="V58"/>
  <c r="V59"/>
  <c r="V61"/>
  <c r="W63"/>
  <c r="V66"/>
  <c r="V67"/>
  <c r="W68"/>
  <c r="W69"/>
  <c r="W73"/>
  <c r="V74"/>
  <c r="V75"/>
  <c r="V77"/>
  <c r="V82"/>
  <c r="V83"/>
  <c r="W84"/>
  <c r="W85"/>
  <c r="W86"/>
  <c r="V90"/>
  <c r="V91"/>
  <c r="W97"/>
  <c r="W100"/>
  <c r="W101"/>
  <c r="W102"/>
  <c r="W103"/>
  <c r="V106"/>
  <c r="W110"/>
  <c r="V115"/>
  <c r="W116"/>
  <c r="W117"/>
  <c r="W118"/>
  <c r="W119"/>
  <c r="W121"/>
  <c r="W129"/>
  <c r="V133"/>
  <c r="W134"/>
  <c r="W135"/>
  <c r="V138"/>
  <c r="W143"/>
  <c r="V147"/>
  <c r="W150"/>
  <c r="W151"/>
  <c r="V157"/>
  <c r="W159"/>
  <c r="V170"/>
  <c r="V179"/>
  <c r="W184"/>
  <c r="W187"/>
  <c r="F18"/>
  <c r="F17"/>
  <c r="V193" l="1"/>
  <c r="V171"/>
  <c r="V169"/>
  <c r="X169" s="1"/>
  <c r="V165"/>
  <c r="V162"/>
  <c r="V155"/>
  <c r="V153"/>
  <c r="V149"/>
  <c r="V146"/>
  <c r="V141"/>
  <c r="V139"/>
  <c r="X139" s="1"/>
  <c r="V137"/>
  <c r="V131"/>
  <c r="V130"/>
  <c r="V125"/>
  <c r="X125" s="1"/>
  <c r="V123"/>
  <c r="V122"/>
  <c r="V114"/>
  <c r="V109"/>
  <c r="V107"/>
  <c r="V99"/>
  <c r="V98"/>
  <c r="V93"/>
  <c r="V215"/>
  <c r="W10"/>
  <c r="W9"/>
  <c r="W7"/>
  <c r="W6"/>
  <c r="X6" s="1"/>
  <c r="V5"/>
  <c r="W218"/>
  <c r="W217"/>
  <c r="W211"/>
  <c r="W201"/>
  <c r="W196"/>
  <c r="W193"/>
  <c r="W192"/>
  <c r="W191"/>
  <c r="W190"/>
  <c r="W188"/>
  <c r="W185"/>
  <c r="W181"/>
  <c r="W180"/>
  <c r="W179"/>
  <c r="X179" s="1"/>
  <c r="D5" i="1" s="1"/>
  <c r="W178" i="2"/>
  <c r="W176"/>
  <c r="W173"/>
  <c r="W172"/>
  <c r="W171"/>
  <c r="X171" s="1"/>
  <c r="W170"/>
  <c r="W169"/>
  <c r="W168"/>
  <c r="W165"/>
  <c r="X165" s="1"/>
  <c r="W163"/>
  <c r="W162"/>
  <c r="W160"/>
  <c r="W157"/>
  <c r="W155"/>
  <c r="W154"/>
  <c r="W153"/>
  <c r="X153" s="1"/>
  <c r="W152"/>
  <c r="W149"/>
  <c r="W147"/>
  <c r="W146"/>
  <c r="X146" s="1"/>
  <c r="W144"/>
  <c r="W141"/>
  <c r="W139"/>
  <c r="W138"/>
  <c r="X138" s="1"/>
  <c r="W137"/>
  <c r="W136"/>
  <c r="W133"/>
  <c r="X133" s="1"/>
  <c r="W131"/>
  <c r="X131" s="1"/>
  <c r="W130"/>
  <c r="X130" s="1"/>
  <c r="W120"/>
  <c r="W83"/>
  <c r="V214"/>
  <c r="V213"/>
  <c r="V210"/>
  <c r="V209"/>
  <c r="V207"/>
  <c r="V206"/>
  <c r="V205"/>
  <c r="V203"/>
  <c r="V202"/>
  <c r="V199"/>
  <c r="V198"/>
  <c r="V197"/>
  <c r="V195"/>
  <c r="X195" s="1"/>
  <c r="V194"/>
  <c r="V189"/>
  <c r="V187"/>
  <c r="X187" s="1"/>
  <c r="V186"/>
  <c r="V184"/>
  <c r="V183"/>
  <c r="V182"/>
  <c r="V177"/>
  <c r="V175"/>
  <c r="X175" s="1"/>
  <c r="V174"/>
  <c r="V167"/>
  <c r="V166"/>
  <c r="X166" s="1"/>
  <c r="V161"/>
  <c r="X161" s="1"/>
  <c r="V159"/>
  <c r="V158"/>
  <c r="V151"/>
  <c r="X151" s="1"/>
  <c r="V150"/>
  <c r="V145"/>
  <c r="V143"/>
  <c r="X143" s="1"/>
  <c r="V142"/>
  <c r="X142" s="1"/>
  <c r="V135"/>
  <c r="X135" s="1"/>
  <c r="V134"/>
  <c r="V129"/>
  <c r="X129" s="1"/>
  <c r="V127"/>
  <c r="X127" s="1"/>
  <c r="V126"/>
  <c r="V121"/>
  <c r="V119"/>
  <c r="V118"/>
  <c r="X118" s="1"/>
  <c r="V117"/>
  <c r="X117" s="1"/>
  <c r="V113"/>
  <c r="V111"/>
  <c r="V110"/>
  <c r="V105"/>
  <c r="X105" s="1"/>
  <c r="V103"/>
  <c r="V102"/>
  <c r="X102" s="1"/>
  <c r="V101"/>
  <c r="X101" s="1"/>
  <c r="V97"/>
  <c r="X97" s="1"/>
  <c r="V95"/>
  <c r="V94"/>
  <c r="X94" s="1"/>
  <c r="V89"/>
  <c r="X89" s="1"/>
  <c r="V87"/>
  <c r="X87" s="1"/>
  <c r="V86"/>
  <c r="V85"/>
  <c r="V81"/>
  <c r="X81" s="1"/>
  <c r="W128"/>
  <c r="W125"/>
  <c r="W123"/>
  <c r="W122"/>
  <c r="X122" s="1"/>
  <c r="W115"/>
  <c r="X115" s="1"/>
  <c r="W114"/>
  <c r="W112"/>
  <c r="W109"/>
  <c r="X109" s="1"/>
  <c r="W107"/>
  <c r="X107" s="1"/>
  <c r="W106"/>
  <c r="W104"/>
  <c r="W99"/>
  <c r="X99" s="1"/>
  <c r="W98"/>
  <c r="X98" s="1"/>
  <c r="W96"/>
  <c r="W93"/>
  <c r="W91"/>
  <c r="X91" s="1"/>
  <c r="W90"/>
  <c r="X90" s="1"/>
  <c r="W88"/>
  <c r="W82"/>
  <c r="X82" s="1"/>
  <c r="W80"/>
  <c r="V79"/>
  <c r="X79" s="1"/>
  <c r="V78"/>
  <c r="W77"/>
  <c r="X77" s="1"/>
  <c r="W75"/>
  <c r="W74"/>
  <c r="X74" s="1"/>
  <c r="V73"/>
  <c r="W72"/>
  <c r="V71"/>
  <c r="X71" s="1"/>
  <c r="V70"/>
  <c r="X70" s="1"/>
  <c r="V69"/>
  <c r="W67"/>
  <c r="W66"/>
  <c r="X66" s="1"/>
  <c r="V65"/>
  <c r="X65" s="1"/>
  <c r="W64"/>
  <c r="V63"/>
  <c r="X63" s="1"/>
  <c r="V62"/>
  <c r="X62" s="1"/>
  <c r="W61"/>
  <c r="W59"/>
  <c r="W58"/>
  <c r="V57"/>
  <c r="X57" s="1"/>
  <c r="W56"/>
  <c r="V55"/>
  <c r="V54"/>
  <c r="W53"/>
  <c r="X53" s="1"/>
  <c r="W51"/>
  <c r="X51" s="1"/>
  <c r="W50"/>
  <c r="V49"/>
  <c r="X49" s="1"/>
  <c r="W48"/>
  <c r="V47"/>
  <c r="X47" s="1"/>
  <c r="V46"/>
  <c r="W45"/>
  <c r="X45" s="1"/>
  <c r="W43"/>
  <c r="X43" s="1"/>
  <c r="W42"/>
  <c r="X42" s="1"/>
  <c r="V41"/>
  <c r="W40"/>
  <c r="V39"/>
  <c r="X39" s="1"/>
  <c r="V38"/>
  <c r="X38" s="1"/>
  <c r="W37"/>
  <c r="W35"/>
  <c r="X35" s="1"/>
  <c r="W34"/>
  <c r="X34" s="1"/>
  <c r="V33"/>
  <c r="W31"/>
  <c r="V30"/>
  <c r="X30" s="1"/>
  <c r="W29"/>
  <c r="X29" s="1"/>
  <c r="W27"/>
  <c r="X27" s="1"/>
  <c r="W26"/>
  <c r="V25"/>
  <c r="X25" s="1"/>
  <c r="V23"/>
  <c r="X23" s="1"/>
  <c r="D3" i="1" s="1"/>
  <c r="V22" i="2"/>
  <c r="X22" s="1"/>
  <c r="W19"/>
  <c r="W18"/>
  <c r="X18" s="1"/>
  <c r="W17"/>
  <c r="X17" s="1"/>
  <c r="W203"/>
  <c r="W183"/>
  <c r="W4"/>
  <c r="W189"/>
  <c r="X189" s="1"/>
  <c r="V173"/>
  <c r="X173" s="1"/>
  <c r="W167"/>
  <c r="V163"/>
  <c r="X163" s="1"/>
  <c r="W158"/>
  <c r="V154"/>
  <c r="X154" s="1"/>
  <c r="V211"/>
  <c r="W195"/>
  <c r="V191"/>
  <c r="X191" s="1"/>
  <c r="W186"/>
  <c r="W182"/>
  <c r="V178"/>
  <c r="X178" s="1"/>
  <c r="W216"/>
  <c r="W215"/>
  <c r="X215" s="1"/>
  <c r="W213"/>
  <c r="W212"/>
  <c r="W209"/>
  <c r="X209" s="1"/>
  <c r="W208"/>
  <c r="W207"/>
  <c r="W205"/>
  <c r="X205" s="1"/>
  <c r="W204"/>
  <c r="W200"/>
  <c r="W199"/>
  <c r="W24"/>
  <c r="W21"/>
  <c r="X21" s="1"/>
  <c r="W15"/>
  <c r="X15" s="1"/>
  <c r="W14"/>
  <c r="W13"/>
  <c r="W11"/>
  <c r="X11" s="1"/>
  <c r="V201"/>
  <c r="X201" s="1"/>
  <c r="W194"/>
  <c r="V190"/>
  <c r="V185"/>
  <c r="V181"/>
  <c r="X181" s="1"/>
  <c r="W177"/>
  <c r="V13"/>
  <c r="X197"/>
  <c r="X194"/>
  <c r="X85"/>
  <c r="X78"/>
  <c r="X69"/>
  <c r="W33"/>
  <c r="V217"/>
  <c r="X217" s="1"/>
  <c r="X137"/>
  <c r="X123"/>
  <c r="X114"/>
  <c r="X59"/>
  <c r="X50"/>
  <c r="X193"/>
  <c r="X157"/>
  <c r="X141"/>
  <c r="X61"/>
  <c r="X106"/>
  <c r="X58"/>
  <c r="X67"/>
  <c r="X145"/>
  <c r="X149"/>
  <c r="X37"/>
  <c r="X113"/>
  <c r="X5"/>
  <c r="X170"/>
  <c r="X159"/>
  <c r="X150"/>
  <c r="X121"/>
  <c r="X95"/>
  <c r="X86"/>
  <c r="X73"/>
  <c r="X41"/>
  <c r="W3"/>
  <c r="V3"/>
  <c r="X10"/>
  <c r="V31"/>
  <c r="X31" s="1"/>
  <c r="X26"/>
  <c r="X33"/>
  <c r="X9"/>
  <c r="X190"/>
  <c r="X174"/>
  <c r="X155"/>
  <c r="X119"/>
  <c r="X110"/>
  <c r="X55"/>
  <c r="X7"/>
  <c r="X184"/>
  <c r="X147"/>
  <c r="X162"/>
  <c r="X134"/>
  <c r="X126"/>
  <c r="X54"/>
  <c r="X46"/>
  <c r="X14"/>
  <c r="X19"/>
  <c r="X183"/>
  <c r="X111"/>
  <c r="X103"/>
  <c r="X83"/>
  <c r="X75"/>
  <c r="W214"/>
  <c r="W202"/>
  <c r="V216"/>
  <c r="V212"/>
  <c r="V208"/>
  <c r="V204"/>
  <c r="V200"/>
  <c r="V196"/>
  <c r="X196" s="1"/>
  <c r="V192"/>
  <c r="X192" s="1"/>
  <c r="V188"/>
  <c r="V180"/>
  <c r="X180" s="1"/>
  <c r="V176"/>
  <c r="X176" s="1"/>
  <c r="V172"/>
  <c r="V168"/>
  <c r="V164"/>
  <c r="X164" s="1"/>
  <c r="V160"/>
  <c r="X160" s="1"/>
  <c r="V156"/>
  <c r="X156" s="1"/>
  <c r="V152"/>
  <c r="V148"/>
  <c r="X148" s="1"/>
  <c r="V144"/>
  <c r="V140"/>
  <c r="X140" s="1"/>
  <c r="V136"/>
  <c r="X136" s="1"/>
  <c r="V132"/>
  <c r="X132" s="1"/>
  <c r="V128"/>
  <c r="V124"/>
  <c r="X124" s="1"/>
  <c r="V120"/>
  <c r="X120" s="1"/>
  <c r="V116"/>
  <c r="X116" s="1"/>
  <c r="V112"/>
  <c r="V108"/>
  <c r="X108" s="1"/>
  <c r="V104"/>
  <c r="V100"/>
  <c r="X100" s="1"/>
  <c r="V96"/>
  <c r="X96" s="1"/>
  <c r="V92"/>
  <c r="X92" s="1"/>
  <c r="V88"/>
  <c r="X88" s="1"/>
  <c r="V84"/>
  <c r="X84" s="1"/>
  <c r="V80"/>
  <c r="X80" s="1"/>
  <c r="V76"/>
  <c r="X76" s="1"/>
  <c r="V72"/>
  <c r="V68"/>
  <c r="X68" s="1"/>
  <c r="V64"/>
  <c r="X64" s="1"/>
  <c r="V60"/>
  <c r="X60" s="1"/>
  <c r="V56"/>
  <c r="V52"/>
  <c r="X52" s="1"/>
  <c r="V48"/>
  <c r="X48" s="1"/>
  <c r="V44"/>
  <c r="X44" s="1"/>
  <c r="V40"/>
  <c r="V36"/>
  <c r="X36" s="1"/>
  <c r="V32"/>
  <c r="X32" s="1"/>
  <c r="V28"/>
  <c r="X28" s="1"/>
  <c r="V24"/>
  <c r="V20"/>
  <c r="X20" s="1"/>
  <c r="V16"/>
  <c r="X16" s="1"/>
  <c r="V12"/>
  <c r="X12" s="1"/>
  <c r="V8"/>
  <c r="X8" s="1"/>
  <c r="V4"/>
  <c r="W210"/>
  <c r="X210" s="1"/>
  <c r="W206"/>
  <c r="X206" s="1"/>
  <c r="W198"/>
  <c r="X198" s="1"/>
  <c r="V218"/>
  <c r="X218" s="1"/>
  <c r="X172" l="1"/>
  <c r="X214"/>
  <c r="X168"/>
  <c r="X188"/>
  <c r="X200"/>
  <c r="X13"/>
  <c r="X93"/>
  <c r="X167"/>
  <c r="X112"/>
  <c r="X144"/>
  <c r="X212"/>
  <c r="X199"/>
  <c r="X213"/>
  <c r="X211"/>
  <c r="X56"/>
  <c r="X152"/>
  <c r="X185"/>
  <c r="X158"/>
  <c r="X203"/>
  <c r="X24"/>
  <c r="X40"/>
  <c r="X72"/>
  <c r="X104"/>
  <c r="X204"/>
  <c r="X202"/>
  <c r="X186"/>
  <c r="X4"/>
  <c r="X177"/>
  <c r="X207"/>
  <c r="X182"/>
  <c r="X128"/>
  <c r="X216"/>
  <c r="X208"/>
  <c r="X3"/>
  <c r="F5" l="1"/>
  <c r="F6"/>
  <c r="F7"/>
  <c r="F8"/>
  <c r="F9"/>
  <c r="F10"/>
  <c r="F11"/>
  <c r="F12"/>
  <c r="F13"/>
  <c r="F14"/>
  <c r="F15"/>
  <c r="F16"/>
  <c r="F4" l="1"/>
  <c r="AI50" i="4" l="1"/>
  <c r="AC50"/>
  <c r="W50"/>
  <c r="Q50"/>
  <c r="K50"/>
  <c r="K49"/>
  <c r="Q49"/>
  <c r="W49"/>
  <c r="AC49"/>
  <c r="AI49"/>
  <c r="AC32"/>
  <c r="AC33"/>
  <c r="W32"/>
  <c r="W33"/>
  <c r="Q32"/>
  <c r="Q33"/>
  <c r="K32"/>
  <c r="K33"/>
  <c r="AC16"/>
  <c r="AC15"/>
  <c r="W16"/>
  <c r="W15"/>
  <c r="Q16"/>
  <c r="Q15"/>
  <c r="AI48"/>
  <c r="AC48"/>
  <c r="W48"/>
  <c r="Q48"/>
  <c r="K48"/>
  <c r="AC47"/>
  <c r="W47"/>
  <c r="Q47"/>
  <c r="K47"/>
  <c r="W46"/>
  <c r="Q46"/>
  <c r="K46"/>
  <c r="Q45"/>
  <c r="K45"/>
  <c r="K44"/>
  <c r="AC31"/>
  <c r="W31"/>
  <c r="Q31"/>
  <c r="K31"/>
  <c r="AC30"/>
  <c r="W30"/>
  <c r="Q30"/>
  <c r="K30"/>
  <c r="AC29"/>
  <c r="W29"/>
  <c r="Q29"/>
  <c r="K29"/>
  <c r="AC28"/>
  <c r="W28"/>
  <c r="Q28"/>
  <c r="K28"/>
  <c r="AC27"/>
  <c r="W27"/>
  <c r="Q27"/>
  <c r="K27"/>
  <c r="AC26"/>
  <c r="W26"/>
  <c r="Q26"/>
  <c r="K26"/>
  <c r="W25"/>
  <c r="Q25"/>
  <c r="K25"/>
  <c r="Q24"/>
  <c r="K24"/>
  <c r="K23"/>
  <c r="K16"/>
  <c r="K15"/>
  <c r="AC14"/>
  <c r="W14"/>
  <c r="Q14"/>
  <c r="K14"/>
  <c r="AC13"/>
  <c r="W13"/>
  <c r="Q13"/>
  <c r="K13"/>
  <c r="AC12"/>
  <c r="W12"/>
  <c r="Q12"/>
  <c r="K12"/>
  <c r="AC11"/>
  <c r="W11"/>
  <c r="Q11"/>
  <c r="K11"/>
  <c r="AC10"/>
  <c r="W10"/>
  <c r="Q10"/>
  <c r="K10"/>
  <c r="AC9"/>
  <c r="W9"/>
  <c r="Q9"/>
  <c r="K9"/>
  <c r="AC8"/>
  <c r="W8"/>
  <c r="Q8"/>
  <c r="K8"/>
  <c r="AC7"/>
  <c r="W7"/>
  <c r="Q7"/>
  <c r="K7"/>
  <c r="AC6"/>
  <c r="W6"/>
  <c r="Q6"/>
  <c r="K6"/>
  <c r="AC5"/>
  <c r="W5"/>
  <c r="Q5"/>
  <c r="K5"/>
  <c r="W4"/>
  <c r="Q4"/>
  <c r="K4"/>
  <c r="Q3"/>
  <c r="K3"/>
  <c r="K2"/>
  <c r="N205" i="2"/>
  <c r="N206"/>
  <c r="N207"/>
  <c r="N208"/>
  <c r="N209"/>
  <c r="N210"/>
  <c r="N211"/>
  <c r="N212"/>
  <c r="N213"/>
  <c r="N214"/>
  <c r="N215"/>
  <c r="N216"/>
  <c r="N204"/>
  <c r="N189"/>
  <c r="N190"/>
  <c r="N191"/>
  <c r="N192"/>
  <c r="N193"/>
  <c r="N194"/>
  <c r="N195"/>
  <c r="N196"/>
  <c r="N197"/>
  <c r="N198"/>
  <c r="N199"/>
  <c r="N200"/>
  <c r="N188"/>
  <c r="N139"/>
  <c r="N140"/>
  <c r="N141"/>
  <c r="N142"/>
  <c r="N143"/>
  <c r="N144"/>
  <c r="N145"/>
  <c r="N146"/>
  <c r="N147"/>
  <c r="N148"/>
  <c r="N149"/>
  <c r="N150"/>
  <c r="N138"/>
  <c r="N88"/>
  <c r="N89"/>
  <c r="N90"/>
  <c r="N91"/>
  <c r="N92"/>
  <c r="N93"/>
  <c r="N94"/>
  <c r="N95"/>
  <c r="N96"/>
  <c r="N97"/>
  <c r="N98"/>
  <c r="N99"/>
  <c r="N87"/>
  <c r="N38"/>
  <c r="N39"/>
  <c r="N40"/>
  <c r="N41"/>
  <c r="N42"/>
  <c r="N43"/>
  <c r="N44"/>
  <c r="N45"/>
  <c r="N46"/>
  <c r="N47"/>
  <c r="N48"/>
  <c r="N49"/>
  <c r="N37"/>
  <c r="N53"/>
  <c r="N104"/>
  <c r="N154"/>
  <c r="N20"/>
  <c r="N70"/>
  <c r="N121"/>
  <c r="N171"/>
  <c r="N105"/>
  <c r="N155"/>
  <c r="N21"/>
  <c r="N71"/>
  <c r="N122"/>
  <c r="N172"/>
  <c r="N173"/>
  <c r="N174"/>
  <c r="N175"/>
  <c r="N176"/>
  <c r="N177"/>
  <c r="N178"/>
  <c r="N179"/>
  <c r="N180"/>
  <c r="N181"/>
  <c r="N182"/>
  <c r="N183"/>
  <c r="N156"/>
  <c r="N157"/>
  <c r="N158"/>
  <c r="N159"/>
  <c r="N160"/>
  <c r="N161"/>
  <c r="N162"/>
  <c r="N163"/>
  <c r="N164"/>
  <c r="N165"/>
  <c r="N166"/>
  <c r="N123"/>
  <c r="N124"/>
  <c r="N125"/>
  <c r="N126"/>
  <c r="N127"/>
  <c r="N128"/>
  <c r="N129"/>
  <c r="N130"/>
  <c r="N131"/>
  <c r="N132"/>
  <c r="N133"/>
  <c r="N72"/>
  <c r="N73"/>
  <c r="N74"/>
  <c r="N75"/>
  <c r="N76"/>
  <c r="N77"/>
  <c r="N78"/>
  <c r="N79"/>
  <c r="N80"/>
  <c r="N81"/>
  <c r="N82"/>
  <c r="N22"/>
  <c r="N23"/>
  <c r="N24"/>
  <c r="N25"/>
  <c r="N26"/>
  <c r="N27"/>
  <c r="N28"/>
  <c r="N29"/>
  <c r="N30"/>
  <c r="N31"/>
  <c r="N32"/>
  <c r="N106"/>
  <c r="N107"/>
  <c r="N108"/>
  <c r="N109"/>
  <c r="N110"/>
  <c r="N111"/>
  <c r="N112"/>
  <c r="N113"/>
  <c r="N114"/>
  <c r="N115"/>
  <c r="N116"/>
  <c r="N54"/>
  <c r="N55"/>
  <c r="N56"/>
  <c r="N57"/>
  <c r="N58"/>
  <c r="N59"/>
  <c r="N60"/>
  <c r="N61"/>
  <c r="N62"/>
  <c r="N63"/>
  <c r="N64"/>
  <c r="N65"/>
  <c r="N4"/>
  <c r="N5"/>
  <c r="N6"/>
  <c r="N7"/>
  <c r="N8"/>
  <c r="N9"/>
  <c r="N10"/>
  <c r="N11"/>
  <c r="N12"/>
  <c r="N13"/>
  <c r="N14"/>
  <c r="N15"/>
  <c r="N16"/>
  <c r="N17"/>
  <c r="N3"/>
</calcChain>
</file>

<file path=xl/sharedStrings.xml><?xml version="1.0" encoding="utf-8"?>
<sst xmlns="http://schemas.openxmlformats.org/spreadsheetml/2006/main" count="806" uniqueCount="39">
  <si>
    <t>alice</t>
  </si>
  <si>
    <t>seb</t>
  </si>
  <si>
    <t>J2</t>
  </si>
  <si>
    <t>J3</t>
  </si>
  <si>
    <t>J1</t>
  </si>
  <si>
    <t>S1</t>
  </si>
  <si>
    <t>S2</t>
  </si>
  <si>
    <t>S3</t>
  </si>
  <si>
    <t>M1</t>
  </si>
  <si>
    <t>M2</t>
  </si>
  <si>
    <t>M3</t>
  </si>
  <si>
    <t>M4</t>
  </si>
  <si>
    <t>N1</t>
  </si>
  <si>
    <t>N2</t>
  </si>
  <si>
    <t>J4</t>
  </si>
  <si>
    <t>S4</t>
  </si>
  <si>
    <t>M5</t>
  </si>
  <si>
    <t>posé</t>
  </si>
  <si>
    <t>récupère</t>
  </si>
  <si>
    <t>Horaires possibles</t>
  </si>
  <si>
    <t>s1</t>
  </si>
  <si>
    <t>3h55</t>
  </si>
  <si>
    <t>Colonne1</t>
  </si>
  <si>
    <t>Colonne2</t>
  </si>
  <si>
    <t>Colonne3</t>
  </si>
  <si>
    <t>j4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</si>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</sst>
</file>

<file path=xl/styles.xml><?xml version="1.0" encoding="utf-8"?>
<styleSheet xmlns="http://schemas.openxmlformats.org/spreadsheetml/2006/main">
  <numFmts count="3">
    <numFmt numFmtId="164" formatCode="[h]:mm"/>
    <numFmt numFmtId="165" formatCode="h:mm;@"/>
    <numFmt numFmtId="167" formatCode="[$-F400]h:mm:ss\ AM/PM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3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0" xfId="0" applyBorder="1" applyAlignment="1">
      <alignment horizontal="center"/>
    </xf>
    <xf numFmtId="0" fontId="0" fillId="0" borderId="2" xfId="0" applyBorder="1"/>
    <xf numFmtId="0" fontId="0" fillId="0" borderId="0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4" xfId="0" applyBorder="1"/>
    <xf numFmtId="165" fontId="0" fillId="0" borderId="4" xfId="0" applyNumberFormat="1" applyBorder="1"/>
    <xf numFmtId="0" fontId="1" fillId="0" borderId="16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165" fontId="0" fillId="0" borderId="16" xfId="0" applyNumberFormat="1" applyBorder="1" applyAlignment="1">
      <alignment horizontal="center"/>
    </xf>
    <xf numFmtId="165" fontId="0" fillId="0" borderId="18" xfId="0" applyNumberFormat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6" xfId="0" applyNumberFormat="1" applyFont="1" applyFill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165" fontId="0" fillId="0" borderId="0" xfId="0" applyNumberFormat="1" applyBorder="1"/>
    <xf numFmtId="165" fontId="0" fillId="0" borderId="0" xfId="0" applyNumberFormat="1" applyBorder="1" applyAlignment="1">
      <alignment horizontal="center"/>
    </xf>
    <xf numFmtId="165" fontId="0" fillId="0" borderId="0" xfId="0" applyNumberFormat="1" applyFont="1" applyFill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4" xfId="0" applyNumberFormat="1" applyFont="1" applyFill="1" applyBorder="1" applyAlignment="1">
      <alignment horizontal="center"/>
    </xf>
    <xf numFmtId="20" fontId="0" fillId="0" borderId="4" xfId="0" applyNumberFormat="1" applyBorder="1"/>
    <xf numFmtId="20" fontId="1" fillId="0" borderId="4" xfId="0" applyNumberFormat="1" applyFon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4" fillId="0" borderId="26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27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2" fillId="0" borderId="15" xfId="0" applyFont="1" applyBorder="1" applyAlignment="1">
      <alignment vertical="center"/>
    </xf>
    <xf numFmtId="0" fontId="2" fillId="0" borderId="21" xfId="0" applyFont="1" applyBorder="1" applyAlignment="1">
      <alignment vertical="center"/>
    </xf>
    <xf numFmtId="0" fontId="2" fillId="0" borderId="17" xfId="0" applyFont="1" applyBorder="1" applyAlignment="1">
      <alignment vertical="center"/>
    </xf>
    <xf numFmtId="0" fontId="2" fillId="0" borderId="22" xfId="0" applyFont="1" applyBorder="1" applyAlignment="1">
      <alignment vertical="center"/>
    </xf>
    <xf numFmtId="167" fontId="0" fillId="0" borderId="16" xfId="0" applyNumberFormat="1" applyBorder="1" applyAlignment="1">
      <alignment horizontal="center"/>
    </xf>
    <xf numFmtId="167" fontId="0" fillId="0" borderId="18" xfId="0" applyNumberFormat="1" applyBorder="1" applyAlignment="1">
      <alignment horizontal="center"/>
    </xf>
    <xf numFmtId="167" fontId="0" fillId="0" borderId="5" xfId="0" applyNumberFormat="1" applyBorder="1" applyAlignment="1">
      <alignment horizontal="center"/>
    </xf>
    <xf numFmtId="167" fontId="0" fillId="0" borderId="6" xfId="0" applyNumberFormat="1" applyBorder="1" applyAlignment="1">
      <alignment horizontal="center"/>
    </xf>
    <xf numFmtId="167" fontId="0" fillId="0" borderId="6" xfId="0" applyNumberFormat="1" applyFont="1" applyFill="1" applyBorder="1" applyAlignment="1">
      <alignment horizontal="center"/>
    </xf>
    <xf numFmtId="167" fontId="0" fillId="0" borderId="7" xfId="0" applyNumberFormat="1" applyBorder="1" applyAlignment="1">
      <alignment horizontal="center"/>
    </xf>
    <xf numFmtId="167" fontId="0" fillId="0" borderId="9" xfId="0" applyNumberFormat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20" fontId="0" fillId="0" borderId="0" xfId="0" applyNumberFormat="1"/>
    <xf numFmtId="20" fontId="0" fillId="2" borderId="0" xfId="0" applyNumberFormat="1" applyFont="1" applyFill="1"/>
    <xf numFmtId="0" fontId="0" fillId="2" borderId="0" xfId="0" applyFont="1" applyFill="1" applyBorder="1"/>
    <xf numFmtId="0" fontId="0" fillId="0" borderId="0" xfId="0" applyFont="1" applyBorder="1"/>
    <xf numFmtId="0" fontId="0" fillId="0" borderId="29" xfId="0" applyFont="1" applyBorder="1"/>
    <xf numFmtId="20" fontId="0" fillId="0" borderId="25" xfId="0" applyNumberFormat="1" applyBorder="1" applyAlignment="1">
      <alignment horizontal="center" vertical="center"/>
    </xf>
    <xf numFmtId="20" fontId="0" fillId="0" borderId="28" xfId="0" applyNumberFormat="1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20" fontId="0" fillId="0" borderId="25" xfId="0" applyNumberFormat="1" applyBorder="1" applyAlignment="1">
      <alignment horizontal="center"/>
    </xf>
    <xf numFmtId="20" fontId="0" fillId="0" borderId="0" xfId="0" applyNumberFormat="1" applyAlignment="1">
      <alignment horizontal="center"/>
    </xf>
    <xf numFmtId="20" fontId="0" fillId="0" borderId="18" xfId="0" applyNumberFormat="1" applyFont="1" applyBorder="1" applyAlignment="1">
      <alignment horizontal="center"/>
    </xf>
  </cellXfs>
  <cellStyles count="1"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5" formatCode="hh:mm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5" formatCode="hh:mm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5" formatCode="hh:mm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5" formatCode="hh:mm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5" formatCode="hh:mm"/>
      <fill>
        <patternFill patternType="solid">
          <fgColor theme="0" tint="-0.14999847407452621"/>
          <bgColor theme="0" tint="-0.14999847407452621"/>
        </patternFill>
      </fill>
    </dxf>
    <dxf>
      <numFmt numFmtId="25" formatCode="hh:mm"/>
    </dxf>
    <dxf>
      <numFmt numFmtId="25" formatCode="hh:mm"/>
    </dxf>
    <dxf>
      <numFmt numFmtId="165" formatCode="h:mm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h:mm;@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h:mm;@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h:mm;@"/>
    </dxf>
    <dxf>
      <numFmt numFmtId="165" formatCode="h:mm;@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h:mm;@"/>
      <alignment horizontal="center" vertical="bottom" textRotation="0" wrapText="0" indent="0" relativeIndent="0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2:F18" totalsRowShown="0">
  <autoFilter ref="A2:F18"/>
  <tableColumns count="6">
    <tableColumn id="1" name="Colonne1" dataDxfId="18"/>
    <tableColumn id="2" name="Horaires possibles" dataDxfId="17"/>
    <tableColumn id="3" name="Colonne2" dataDxfId="16"/>
    <tableColumn id="4" name="posé" dataDxfId="15"/>
    <tableColumn id="5" name="récupère" dataDxfId="14"/>
    <tableColumn id="6" name="Colonne3" dataDxfId="13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I2:X218" totalsRowShown="0">
  <autoFilter ref="I2:X218">
    <filterColumn colId="0"/>
  </autoFilter>
  <tableColumns count="16">
    <tableColumn id="17" name="Colonne6" dataDxfId="4">
      <calculatedColumnFormula>IFERROR(J3 &amp;" - "&amp;K3,"")</calculatedColumnFormula>
    </tableColumn>
    <tableColumn id="1" name="Colonne1" dataDxfId="12"/>
    <tableColumn id="2" name="Colonne2" dataDxfId="11"/>
    <tableColumn id="3" name="Colonne3" dataDxfId="10"/>
    <tableColumn id="4" name="Colonne4" dataDxfId="9"/>
    <tableColumn id="5" name="Colonne5" dataDxfId="8"/>
    <tableColumn id="7" name="Colonne7"/>
    <tableColumn id="8" name="Colonne8"/>
    <tableColumn id="9" name="Colonne9" dataDxfId="3">
      <calculatedColumnFormula>IF(L3&lt;&gt;"",IFERROR(VLOOKUP(J3,Tableau1[#All],4,FALSE),""),"")</calculatedColumnFormula>
    </tableColumn>
    <tableColumn id="10" name="Colonne10" dataDxfId="2">
      <calculatedColumnFormula>IF(L3&lt;&gt;"",IFERROR(VLOOKUP(K3,Tableau1[#All],4,FALSE),""),"")</calculatedColumnFormula>
    </tableColumn>
    <tableColumn id="11" name="Colonne11" dataDxfId="1">
      <calculatedColumnFormula>IF(L3&lt;&gt;"",IFERROR(VLOOKUP(J3,Tableau1[#All],5,FALSE),""),"")</calculatedColumnFormula>
    </tableColumn>
    <tableColumn id="12" name="Colonne12" dataDxfId="0">
      <calculatedColumnFormula>IF(L3&lt;&gt;"",IFERROR(VLOOKUP(K3,Tableau1[#All],5,FALSE),""),"")</calculatedColumnFormula>
    </tableColumn>
    <tableColumn id="13" name="Colonne13"/>
    <tableColumn id="14" name="Colonne14" dataDxfId="7">
      <calculatedColumnFormula>IFERROR(IF(R3&lt;S3, LARGE(Q3:R3,1),Q3),"")</calculatedColumnFormula>
    </tableColumn>
    <tableColumn id="15" name="Colonne15" dataDxfId="6">
      <calculatedColumnFormula>IFERROR(IF(S3&gt;R3,SMALL(S3:T3,1),S3),"")</calculatedColumnFormula>
    </tableColumn>
    <tableColumn id="16" name="Colonne16" dataDxfId="5">
      <calculatedColumnFormula>IFERROR(MOD(W3-V3,1),"")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I105"/>
  <sheetViews>
    <sheetView zoomScale="80" zoomScaleNormal="80" workbookViewId="0">
      <selection activeCell="M1" sqref="M1:Q1048576"/>
    </sheetView>
  </sheetViews>
  <sheetFormatPr baseColWidth="10" defaultRowHeight="15"/>
  <cols>
    <col min="7" max="8" width="3.85546875" customWidth="1"/>
    <col min="9" max="11" width="7.7109375" customWidth="1"/>
    <col min="12" max="12" width="7.140625" customWidth="1"/>
    <col min="13" max="14" width="3.85546875" customWidth="1"/>
    <col min="15" max="17" width="7.7109375" customWidth="1"/>
    <col min="18" max="18" width="4" customWidth="1"/>
    <col min="19" max="20" width="3.85546875" customWidth="1"/>
    <col min="21" max="23" width="7.7109375" customWidth="1"/>
    <col min="24" max="24" width="7.140625" customWidth="1"/>
    <col min="25" max="26" width="3.85546875" customWidth="1"/>
    <col min="27" max="29" width="7.7109375" customWidth="1"/>
    <col min="30" max="30" width="7.140625" customWidth="1"/>
    <col min="31" max="32" width="3.85546875" customWidth="1"/>
    <col min="33" max="35" width="7.7109375" customWidth="1"/>
  </cols>
  <sheetData>
    <row r="1" spans="1:35" ht="15.75" thickBot="1"/>
    <row r="2" spans="1:35">
      <c r="A2" s="44" t="s">
        <v>19</v>
      </c>
      <c r="B2" s="45"/>
      <c r="C2" s="46"/>
      <c r="D2" s="50" t="s">
        <v>17</v>
      </c>
      <c r="E2" s="52" t="s">
        <v>18</v>
      </c>
      <c r="G2" s="7" t="s">
        <v>4</v>
      </c>
      <c r="H2" s="7" t="s">
        <v>4</v>
      </c>
      <c r="I2" s="38">
        <v>0.2951388888888889</v>
      </c>
      <c r="J2" s="38">
        <v>0.6875</v>
      </c>
      <c r="K2" s="19">
        <f>SUM(J2-I2)</f>
        <v>0.3923611111111111</v>
      </c>
      <c r="L2" s="3"/>
      <c r="M2" s="7"/>
      <c r="N2" s="7"/>
      <c r="O2" s="38"/>
      <c r="P2" s="38"/>
      <c r="Q2" s="19"/>
      <c r="R2" s="3"/>
      <c r="S2" s="7"/>
      <c r="T2" s="7"/>
      <c r="U2" s="38"/>
      <c r="V2" s="38"/>
      <c r="W2" s="19"/>
      <c r="X2" s="3"/>
      <c r="Y2" s="7"/>
      <c r="Z2" s="7"/>
      <c r="AA2" s="38"/>
      <c r="AB2" s="39"/>
      <c r="AC2" s="19"/>
      <c r="AD2" s="35"/>
      <c r="AE2" s="3"/>
      <c r="AF2" s="3"/>
      <c r="AG2" s="3"/>
      <c r="AH2" s="3"/>
      <c r="AI2" s="3"/>
    </row>
    <row r="3" spans="1:35" ht="15.75" thickBot="1">
      <c r="A3" s="47"/>
      <c r="B3" s="48"/>
      <c r="C3" s="49"/>
      <c r="D3" s="51"/>
      <c r="E3" s="53"/>
      <c r="G3" s="7" t="s">
        <v>4</v>
      </c>
      <c r="H3" s="7" t="s">
        <v>2</v>
      </c>
      <c r="I3" s="38">
        <v>0.2951388888888889</v>
      </c>
      <c r="J3" s="38">
        <v>0.6875</v>
      </c>
      <c r="K3" s="19">
        <f t="shared" ref="K3:K16" si="0">SUM(J3-I3)</f>
        <v>0.3923611111111111</v>
      </c>
      <c r="L3" s="1"/>
      <c r="M3" s="7" t="s">
        <v>2</v>
      </c>
      <c r="N3" s="7" t="s">
        <v>2</v>
      </c>
      <c r="O3" s="38">
        <v>0.2951388888888889</v>
      </c>
      <c r="P3" s="38">
        <v>0.70833333333333337</v>
      </c>
      <c r="Q3" s="19">
        <f t="shared" ref="Q3:Q14" si="1">SUM(P3-O3)</f>
        <v>0.41319444444444448</v>
      </c>
      <c r="R3" s="1"/>
      <c r="S3" s="7"/>
      <c r="T3" s="7"/>
      <c r="U3" s="38"/>
      <c r="V3" s="38"/>
      <c r="W3" s="19"/>
      <c r="X3" s="1"/>
      <c r="Y3" s="7"/>
      <c r="Z3" s="7"/>
      <c r="AA3" s="38"/>
      <c r="AB3" s="39"/>
      <c r="AC3" s="19"/>
      <c r="AD3" s="35"/>
      <c r="AE3" s="3"/>
      <c r="AF3" s="3"/>
      <c r="AG3" s="3"/>
      <c r="AH3" s="3"/>
      <c r="AI3" s="3"/>
    </row>
    <row r="4" spans="1:35">
      <c r="A4" s="20">
        <v>8</v>
      </c>
      <c r="B4" s="21">
        <v>16</v>
      </c>
      <c r="C4" s="22" t="s">
        <v>4</v>
      </c>
      <c r="D4" s="28">
        <v>0.2951388888888889</v>
      </c>
      <c r="E4" s="29">
        <v>0.6875</v>
      </c>
      <c r="G4" s="7" t="s">
        <v>4</v>
      </c>
      <c r="H4" s="7" t="s">
        <v>3</v>
      </c>
      <c r="I4" s="38">
        <v>0.2951388888888889</v>
      </c>
      <c r="J4" s="38">
        <v>0.64583333333333337</v>
      </c>
      <c r="K4" s="19">
        <f t="shared" si="0"/>
        <v>0.35069444444444448</v>
      </c>
      <c r="L4" s="3"/>
      <c r="M4" s="7" t="s">
        <v>2</v>
      </c>
      <c r="N4" s="7" t="s">
        <v>3</v>
      </c>
      <c r="O4" s="38">
        <v>0.2951388888888889</v>
      </c>
      <c r="P4" s="38">
        <v>0.64583333333333337</v>
      </c>
      <c r="Q4" s="19">
        <f t="shared" si="1"/>
        <v>0.35069444444444448</v>
      </c>
      <c r="R4" s="3"/>
      <c r="S4" s="7" t="s">
        <v>3</v>
      </c>
      <c r="T4" s="7" t="s">
        <v>3</v>
      </c>
      <c r="U4" s="38">
        <v>0.2951388888888889</v>
      </c>
      <c r="V4" s="38">
        <v>0.64583333333333337</v>
      </c>
      <c r="W4" s="19">
        <f t="shared" ref="W4:W14" si="2">SUM(V4-U4)</f>
        <v>0.35069444444444448</v>
      </c>
      <c r="X4" s="3"/>
      <c r="Y4" s="7"/>
      <c r="Z4" s="7"/>
      <c r="AA4" s="38"/>
      <c r="AB4" s="38"/>
      <c r="AC4" s="19"/>
      <c r="AD4" s="35"/>
      <c r="AE4" s="3"/>
      <c r="AF4" s="3"/>
      <c r="AG4" s="3"/>
      <c r="AH4" s="3"/>
      <c r="AI4" s="3"/>
    </row>
    <row r="5" spans="1:35">
      <c r="A5" s="8">
        <v>8</v>
      </c>
      <c r="B5" s="7">
        <v>16.5</v>
      </c>
      <c r="C5" s="15" t="s">
        <v>2</v>
      </c>
      <c r="D5" s="30">
        <v>0.2951388888888889</v>
      </c>
      <c r="E5" s="31">
        <v>0.70833333333333337</v>
      </c>
      <c r="G5" s="7" t="s">
        <v>4</v>
      </c>
      <c r="H5" s="13" t="s">
        <v>14</v>
      </c>
      <c r="I5" s="38">
        <v>0.2951388888888889</v>
      </c>
      <c r="J5" s="39">
        <v>0.66666666666666663</v>
      </c>
      <c r="K5" s="19">
        <f t="shared" si="0"/>
        <v>0.37152777777777773</v>
      </c>
      <c r="L5" s="3"/>
      <c r="M5" s="7" t="s">
        <v>2</v>
      </c>
      <c r="N5" s="13" t="s">
        <v>14</v>
      </c>
      <c r="O5" s="38">
        <v>0.2951388888888889</v>
      </c>
      <c r="P5" s="39">
        <v>0.66666666666666663</v>
      </c>
      <c r="Q5" s="19">
        <f t="shared" si="1"/>
        <v>0.37152777777777773</v>
      </c>
      <c r="R5" s="3"/>
      <c r="S5" s="7" t="s">
        <v>3</v>
      </c>
      <c r="T5" s="13" t="s">
        <v>14</v>
      </c>
      <c r="U5" s="38">
        <v>0.2951388888888889</v>
      </c>
      <c r="V5" s="38">
        <v>0.64583333333333337</v>
      </c>
      <c r="W5" s="19">
        <f t="shared" si="2"/>
        <v>0.35069444444444448</v>
      </c>
      <c r="X5" s="3"/>
      <c r="Y5" s="7" t="s">
        <v>14</v>
      </c>
      <c r="Z5" s="13" t="s">
        <v>14</v>
      </c>
      <c r="AA5" s="38">
        <v>0.2951388888888889</v>
      </c>
      <c r="AB5" s="39">
        <v>0.66666666666666663</v>
      </c>
      <c r="AC5" s="19">
        <f t="shared" ref="AC5:AC14" si="3">SUM(AB5-AA5)</f>
        <v>0.37152777777777773</v>
      </c>
      <c r="AD5" s="35"/>
      <c r="AE5" s="3"/>
      <c r="AF5" s="3"/>
      <c r="AG5" s="3"/>
      <c r="AH5" s="3"/>
      <c r="AI5" s="3"/>
    </row>
    <row r="6" spans="1:35">
      <c r="A6" s="8">
        <v>8</v>
      </c>
      <c r="B6" s="7">
        <v>15</v>
      </c>
      <c r="C6" s="15" t="s">
        <v>3</v>
      </c>
      <c r="D6" s="30">
        <v>0.2951388888888889</v>
      </c>
      <c r="E6" s="31">
        <v>0.64583333333333337</v>
      </c>
      <c r="G6" s="7" t="s">
        <v>4</v>
      </c>
      <c r="H6" s="7" t="s">
        <v>5</v>
      </c>
      <c r="I6" s="38">
        <v>0.50347222222222221</v>
      </c>
      <c r="J6" s="38">
        <v>0.6875</v>
      </c>
      <c r="K6" s="19">
        <f t="shared" si="0"/>
        <v>0.18402777777777779</v>
      </c>
      <c r="L6" s="3"/>
      <c r="M6" s="7" t="s">
        <v>2</v>
      </c>
      <c r="N6" s="7" t="s">
        <v>5</v>
      </c>
      <c r="O6" s="38">
        <v>0.50347222222222221</v>
      </c>
      <c r="P6" s="38">
        <v>0.70833333333333337</v>
      </c>
      <c r="Q6" s="19">
        <f t="shared" si="1"/>
        <v>0.20486111111111116</v>
      </c>
      <c r="R6" s="3"/>
      <c r="S6" s="7" t="s">
        <v>3</v>
      </c>
      <c r="T6" s="7" t="s">
        <v>5</v>
      </c>
      <c r="U6" s="38">
        <v>0.50347222222222221</v>
      </c>
      <c r="V6" s="38">
        <v>0.64583333333333337</v>
      </c>
      <c r="W6" s="19">
        <f t="shared" si="2"/>
        <v>0.14236111111111116</v>
      </c>
      <c r="X6" s="3"/>
      <c r="Y6" s="7" t="s">
        <v>14</v>
      </c>
      <c r="Z6" s="7" t="s">
        <v>5</v>
      </c>
      <c r="AA6" s="38">
        <v>0.50347222222222221</v>
      </c>
      <c r="AB6" s="39">
        <v>0.66666666666666663</v>
      </c>
      <c r="AC6" s="19">
        <f t="shared" si="3"/>
        <v>0.16319444444444442</v>
      </c>
      <c r="AD6" s="35"/>
      <c r="AE6" s="3"/>
      <c r="AF6" s="3"/>
      <c r="AG6" s="3"/>
      <c r="AH6" s="3"/>
      <c r="AI6" s="3"/>
    </row>
    <row r="7" spans="1:35">
      <c r="A7" s="27">
        <v>8</v>
      </c>
      <c r="B7" s="7">
        <v>15.5</v>
      </c>
      <c r="C7" s="16" t="s">
        <v>14</v>
      </c>
      <c r="D7" s="30">
        <v>0.2951388888888889</v>
      </c>
      <c r="E7" s="32">
        <v>0.66666666666666663</v>
      </c>
      <c r="G7" s="7" t="s">
        <v>4</v>
      </c>
      <c r="H7" s="7" t="s">
        <v>6</v>
      </c>
      <c r="I7" s="38">
        <v>0.50347222222222221</v>
      </c>
      <c r="J7" s="38">
        <v>0.6875</v>
      </c>
      <c r="K7" s="19">
        <f t="shared" si="0"/>
        <v>0.18402777777777779</v>
      </c>
      <c r="L7" s="3"/>
      <c r="M7" s="7" t="s">
        <v>2</v>
      </c>
      <c r="N7" s="7" t="s">
        <v>6</v>
      </c>
      <c r="O7" s="38">
        <v>0.50347222222222221</v>
      </c>
      <c r="P7" s="38">
        <v>0.70833333333333337</v>
      </c>
      <c r="Q7" s="19">
        <f t="shared" si="1"/>
        <v>0.20486111111111116</v>
      </c>
      <c r="R7" s="3"/>
      <c r="S7" s="7" t="s">
        <v>3</v>
      </c>
      <c r="T7" s="7" t="s">
        <v>6</v>
      </c>
      <c r="U7" s="38">
        <v>0.50347222222222221</v>
      </c>
      <c r="V7" s="38">
        <v>0.64583333333333337</v>
      </c>
      <c r="W7" s="19">
        <f t="shared" si="2"/>
        <v>0.14236111111111116</v>
      </c>
      <c r="X7" s="3"/>
      <c r="Y7" s="7" t="s">
        <v>14</v>
      </c>
      <c r="Z7" s="7" t="s">
        <v>6</v>
      </c>
      <c r="AA7" s="38">
        <v>0.50347222222222221</v>
      </c>
      <c r="AB7" s="39">
        <v>0.66666666666666663</v>
      </c>
      <c r="AC7" s="19">
        <f t="shared" si="3"/>
        <v>0.16319444444444442</v>
      </c>
      <c r="AD7" s="35"/>
      <c r="AE7" s="3"/>
      <c r="AF7" s="3"/>
      <c r="AG7" s="3"/>
      <c r="AH7" s="3"/>
      <c r="AI7" s="3"/>
    </row>
    <row r="8" spans="1:35">
      <c r="A8" s="8">
        <v>13</v>
      </c>
      <c r="B8" s="7">
        <v>21</v>
      </c>
      <c r="C8" s="15" t="s">
        <v>5</v>
      </c>
      <c r="D8" s="30">
        <v>0.50347222222222221</v>
      </c>
      <c r="E8" s="31">
        <v>0.89583333333333337</v>
      </c>
      <c r="G8" s="7" t="s">
        <v>4</v>
      </c>
      <c r="H8" s="7" t="s">
        <v>7</v>
      </c>
      <c r="I8" s="38">
        <v>0.46180555555555558</v>
      </c>
      <c r="J8" s="38">
        <v>0.6875</v>
      </c>
      <c r="K8" s="19">
        <f t="shared" si="0"/>
        <v>0.22569444444444442</v>
      </c>
      <c r="L8" s="3"/>
      <c r="M8" s="7" t="s">
        <v>2</v>
      </c>
      <c r="N8" s="7" t="s">
        <v>7</v>
      </c>
      <c r="O8" s="38">
        <v>0.46180555555555558</v>
      </c>
      <c r="P8" s="38">
        <v>0.70833333333333337</v>
      </c>
      <c r="Q8" s="19">
        <f t="shared" si="1"/>
        <v>0.24652777777777779</v>
      </c>
      <c r="R8" s="3"/>
      <c r="S8" s="7" t="s">
        <v>3</v>
      </c>
      <c r="T8" s="7" t="s">
        <v>7</v>
      </c>
      <c r="U8" s="38">
        <v>0.46180555555555558</v>
      </c>
      <c r="V8" s="38">
        <v>0.64583333333333337</v>
      </c>
      <c r="W8" s="19">
        <f t="shared" si="2"/>
        <v>0.18402777777777779</v>
      </c>
      <c r="X8" s="3"/>
      <c r="Y8" s="7" t="s">
        <v>14</v>
      </c>
      <c r="Z8" s="7" t="s">
        <v>7</v>
      </c>
      <c r="AA8" s="38">
        <v>0.46180555555555558</v>
      </c>
      <c r="AB8" s="39">
        <v>0.66666666666666663</v>
      </c>
      <c r="AC8" s="19">
        <f t="shared" si="3"/>
        <v>0.20486111111111105</v>
      </c>
      <c r="AD8" s="35"/>
      <c r="AE8" s="3"/>
      <c r="AF8" s="3"/>
      <c r="AG8" s="3"/>
      <c r="AH8" s="3"/>
      <c r="AI8" s="3"/>
    </row>
    <row r="9" spans="1:35">
      <c r="A9" s="8">
        <v>13</v>
      </c>
      <c r="B9" s="7">
        <v>20</v>
      </c>
      <c r="C9" s="15" t="s">
        <v>6</v>
      </c>
      <c r="D9" s="30">
        <v>0.50347222222222221</v>
      </c>
      <c r="E9" s="31">
        <v>0.85416666666666663</v>
      </c>
      <c r="G9" s="7" t="s">
        <v>4</v>
      </c>
      <c r="H9" s="13" t="s">
        <v>15</v>
      </c>
      <c r="I9" s="38">
        <v>0.50347222222222221</v>
      </c>
      <c r="J9" s="38">
        <v>0.6875</v>
      </c>
      <c r="K9" s="19">
        <f t="shared" si="0"/>
        <v>0.18402777777777779</v>
      </c>
      <c r="L9" s="3"/>
      <c r="M9" s="7" t="s">
        <v>2</v>
      </c>
      <c r="N9" s="13" t="s">
        <v>15</v>
      </c>
      <c r="O9" s="38">
        <v>0.50347222222222221</v>
      </c>
      <c r="P9" s="38">
        <v>0.70833333333333337</v>
      </c>
      <c r="Q9" s="19">
        <f t="shared" si="1"/>
        <v>0.20486111111111116</v>
      </c>
      <c r="R9" s="3"/>
      <c r="S9" s="7" t="s">
        <v>3</v>
      </c>
      <c r="T9" s="13" t="s">
        <v>15</v>
      </c>
      <c r="U9" s="38">
        <v>0.50347222222222221</v>
      </c>
      <c r="V9" s="38">
        <v>0.64583333333333337</v>
      </c>
      <c r="W9" s="19">
        <f t="shared" si="2"/>
        <v>0.14236111111111116</v>
      </c>
      <c r="X9" s="3"/>
      <c r="Y9" s="7" t="s">
        <v>14</v>
      </c>
      <c r="Z9" s="13" t="s">
        <v>15</v>
      </c>
      <c r="AA9" s="38">
        <v>0.50347222222222221</v>
      </c>
      <c r="AB9" s="39">
        <v>0.66666666666666663</v>
      </c>
      <c r="AC9" s="19">
        <f t="shared" si="3"/>
        <v>0.16319444444444442</v>
      </c>
      <c r="AD9" s="35"/>
      <c r="AE9" s="3"/>
      <c r="AF9" s="3"/>
      <c r="AG9" s="3"/>
      <c r="AH9" s="3"/>
      <c r="AI9" s="3"/>
    </row>
    <row r="10" spans="1:35">
      <c r="A10" s="8">
        <v>12</v>
      </c>
      <c r="B10" s="7">
        <v>19</v>
      </c>
      <c r="C10" s="15" t="s">
        <v>7</v>
      </c>
      <c r="D10" s="30">
        <v>0.46180555555555558</v>
      </c>
      <c r="E10" s="31">
        <v>0.8125</v>
      </c>
      <c r="G10" s="7" t="s">
        <v>4</v>
      </c>
      <c r="H10" s="7" t="s">
        <v>8</v>
      </c>
      <c r="I10" s="38">
        <v>0.2951388888888889</v>
      </c>
      <c r="J10" s="38">
        <v>0.5625</v>
      </c>
      <c r="K10" s="19">
        <f t="shared" si="0"/>
        <v>0.2673611111111111</v>
      </c>
      <c r="L10" s="3"/>
      <c r="M10" s="7" t="s">
        <v>2</v>
      </c>
      <c r="N10" s="7" t="s">
        <v>8</v>
      </c>
      <c r="O10" s="38">
        <v>0.2951388888888889</v>
      </c>
      <c r="P10" s="38">
        <v>0.5625</v>
      </c>
      <c r="Q10" s="19">
        <f t="shared" si="1"/>
        <v>0.2673611111111111</v>
      </c>
      <c r="R10" s="3"/>
      <c r="S10" s="7" t="s">
        <v>3</v>
      </c>
      <c r="T10" s="7" t="s">
        <v>8</v>
      </c>
      <c r="U10" s="38">
        <v>0.2951388888888889</v>
      </c>
      <c r="V10" s="38">
        <v>0.5625</v>
      </c>
      <c r="W10" s="19">
        <f t="shared" si="2"/>
        <v>0.2673611111111111</v>
      </c>
      <c r="X10" s="3"/>
      <c r="Y10" s="7" t="s">
        <v>14</v>
      </c>
      <c r="Z10" s="7" t="s">
        <v>8</v>
      </c>
      <c r="AA10" s="38">
        <v>0.2951388888888889</v>
      </c>
      <c r="AB10" s="38">
        <v>0.5625</v>
      </c>
      <c r="AC10" s="19">
        <f t="shared" si="3"/>
        <v>0.2673611111111111</v>
      </c>
      <c r="AD10" s="35"/>
      <c r="AE10" s="3"/>
      <c r="AF10" s="3"/>
      <c r="AG10" s="3"/>
      <c r="AH10" s="3"/>
      <c r="AI10" s="3"/>
    </row>
    <row r="11" spans="1:35">
      <c r="A11" s="14">
        <v>13</v>
      </c>
      <c r="B11" s="13">
        <v>20.5</v>
      </c>
      <c r="C11" s="16" t="s">
        <v>15</v>
      </c>
      <c r="D11" s="30">
        <v>0.50347222222222221</v>
      </c>
      <c r="E11" s="31">
        <v>0.875</v>
      </c>
      <c r="G11" s="7" t="s">
        <v>4</v>
      </c>
      <c r="H11" s="7" t="s">
        <v>9</v>
      </c>
      <c r="I11" s="38">
        <v>0.2951388888888889</v>
      </c>
      <c r="J11" s="38">
        <v>0.60416666666666663</v>
      </c>
      <c r="K11" s="19">
        <f t="shared" si="0"/>
        <v>0.30902777777777773</v>
      </c>
      <c r="L11" s="3"/>
      <c r="M11" s="7" t="s">
        <v>2</v>
      </c>
      <c r="N11" s="7" t="s">
        <v>9</v>
      </c>
      <c r="O11" s="38">
        <v>0.2951388888888889</v>
      </c>
      <c r="P11" s="38">
        <v>0.60416666666666663</v>
      </c>
      <c r="Q11" s="19">
        <f t="shared" si="1"/>
        <v>0.30902777777777773</v>
      </c>
      <c r="R11" s="3"/>
      <c r="S11" s="7" t="s">
        <v>3</v>
      </c>
      <c r="T11" s="7" t="s">
        <v>9</v>
      </c>
      <c r="U11" s="38">
        <v>0.2951388888888889</v>
      </c>
      <c r="V11" s="38">
        <v>0.60416666666666663</v>
      </c>
      <c r="W11" s="19">
        <f t="shared" si="2"/>
        <v>0.30902777777777773</v>
      </c>
      <c r="X11" s="3"/>
      <c r="Y11" s="7" t="s">
        <v>14</v>
      </c>
      <c r="Z11" s="7" t="s">
        <v>9</v>
      </c>
      <c r="AA11" s="38">
        <v>0.2951388888888889</v>
      </c>
      <c r="AB11" s="38">
        <v>0.60416666666666663</v>
      </c>
      <c r="AC11" s="19">
        <f t="shared" si="3"/>
        <v>0.30902777777777773</v>
      </c>
      <c r="AD11" s="35"/>
      <c r="AE11" s="3"/>
      <c r="AF11" s="3"/>
      <c r="AG11" s="3"/>
      <c r="AH11" s="3"/>
      <c r="AI11" s="3"/>
    </row>
    <row r="12" spans="1:35">
      <c r="A12" s="8">
        <v>5</v>
      </c>
      <c r="B12" s="7">
        <v>13</v>
      </c>
      <c r="C12" s="15" t="s">
        <v>8</v>
      </c>
      <c r="D12" s="30">
        <v>0.17013888888888887</v>
      </c>
      <c r="E12" s="31">
        <v>0.5625</v>
      </c>
      <c r="G12" s="7" t="s">
        <v>4</v>
      </c>
      <c r="H12" s="7" t="s">
        <v>10</v>
      </c>
      <c r="I12" s="38">
        <v>0.2951388888888889</v>
      </c>
      <c r="J12" s="38">
        <v>0.5625</v>
      </c>
      <c r="K12" s="19">
        <f t="shared" si="0"/>
        <v>0.2673611111111111</v>
      </c>
      <c r="L12" s="3"/>
      <c r="M12" s="7" t="s">
        <v>2</v>
      </c>
      <c r="N12" s="7" t="s">
        <v>10</v>
      </c>
      <c r="O12" s="38">
        <v>0.2951388888888889</v>
      </c>
      <c r="P12" s="38">
        <v>0.5625</v>
      </c>
      <c r="Q12" s="19">
        <f t="shared" si="1"/>
        <v>0.2673611111111111</v>
      </c>
      <c r="R12" s="3"/>
      <c r="S12" s="7" t="s">
        <v>3</v>
      </c>
      <c r="T12" s="7" t="s">
        <v>10</v>
      </c>
      <c r="U12" s="38">
        <v>0.2951388888888889</v>
      </c>
      <c r="V12" s="38">
        <v>0.5625</v>
      </c>
      <c r="W12" s="19">
        <f t="shared" si="2"/>
        <v>0.2673611111111111</v>
      </c>
      <c r="X12" s="3"/>
      <c r="Y12" s="7" t="s">
        <v>14</v>
      </c>
      <c r="Z12" s="7" t="s">
        <v>10</v>
      </c>
      <c r="AA12" s="38">
        <v>0.2951388888888889</v>
      </c>
      <c r="AB12" s="38">
        <v>0.5625</v>
      </c>
      <c r="AC12" s="19">
        <f t="shared" si="3"/>
        <v>0.2673611111111111</v>
      </c>
      <c r="AD12" s="35"/>
      <c r="AE12" s="3"/>
      <c r="AF12" s="3"/>
      <c r="AG12" s="3"/>
      <c r="AH12" s="3"/>
      <c r="AI12" s="3"/>
    </row>
    <row r="13" spans="1:35">
      <c r="A13" s="8">
        <v>6</v>
      </c>
      <c r="B13" s="7">
        <v>14</v>
      </c>
      <c r="C13" s="15" t="s">
        <v>9</v>
      </c>
      <c r="D13" s="30">
        <v>0.21527777777777779</v>
      </c>
      <c r="E13" s="31">
        <v>0.60416666666666663</v>
      </c>
      <c r="G13" s="7" t="s">
        <v>4</v>
      </c>
      <c r="H13" s="7" t="s">
        <v>11</v>
      </c>
      <c r="I13" s="38">
        <v>0.2951388888888889</v>
      </c>
      <c r="J13" s="38">
        <v>0.52083333333333337</v>
      </c>
      <c r="K13" s="19">
        <f t="shared" si="0"/>
        <v>0.22569444444444448</v>
      </c>
      <c r="L13" s="3"/>
      <c r="M13" s="7" t="s">
        <v>2</v>
      </c>
      <c r="N13" s="7" t="s">
        <v>11</v>
      </c>
      <c r="O13" s="38">
        <v>0.2951388888888889</v>
      </c>
      <c r="P13" s="38">
        <v>0.52083333333333337</v>
      </c>
      <c r="Q13" s="19">
        <f t="shared" si="1"/>
        <v>0.22569444444444448</v>
      </c>
      <c r="R13" s="3"/>
      <c r="S13" s="7" t="s">
        <v>3</v>
      </c>
      <c r="T13" s="7" t="s">
        <v>11</v>
      </c>
      <c r="U13" s="38">
        <v>0.2951388888888889</v>
      </c>
      <c r="V13" s="38">
        <v>0.52083333333333337</v>
      </c>
      <c r="W13" s="19">
        <f t="shared" si="2"/>
        <v>0.22569444444444448</v>
      </c>
      <c r="X13" s="3"/>
      <c r="Y13" s="7" t="s">
        <v>14</v>
      </c>
      <c r="Z13" s="7" t="s">
        <v>11</v>
      </c>
      <c r="AA13" s="38">
        <v>0.2951388888888889</v>
      </c>
      <c r="AB13" s="38">
        <v>0.52083333333333337</v>
      </c>
      <c r="AC13" s="19">
        <f t="shared" si="3"/>
        <v>0.22569444444444448</v>
      </c>
      <c r="AD13" s="35"/>
      <c r="AE13" s="3"/>
      <c r="AF13" s="3"/>
      <c r="AG13" s="3"/>
      <c r="AH13" s="3"/>
      <c r="AI13" s="3"/>
    </row>
    <row r="14" spans="1:35">
      <c r="A14" s="8">
        <v>6</v>
      </c>
      <c r="B14" s="7">
        <v>13</v>
      </c>
      <c r="C14" s="15" t="s">
        <v>10</v>
      </c>
      <c r="D14" s="30">
        <v>0.21527777777777779</v>
      </c>
      <c r="E14" s="31">
        <v>0.5625</v>
      </c>
      <c r="G14" s="7" t="s">
        <v>4</v>
      </c>
      <c r="H14" s="13" t="s">
        <v>16</v>
      </c>
      <c r="I14" s="38">
        <v>0.2951388888888889</v>
      </c>
      <c r="J14" s="38">
        <v>0.58333333333333337</v>
      </c>
      <c r="K14" s="19">
        <f t="shared" si="0"/>
        <v>0.28819444444444448</v>
      </c>
      <c r="L14" s="3"/>
      <c r="M14" s="7" t="s">
        <v>2</v>
      </c>
      <c r="N14" s="13" t="s">
        <v>16</v>
      </c>
      <c r="O14" s="38">
        <v>0.2951388888888889</v>
      </c>
      <c r="P14" s="38">
        <v>0.58333333333333337</v>
      </c>
      <c r="Q14" s="19">
        <f t="shared" si="1"/>
        <v>0.28819444444444448</v>
      </c>
      <c r="R14" s="3"/>
      <c r="S14" s="7" t="s">
        <v>3</v>
      </c>
      <c r="T14" s="13" t="s">
        <v>16</v>
      </c>
      <c r="U14" s="38">
        <v>0.2951388888888889</v>
      </c>
      <c r="V14" s="38">
        <v>0.58333333333333337</v>
      </c>
      <c r="W14" s="19">
        <f t="shared" si="2"/>
        <v>0.28819444444444448</v>
      </c>
      <c r="X14" s="3"/>
      <c r="Y14" s="7" t="s">
        <v>14</v>
      </c>
      <c r="Z14" s="13" t="s">
        <v>16</v>
      </c>
      <c r="AA14" s="38">
        <v>0.2951388888888889</v>
      </c>
      <c r="AB14" s="38">
        <v>0.58333333333333337</v>
      </c>
      <c r="AC14" s="19">
        <f t="shared" si="3"/>
        <v>0.28819444444444448</v>
      </c>
      <c r="AD14" s="35"/>
      <c r="AE14" s="3"/>
      <c r="AF14" s="3"/>
      <c r="AG14" s="3"/>
      <c r="AH14" s="3"/>
      <c r="AI14" s="3"/>
    </row>
    <row r="15" spans="1:35">
      <c r="A15" s="8">
        <v>5</v>
      </c>
      <c r="B15" s="7">
        <v>12</v>
      </c>
      <c r="C15" s="15" t="s">
        <v>11</v>
      </c>
      <c r="D15" s="30">
        <v>0.17013888888888887</v>
      </c>
      <c r="E15" s="31">
        <v>0.52083333333333337</v>
      </c>
      <c r="G15" s="7" t="s">
        <v>4</v>
      </c>
      <c r="H15" s="7" t="s">
        <v>12</v>
      </c>
      <c r="I15" s="38">
        <v>0.2951388888888889</v>
      </c>
      <c r="J15" s="38">
        <v>0.60416666666666663</v>
      </c>
      <c r="K15" s="19">
        <f t="shared" si="0"/>
        <v>0.30902777777777773</v>
      </c>
      <c r="L15" s="3"/>
      <c r="M15" s="7" t="s">
        <v>2</v>
      </c>
      <c r="N15" s="7" t="s">
        <v>12</v>
      </c>
      <c r="O15" s="38">
        <v>0.2951388888888889</v>
      </c>
      <c r="P15" s="38">
        <v>0.60416666666666663</v>
      </c>
      <c r="Q15" s="19">
        <f t="shared" ref="Q15:Q16" si="4">SUM(P15-O15)</f>
        <v>0.30902777777777773</v>
      </c>
      <c r="R15" s="3"/>
      <c r="S15" s="7" t="s">
        <v>3</v>
      </c>
      <c r="T15" s="7" t="s">
        <v>12</v>
      </c>
      <c r="U15" s="38">
        <v>0.2951388888888889</v>
      </c>
      <c r="V15" s="38">
        <v>0.60416666666666663</v>
      </c>
      <c r="W15" s="19">
        <f t="shared" ref="W15:W16" si="5">SUM(V15-U15)</f>
        <v>0.30902777777777773</v>
      </c>
      <c r="X15" s="3"/>
      <c r="Y15" s="7" t="s">
        <v>14</v>
      </c>
      <c r="Z15" s="7" t="s">
        <v>12</v>
      </c>
      <c r="AA15" s="38">
        <v>0.2951388888888889</v>
      </c>
      <c r="AB15" s="38">
        <v>0.60416666666666663</v>
      </c>
      <c r="AC15" s="19">
        <f t="shared" ref="AC15:AC16" si="6">SUM(AB15-AA15)</f>
        <v>0.30902777777777773</v>
      </c>
      <c r="AD15" s="3"/>
      <c r="AE15" s="3"/>
      <c r="AF15" s="3"/>
      <c r="AG15" s="3"/>
      <c r="AH15" s="3"/>
      <c r="AI15" s="3"/>
    </row>
    <row r="16" spans="1:35">
      <c r="A16" s="14">
        <v>6</v>
      </c>
      <c r="B16" s="13">
        <v>13.5</v>
      </c>
      <c r="C16" s="16" t="s">
        <v>16</v>
      </c>
      <c r="D16" s="30">
        <v>0.21527777777777779</v>
      </c>
      <c r="E16" s="31">
        <v>0.58333333333333337</v>
      </c>
      <c r="G16" s="7" t="s">
        <v>4</v>
      </c>
      <c r="H16" s="7" t="s">
        <v>13</v>
      </c>
      <c r="I16" s="38">
        <v>0.2951388888888889</v>
      </c>
      <c r="J16" s="38">
        <v>0.60416666666666663</v>
      </c>
      <c r="K16" s="19">
        <f t="shared" si="0"/>
        <v>0.30902777777777773</v>
      </c>
      <c r="L16" s="3"/>
      <c r="M16" s="7" t="s">
        <v>2</v>
      </c>
      <c r="N16" s="7" t="s">
        <v>13</v>
      </c>
      <c r="O16" s="38">
        <v>0.2951388888888889</v>
      </c>
      <c r="P16" s="38">
        <v>0.60416666666666663</v>
      </c>
      <c r="Q16" s="19">
        <f t="shared" si="4"/>
        <v>0.30902777777777773</v>
      </c>
      <c r="R16" s="3"/>
      <c r="S16" s="7" t="s">
        <v>3</v>
      </c>
      <c r="T16" s="7" t="s">
        <v>13</v>
      </c>
      <c r="U16" s="38">
        <v>0.2951388888888889</v>
      </c>
      <c r="V16" s="38">
        <v>0.60416666666666663</v>
      </c>
      <c r="W16" s="19">
        <f t="shared" si="5"/>
        <v>0.30902777777777773</v>
      </c>
      <c r="X16" s="3"/>
      <c r="Y16" s="7" t="s">
        <v>14</v>
      </c>
      <c r="Z16" s="7" t="s">
        <v>13</v>
      </c>
      <c r="AA16" s="38">
        <v>0.2951388888888889</v>
      </c>
      <c r="AB16" s="38">
        <v>0.60416666666666663</v>
      </c>
      <c r="AC16" s="19">
        <f t="shared" si="6"/>
        <v>0.30902777777777773</v>
      </c>
      <c r="AD16" s="3"/>
      <c r="AE16" s="3"/>
      <c r="AF16" s="3"/>
      <c r="AG16" s="3"/>
      <c r="AH16" s="3"/>
      <c r="AI16" s="3"/>
    </row>
    <row r="17" spans="1:35">
      <c r="A17" s="8">
        <v>21</v>
      </c>
      <c r="B17" s="7">
        <v>5</v>
      </c>
      <c r="C17" s="15" t="s">
        <v>12</v>
      </c>
      <c r="D17" s="30">
        <v>0.83680555555555547</v>
      </c>
      <c r="E17" s="31">
        <v>0.22916666666666666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</row>
    <row r="18" spans="1:35" ht="15.75" thickBot="1">
      <c r="A18" s="9">
        <v>19</v>
      </c>
      <c r="B18" s="10">
        <v>2</v>
      </c>
      <c r="C18" s="17" t="s">
        <v>13</v>
      </c>
      <c r="D18" s="33">
        <v>0.75347222222222221</v>
      </c>
      <c r="E18" s="34">
        <v>0.10416666666666667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</row>
    <row r="19" spans="1:35">
      <c r="G19" s="7"/>
      <c r="H19" s="7"/>
      <c r="I19" s="38"/>
      <c r="J19" s="38"/>
      <c r="K19" s="19"/>
      <c r="L19" s="3"/>
      <c r="M19" s="7"/>
      <c r="N19" s="7"/>
      <c r="O19" s="38"/>
      <c r="P19" s="38"/>
      <c r="Q19" s="19"/>
      <c r="R19" s="3"/>
      <c r="S19" s="7"/>
      <c r="T19" s="7"/>
      <c r="U19" s="38"/>
      <c r="V19" s="38"/>
      <c r="W19" s="19"/>
      <c r="X19" s="3"/>
      <c r="Y19" s="7"/>
      <c r="Z19" s="7"/>
      <c r="AA19" s="38"/>
      <c r="AB19" s="38"/>
      <c r="AC19" s="19"/>
      <c r="AD19" s="35"/>
      <c r="AE19" s="3"/>
      <c r="AF19" s="3"/>
      <c r="AG19" s="3"/>
      <c r="AH19" s="3"/>
      <c r="AI19" s="3"/>
    </row>
    <row r="20" spans="1:35">
      <c r="G20" s="7"/>
      <c r="H20" s="7"/>
      <c r="I20" s="38"/>
      <c r="J20" s="38"/>
      <c r="K20" s="19"/>
      <c r="L20" s="3"/>
      <c r="M20" s="7"/>
      <c r="N20" s="7"/>
      <c r="O20" s="38"/>
      <c r="P20" s="38"/>
      <c r="Q20" s="19"/>
      <c r="R20" s="3"/>
      <c r="S20" s="7"/>
      <c r="T20" s="7"/>
      <c r="U20" s="38"/>
      <c r="V20" s="38"/>
      <c r="W20" s="19"/>
      <c r="X20" s="3"/>
      <c r="Y20" s="7"/>
      <c r="Z20" s="7"/>
      <c r="AA20" s="38"/>
      <c r="AB20" s="38"/>
      <c r="AC20" s="19"/>
      <c r="AD20" s="35"/>
      <c r="AE20" s="3"/>
      <c r="AF20" s="3"/>
      <c r="AG20" s="3"/>
      <c r="AH20" s="3"/>
      <c r="AI20" s="3"/>
    </row>
    <row r="21" spans="1:35">
      <c r="G21" s="7"/>
      <c r="H21" s="7"/>
      <c r="I21" s="38"/>
      <c r="J21" s="38"/>
      <c r="K21" s="19"/>
      <c r="L21" s="3"/>
      <c r="M21" s="7"/>
      <c r="N21" s="7"/>
      <c r="O21" s="38"/>
      <c r="P21" s="38"/>
      <c r="Q21" s="19"/>
      <c r="R21" s="3"/>
      <c r="S21" s="7"/>
      <c r="T21" s="7"/>
      <c r="U21" s="38"/>
      <c r="V21" s="38"/>
      <c r="W21" s="19"/>
      <c r="X21" s="3"/>
      <c r="Y21" s="7"/>
      <c r="Z21" s="7"/>
      <c r="AA21" s="38"/>
      <c r="AB21" s="38"/>
      <c r="AC21" s="19"/>
      <c r="AD21" s="35"/>
      <c r="AE21" s="3"/>
      <c r="AF21" s="3"/>
      <c r="AG21" s="3"/>
      <c r="AH21" s="3"/>
      <c r="AI21" s="3"/>
    </row>
    <row r="22" spans="1:35">
      <c r="G22" s="7"/>
      <c r="H22" s="13"/>
      <c r="I22" s="38"/>
      <c r="J22" s="39"/>
      <c r="K22" s="19"/>
      <c r="L22" s="3"/>
      <c r="M22" s="7"/>
      <c r="N22" s="13"/>
      <c r="O22" s="38"/>
      <c r="P22" s="39"/>
      <c r="Q22" s="19"/>
      <c r="R22" s="3"/>
      <c r="S22" s="7"/>
      <c r="T22" s="13"/>
      <c r="U22" s="38"/>
      <c r="V22" s="39"/>
      <c r="W22" s="19"/>
      <c r="X22" s="3"/>
      <c r="Y22" s="7"/>
      <c r="Z22" s="13"/>
      <c r="AA22" s="38"/>
      <c r="AB22" s="39"/>
      <c r="AC22" s="19"/>
      <c r="AD22" s="35"/>
      <c r="AE22" s="3"/>
      <c r="AF22" s="3"/>
      <c r="AG22" s="3"/>
      <c r="AH22" s="3"/>
      <c r="AI22" s="3"/>
    </row>
    <row r="23" spans="1:35">
      <c r="G23" s="7" t="s">
        <v>5</v>
      </c>
      <c r="H23" s="7" t="s">
        <v>5</v>
      </c>
      <c r="I23" s="38">
        <v>0.50347222222222199</v>
      </c>
      <c r="J23" s="38">
        <v>0.89583333333333337</v>
      </c>
      <c r="K23" s="19">
        <f t="shared" ref="K23:K33" si="7">SUM(J23-I23)</f>
        <v>0.39236111111111138</v>
      </c>
      <c r="L23" s="3"/>
      <c r="M23" s="7"/>
      <c r="N23" s="7"/>
      <c r="O23" s="38"/>
      <c r="P23" s="38"/>
      <c r="Q23" s="19"/>
      <c r="R23" s="3"/>
      <c r="S23" s="7"/>
      <c r="T23" s="7"/>
      <c r="U23" s="38"/>
      <c r="V23" s="38"/>
      <c r="W23" s="19"/>
      <c r="X23" s="3"/>
      <c r="Y23" s="7"/>
      <c r="Z23" s="7"/>
      <c r="AA23" s="38"/>
      <c r="AB23" s="38"/>
      <c r="AC23" s="19"/>
      <c r="AD23" s="35"/>
      <c r="AE23" s="3"/>
      <c r="AF23" s="3"/>
      <c r="AG23" s="3"/>
      <c r="AH23" s="3"/>
      <c r="AI23" s="3"/>
    </row>
    <row r="24" spans="1:35">
      <c r="G24" s="7" t="s">
        <v>5</v>
      </c>
      <c r="H24" s="7" t="s">
        <v>6</v>
      </c>
      <c r="I24" s="38">
        <v>0.50347222222222199</v>
      </c>
      <c r="J24" s="38">
        <v>0.85416666666666663</v>
      </c>
      <c r="K24" s="19">
        <f t="shared" si="7"/>
        <v>0.35069444444444464</v>
      </c>
      <c r="L24" s="3"/>
      <c r="M24" s="7" t="s">
        <v>6</v>
      </c>
      <c r="N24" s="7" t="s">
        <v>6</v>
      </c>
      <c r="O24" s="38">
        <v>0.50347222222222199</v>
      </c>
      <c r="P24" s="38">
        <v>0.85416666666666663</v>
      </c>
      <c r="Q24" s="19">
        <f t="shared" ref="Q24:Q33" si="8">SUM(P24-O24)</f>
        <v>0.35069444444444464</v>
      </c>
      <c r="R24" s="3"/>
      <c r="S24" s="7"/>
      <c r="T24" s="7"/>
      <c r="U24" s="38"/>
      <c r="V24" s="38"/>
      <c r="W24" s="19"/>
      <c r="X24" s="3"/>
      <c r="Y24" s="7"/>
      <c r="Z24" s="7"/>
      <c r="AA24" s="38"/>
      <c r="AB24" s="38"/>
      <c r="AC24" s="19"/>
      <c r="AD24" s="35"/>
      <c r="AE24" s="3"/>
      <c r="AF24" s="3"/>
      <c r="AG24" s="3"/>
      <c r="AH24" s="3"/>
      <c r="AI24" s="3"/>
    </row>
    <row r="25" spans="1:35">
      <c r="G25" s="7" t="s">
        <v>5</v>
      </c>
      <c r="H25" s="7" t="s">
        <v>7</v>
      </c>
      <c r="I25" s="38">
        <v>0.50347222222222199</v>
      </c>
      <c r="J25" s="38">
        <v>0.8125</v>
      </c>
      <c r="K25" s="19">
        <f t="shared" si="7"/>
        <v>0.30902777777777801</v>
      </c>
      <c r="L25" s="3"/>
      <c r="M25" s="7" t="s">
        <v>6</v>
      </c>
      <c r="N25" s="7" t="s">
        <v>7</v>
      </c>
      <c r="O25" s="38">
        <v>0.50347222222222199</v>
      </c>
      <c r="P25" s="38">
        <v>0.8125</v>
      </c>
      <c r="Q25" s="19">
        <f t="shared" si="8"/>
        <v>0.30902777777777801</v>
      </c>
      <c r="R25" s="3"/>
      <c r="S25" s="7" t="s">
        <v>7</v>
      </c>
      <c r="T25" s="7" t="s">
        <v>7</v>
      </c>
      <c r="U25" s="38">
        <v>0.46180555555555602</v>
      </c>
      <c r="V25" s="38">
        <v>0.8125</v>
      </c>
      <c r="W25" s="19">
        <f t="shared" ref="W25:W33" si="9">SUM(V25-U25)</f>
        <v>0.35069444444444398</v>
      </c>
      <c r="X25" s="3"/>
      <c r="Y25" s="7"/>
      <c r="Z25" s="7"/>
      <c r="AA25" s="38"/>
      <c r="AB25" s="38"/>
      <c r="AC25" s="19"/>
      <c r="AD25" s="35"/>
      <c r="AE25" s="3"/>
      <c r="AF25" s="3"/>
      <c r="AG25" s="3"/>
      <c r="AH25" s="3"/>
      <c r="AI25" s="3"/>
    </row>
    <row r="26" spans="1:35">
      <c r="G26" s="7" t="s">
        <v>5</v>
      </c>
      <c r="H26" s="13" t="s">
        <v>15</v>
      </c>
      <c r="I26" s="38">
        <v>0.50347222222222199</v>
      </c>
      <c r="J26" s="38">
        <v>0.875</v>
      </c>
      <c r="K26" s="19">
        <f t="shared" si="7"/>
        <v>0.37152777777777801</v>
      </c>
      <c r="L26" s="3"/>
      <c r="M26" s="7" t="s">
        <v>6</v>
      </c>
      <c r="N26" s="13" t="s">
        <v>15</v>
      </c>
      <c r="O26" s="38">
        <v>0.50347222222222199</v>
      </c>
      <c r="P26" s="38">
        <v>0.85416666666666663</v>
      </c>
      <c r="Q26" s="19">
        <f t="shared" si="8"/>
        <v>0.35069444444444464</v>
      </c>
      <c r="R26" s="3"/>
      <c r="S26" s="7" t="s">
        <v>7</v>
      </c>
      <c r="T26" s="13" t="s">
        <v>15</v>
      </c>
      <c r="U26" s="38">
        <v>0.50347222222222221</v>
      </c>
      <c r="V26" s="38">
        <v>0.8125</v>
      </c>
      <c r="W26" s="19">
        <f t="shared" si="9"/>
        <v>0.30902777777777779</v>
      </c>
      <c r="X26" s="3"/>
      <c r="Y26" s="7" t="s">
        <v>15</v>
      </c>
      <c r="Z26" s="13" t="s">
        <v>15</v>
      </c>
      <c r="AA26" s="38">
        <v>0.50347222222222221</v>
      </c>
      <c r="AB26" s="38">
        <v>0.875</v>
      </c>
      <c r="AC26" s="19">
        <f t="shared" ref="AC26:AC33" si="10">SUM(AB26-AA26)</f>
        <v>0.37152777777777779</v>
      </c>
      <c r="AD26" s="35"/>
      <c r="AE26" s="3"/>
      <c r="AF26" s="3"/>
      <c r="AG26" s="3"/>
      <c r="AH26" s="3"/>
      <c r="AI26" s="3"/>
    </row>
    <row r="27" spans="1:35">
      <c r="G27" s="7" t="s">
        <v>5</v>
      </c>
      <c r="H27" s="7" t="s">
        <v>8</v>
      </c>
      <c r="I27" s="38">
        <v>0.50347222222222199</v>
      </c>
      <c r="J27" s="38">
        <v>0.5625</v>
      </c>
      <c r="K27" s="19">
        <f t="shared" si="7"/>
        <v>5.9027777777778012E-2</v>
      </c>
      <c r="L27" s="3"/>
      <c r="M27" s="7" t="s">
        <v>6</v>
      </c>
      <c r="N27" s="7" t="s">
        <v>8</v>
      </c>
      <c r="O27" s="38">
        <v>0.50347222222222199</v>
      </c>
      <c r="P27" s="38">
        <v>0.5625</v>
      </c>
      <c r="Q27" s="19">
        <f t="shared" si="8"/>
        <v>5.9027777777778012E-2</v>
      </c>
      <c r="R27" s="3"/>
      <c r="S27" s="7" t="s">
        <v>7</v>
      </c>
      <c r="T27" s="7" t="s">
        <v>8</v>
      </c>
      <c r="U27" s="38">
        <v>0.46180555555555602</v>
      </c>
      <c r="V27" s="38">
        <v>0.5625</v>
      </c>
      <c r="W27" s="19">
        <f t="shared" si="9"/>
        <v>0.10069444444444398</v>
      </c>
      <c r="X27" s="3"/>
      <c r="Y27" s="7" t="s">
        <v>15</v>
      </c>
      <c r="Z27" s="7" t="s">
        <v>8</v>
      </c>
      <c r="AA27" s="38">
        <v>0.50347222222222221</v>
      </c>
      <c r="AB27" s="38">
        <v>0.5625</v>
      </c>
      <c r="AC27" s="19">
        <f t="shared" si="10"/>
        <v>5.902777777777779E-2</v>
      </c>
      <c r="AD27" s="35"/>
      <c r="AE27" s="3"/>
      <c r="AF27" s="3"/>
      <c r="AG27" s="3"/>
      <c r="AH27" s="3"/>
      <c r="AI27" s="3"/>
    </row>
    <row r="28" spans="1:35">
      <c r="G28" s="7" t="s">
        <v>5</v>
      </c>
      <c r="H28" s="7" t="s">
        <v>9</v>
      </c>
      <c r="I28" s="38">
        <v>0.50347222222222199</v>
      </c>
      <c r="J28" s="38">
        <v>0.60416666666666663</v>
      </c>
      <c r="K28" s="19">
        <f t="shared" si="7"/>
        <v>0.10069444444444464</v>
      </c>
      <c r="L28" s="3"/>
      <c r="M28" s="7" t="s">
        <v>6</v>
      </c>
      <c r="N28" s="7" t="s">
        <v>9</v>
      </c>
      <c r="O28" s="38">
        <v>0.50347222222222199</v>
      </c>
      <c r="P28" s="38">
        <v>0.60416666666666663</v>
      </c>
      <c r="Q28" s="19">
        <f t="shared" si="8"/>
        <v>0.10069444444444464</v>
      </c>
      <c r="R28" s="3"/>
      <c r="S28" s="7" t="s">
        <v>7</v>
      </c>
      <c r="T28" s="7" t="s">
        <v>9</v>
      </c>
      <c r="U28" s="38">
        <v>0.46180555555555602</v>
      </c>
      <c r="V28" s="38">
        <v>0.60416666666666663</v>
      </c>
      <c r="W28" s="19">
        <f t="shared" si="9"/>
        <v>0.14236111111111061</v>
      </c>
      <c r="X28" s="3"/>
      <c r="Y28" s="7" t="s">
        <v>15</v>
      </c>
      <c r="Z28" s="7" t="s">
        <v>9</v>
      </c>
      <c r="AA28" s="38">
        <v>0.50347222222222221</v>
      </c>
      <c r="AB28" s="38">
        <v>0.60416666666666663</v>
      </c>
      <c r="AC28" s="19">
        <f t="shared" si="10"/>
        <v>0.10069444444444442</v>
      </c>
      <c r="AD28" s="35"/>
      <c r="AE28" s="3"/>
      <c r="AF28" s="3"/>
      <c r="AG28" s="3"/>
      <c r="AH28" s="3"/>
      <c r="AI28" s="3"/>
    </row>
    <row r="29" spans="1:35">
      <c r="G29" s="7" t="s">
        <v>5</v>
      </c>
      <c r="H29" s="7" t="s">
        <v>10</v>
      </c>
      <c r="I29" s="38">
        <v>0.50347222222222199</v>
      </c>
      <c r="J29" s="38">
        <v>0.5625</v>
      </c>
      <c r="K29" s="19">
        <f t="shared" si="7"/>
        <v>5.9027777777778012E-2</v>
      </c>
      <c r="L29" s="3"/>
      <c r="M29" s="7" t="s">
        <v>6</v>
      </c>
      <c r="N29" s="7" t="s">
        <v>10</v>
      </c>
      <c r="O29" s="38">
        <v>0.50347222222222199</v>
      </c>
      <c r="P29" s="38">
        <v>0.5625</v>
      </c>
      <c r="Q29" s="19">
        <f t="shared" si="8"/>
        <v>5.9027777777778012E-2</v>
      </c>
      <c r="R29" s="3"/>
      <c r="S29" s="7" t="s">
        <v>7</v>
      </c>
      <c r="T29" s="7" t="s">
        <v>10</v>
      </c>
      <c r="U29" s="38">
        <v>0.46180555555555602</v>
      </c>
      <c r="V29" s="38">
        <v>0.5625</v>
      </c>
      <c r="W29" s="19">
        <f t="shared" si="9"/>
        <v>0.10069444444444398</v>
      </c>
      <c r="X29" s="3"/>
      <c r="Y29" s="7" t="s">
        <v>15</v>
      </c>
      <c r="Z29" s="7" t="s">
        <v>10</v>
      </c>
      <c r="AA29" s="38">
        <v>0.50347222222222221</v>
      </c>
      <c r="AB29" s="38">
        <v>0.5625</v>
      </c>
      <c r="AC29" s="19">
        <f t="shared" si="10"/>
        <v>5.902777777777779E-2</v>
      </c>
      <c r="AD29" s="35"/>
      <c r="AE29" s="3"/>
      <c r="AF29" s="3"/>
      <c r="AG29" s="3"/>
      <c r="AH29" s="3"/>
      <c r="AI29" s="3"/>
    </row>
    <row r="30" spans="1:35">
      <c r="G30" s="7" t="s">
        <v>5</v>
      </c>
      <c r="H30" s="7" t="s">
        <v>11</v>
      </c>
      <c r="I30" s="38">
        <v>0.50347222222222199</v>
      </c>
      <c r="J30" s="38">
        <v>0.52083333333333337</v>
      </c>
      <c r="K30" s="19">
        <f t="shared" si="7"/>
        <v>1.7361111111111382E-2</v>
      </c>
      <c r="L30" s="3"/>
      <c r="M30" s="7" t="s">
        <v>6</v>
      </c>
      <c r="N30" s="7" t="s">
        <v>11</v>
      </c>
      <c r="O30" s="38">
        <v>0.50347222222222199</v>
      </c>
      <c r="P30" s="38">
        <v>0.52083333333333337</v>
      </c>
      <c r="Q30" s="19">
        <f t="shared" si="8"/>
        <v>1.7361111111111382E-2</v>
      </c>
      <c r="R30" s="3"/>
      <c r="S30" s="7" t="s">
        <v>7</v>
      </c>
      <c r="T30" s="7" t="s">
        <v>11</v>
      </c>
      <c r="U30" s="38">
        <v>0.46180555555555602</v>
      </c>
      <c r="V30" s="38">
        <v>0.52083333333333337</v>
      </c>
      <c r="W30" s="19">
        <f t="shared" si="9"/>
        <v>5.9027777777777346E-2</v>
      </c>
      <c r="X30" s="3"/>
      <c r="Y30" s="7" t="s">
        <v>15</v>
      </c>
      <c r="Z30" s="7" t="s">
        <v>11</v>
      </c>
      <c r="AA30" s="38">
        <v>0.50347222222222221</v>
      </c>
      <c r="AB30" s="38">
        <v>0.52083333333333337</v>
      </c>
      <c r="AC30" s="19">
        <f t="shared" si="10"/>
        <v>1.736111111111116E-2</v>
      </c>
      <c r="AD30" s="35"/>
      <c r="AE30" s="3"/>
      <c r="AF30" s="3"/>
      <c r="AG30" s="3"/>
      <c r="AH30" s="3"/>
      <c r="AI30" s="3"/>
    </row>
    <row r="31" spans="1:35">
      <c r="G31" s="7" t="s">
        <v>5</v>
      </c>
      <c r="H31" s="13" t="s">
        <v>16</v>
      </c>
      <c r="I31" s="38">
        <v>0.50347222222222199</v>
      </c>
      <c r="J31" s="38">
        <v>0.58333333333333337</v>
      </c>
      <c r="K31" s="19">
        <f t="shared" si="7"/>
        <v>7.9861111111111382E-2</v>
      </c>
      <c r="L31" s="3"/>
      <c r="M31" s="7" t="s">
        <v>6</v>
      </c>
      <c r="N31" s="13" t="s">
        <v>16</v>
      </c>
      <c r="O31" s="38">
        <v>0.50347222222222199</v>
      </c>
      <c r="P31" s="38">
        <v>0.58333333333333337</v>
      </c>
      <c r="Q31" s="19">
        <f t="shared" si="8"/>
        <v>7.9861111111111382E-2</v>
      </c>
      <c r="R31" s="3"/>
      <c r="S31" s="7" t="s">
        <v>7</v>
      </c>
      <c r="T31" s="13" t="s">
        <v>16</v>
      </c>
      <c r="U31" s="38">
        <v>0.46180555555555602</v>
      </c>
      <c r="V31" s="38">
        <v>0.58333333333333337</v>
      </c>
      <c r="W31" s="19">
        <f t="shared" si="9"/>
        <v>0.12152777777777735</v>
      </c>
      <c r="X31" s="3"/>
      <c r="Y31" s="7" t="s">
        <v>15</v>
      </c>
      <c r="Z31" s="13" t="s">
        <v>16</v>
      </c>
      <c r="AA31" s="38">
        <v>0.50347222222222221</v>
      </c>
      <c r="AB31" s="38">
        <v>0.58333333333333337</v>
      </c>
      <c r="AC31" s="19">
        <f t="shared" si="10"/>
        <v>7.986111111111116E-2</v>
      </c>
      <c r="AD31" s="35"/>
      <c r="AE31" s="3"/>
      <c r="AF31" s="3"/>
      <c r="AG31" s="3"/>
      <c r="AH31" s="3"/>
      <c r="AI31" s="3"/>
    </row>
    <row r="32" spans="1:35">
      <c r="G32" s="7" t="s">
        <v>5</v>
      </c>
      <c r="H32" s="7" t="s">
        <v>12</v>
      </c>
      <c r="I32" s="38">
        <v>0.50347222222222199</v>
      </c>
      <c r="J32" s="38">
        <v>0.60416666666666663</v>
      </c>
      <c r="K32" s="19">
        <f t="shared" si="7"/>
        <v>0.10069444444444464</v>
      </c>
      <c r="L32" s="3"/>
      <c r="M32" s="7" t="s">
        <v>6</v>
      </c>
      <c r="N32" s="7" t="s">
        <v>12</v>
      </c>
      <c r="O32" s="38">
        <v>0.50347222222222199</v>
      </c>
      <c r="P32" s="38">
        <v>0.60416666666666663</v>
      </c>
      <c r="Q32" s="19">
        <f t="shared" si="8"/>
        <v>0.10069444444444464</v>
      </c>
      <c r="R32" s="3"/>
      <c r="S32" s="7" t="s">
        <v>7</v>
      </c>
      <c r="T32" s="7" t="s">
        <v>12</v>
      </c>
      <c r="U32" s="38">
        <v>0.50347222222222199</v>
      </c>
      <c r="V32" s="38">
        <v>0.60416666666666663</v>
      </c>
      <c r="W32" s="19">
        <f t="shared" si="9"/>
        <v>0.10069444444444464</v>
      </c>
      <c r="X32" s="3"/>
      <c r="Y32" s="7" t="s">
        <v>15</v>
      </c>
      <c r="Z32" s="7" t="s">
        <v>12</v>
      </c>
      <c r="AA32" s="38">
        <v>0.50347222222222199</v>
      </c>
      <c r="AB32" s="38">
        <v>0.60416666666666663</v>
      </c>
      <c r="AC32" s="19">
        <f t="shared" si="10"/>
        <v>0.10069444444444464</v>
      </c>
      <c r="AD32" s="3"/>
      <c r="AE32" s="3"/>
      <c r="AF32" s="3"/>
      <c r="AG32" s="3"/>
      <c r="AH32" s="3"/>
      <c r="AI32" s="3"/>
    </row>
    <row r="33" spans="7:35">
      <c r="G33" s="7" t="s">
        <v>5</v>
      </c>
      <c r="H33" s="7" t="s">
        <v>13</v>
      </c>
      <c r="I33" s="38">
        <v>0.50347222222222199</v>
      </c>
      <c r="J33" s="38">
        <v>0.60416666666666663</v>
      </c>
      <c r="K33" s="19">
        <f t="shared" si="7"/>
        <v>0.10069444444444464</v>
      </c>
      <c r="L33" s="3"/>
      <c r="M33" s="7" t="s">
        <v>6</v>
      </c>
      <c r="N33" s="7" t="s">
        <v>13</v>
      </c>
      <c r="O33" s="38">
        <v>0.50347222222222199</v>
      </c>
      <c r="P33" s="38">
        <v>0.60416666666666663</v>
      </c>
      <c r="Q33" s="19">
        <f t="shared" si="8"/>
        <v>0.10069444444444464</v>
      </c>
      <c r="R33" s="3"/>
      <c r="S33" s="7" t="s">
        <v>7</v>
      </c>
      <c r="T33" s="7" t="s">
        <v>13</v>
      </c>
      <c r="U33" s="38">
        <v>0.50347222222222199</v>
      </c>
      <c r="V33" s="38">
        <v>0.60416666666666663</v>
      </c>
      <c r="W33" s="19">
        <f t="shared" si="9"/>
        <v>0.10069444444444464</v>
      </c>
      <c r="X33" s="3"/>
      <c r="Y33" s="7" t="s">
        <v>15</v>
      </c>
      <c r="Z33" s="7" t="s">
        <v>13</v>
      </c>
      <c r="AA33" s="38">
        <v>0.50347222222222199</v>
      </c>
      <c r="AB33" s="38">
        <v>0.60416666666666663</v>
      </c>
      <c r="AC33" s="19">
        <f t="shared" si="10"/>
        <v>0.10069444444444464</v>
      </c>
      <c r="AD33" s="3"/>
      <c r="AE33" s="3"/>
      <c r="AF33" s="3"/>
      <c r="AG33" s="3"/>
      <c r="AH33" s="3"/>
      <c r="AI33" s="3"/>
    </row>
    <row r="34" spans="7:35"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</row>
    <row r="35" spans="7:35"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7:35">
      <c r="G36" s="7"/>
      <c r="H36" s="7"/>
      <c r="I36" s="38"/>
      <c r="J36" s="38"/>
      <c r="K36" s="19"/>
      <c r="L36" s="3"/>
      <c r="M36" s="7"/>
      <c r="N36" s="7"/>
      <c r="O36" s="38"/>
      <c r="P36" s="38"/>
      <c r="Q36" s="19"/>
      <c r="R36" s="3"/>
      <c r="S36" s="7"/>
      <c r="T36" s="7"/>
      <c r="U36" s="38"/>
      <c r="V36" s="38"/>
      <c r="W36" s="19"/>
      <c r="X36" s="3"/>
      <c r="Y36" s="7"/>
      <c r="Z36" s="7"/>
      <c r="AA36" s="38"/>
      <c r="AB36" s="38"/>
      <c r="AC36" s="19"/>
      <c r="AD36" s="3"/>
      <c r="AE36" s="7"/>
      <c r="AF36" s="7"/>
      <c r="AG36" s="38"/>
      <c r="AH36" s="38"/>
      <c r="AI36" s="19"/>
    </row>
    <row r="37" spans="7:35">
      <c r="G37" s="7"/>
      <c r="H37" s="7"/>
      <c r="I37" s="38"/>
      <c r="J37" s="38"/>
      <c r="K37" s="19"/>
      <c r="L37" s="3"/>
      <c r="M37" s="7"/>
      <c r="N37" s="7"/>
      <c r="O37" s="38"/>
      <c r="P37" s="38"/>
      <c r="Q37" s="19"/>
      <c r="R37" s="3"/>
      <c r="S37" s="7"/>
      <c r="T37" s="7"/>
      <c r="U37" s="38"/>
      <c r="V37" s="38"/>
      <c r="W37" s="19"/>
      <c r="X37" s="3"/>
      <c r="Y37" s="7"/>
      <c r="Z37" s="7"/>
      <c r="AA37" s="38"/>
      <c r="AB37" s="38"/>
      <c r="AC37" s="19"/>
      <c r="AD37" s="3"/>
      <c r="AE37" s="7"/>
      <c r="AF37" s="7"/>
      <c r="AG37" s="38"/>
      <c r="AH37" s="38"/>
      <c r="AI37" s="19"/>
    </row>
    <row r="38" spans="7:35">
      <c r="G38" s="7"/>
      <c r="H38" s="7"/>
      <c r="I38" s="38"/>
      <c r="J38" s="38"/>
      <c r="K38" s="19"/>
      <c r="L38" s="3"/>
      <c r="M38" s="7"/>
      <c r="N38" s="7"/>
      <c r="O38" s="38"/>
      <c r="P38" s="38"/>
      <c r="Q38" s="19"/>
      <c r="R38" s="3"/>
      <c r="S38" s="7"/>
      <c r="T38" s="7"/>
      <c r="U38" s="38"/>
      <c r="V38" s="38"/>
      <c r="W38" s="19"/>
      <c r="X38" s="3"/>
      <c r="Y38" s="7"/>
      <c r="Z38" s="7"/>
      <c r="AA38" s="38"/>
      <c r="AB38" s="38"/>
      <c r="AC38" s="19"/>
      <c r="AD38" s="3"/>
      <c r="AE38" s="7"/>
      <c r="AF38" s="7"/>
      <c r="AG38" s="38"/>
      <c r="AH38" s="38"/>
      <c r="AI38" s="19"/>
    </row>
    <row r="39" spans="7:35">
      <c r="G39" s="7"/>
      <c r="H39" s="13"/>
      <c r="I39" s="38"/>
      <c r="J39" s="38"/>
      <c r="K39" s="19"/>
      <c r="L39" s="3"/>
      <c r="M39" s="7"/>
      <c r="N39" s="13"/>
      <c r="O39" s="38"/>
      <c r="P39" s="38"/>
      <c r="Q39" s="19"/>
      <c r="R39" s="3"/>
      <c r="S39" s="7"/>
      <c r="T39" s="13"/>
      <c r="U39" s="38"/>
      <c r="V39" s="38"/>
      <c r="W39" s="19"/>
      <c r="X39" s="3"/>
      <c r="Y39" s="7"/>
      <c r="Z39" s="13"/>
      <c r="AA39" s="38"/>
      <c r="AB39" s="38"/>
      <c r="AC39" s="19"/>
      <c r="AD39" s="3"/>
      <c r="AE39" s="7"/>
      <c r="AF39" s="13"/>
      <c r="AG39" s="38"/>
      <c r="AH39" s="38"/>
      <c r="AI39" s="19"/>
    </row>
    <row r="40" spans="7:35">
      <c r="G40" s="7"/>
      <c r="H40" s="7"/>
      <c r="I40" s="38"/>
      <c r="J40" s="38"/>
      <c r="K40" s="19"/>
      <c r="L40" s="3"/>
      <c r="M40" s="7"/>
      <c r="N40" s="7"/>
      <c r="O40" s="38"/>
      <c r="P40" s="38"/>
      <c r="Q40" s="19"/>
      <c r="R40" s="3"/>
      <c r="S40" s="7"/>
      <c r="T40" s="7"/>
      <c r="U40" s="38"/>
      <c r="V40" s="38"/>
      <c r="W40" s="19"/>
      <c r="X40" s="3"/>
      <c r="Y40" s="7"/>
      <c r="Z40" s="7"/>
      <c r="AA40" s="38"/>
      <c r="AB40" s="38"/>
      <c r="AC40" s="19"/>
      <c r="AD40" s="3"/>
      <c r="AE40" s="7"/>
      <c r="AF40" s="7"/>
      <c r="AG40" s="38"/>
      <c r="AH40" s="38"/>
      <c r="AI40" s="19"/>
    </row>
    <row r="41" spans="7:35">
      <c r="G41" s="7"/>
      <c r="H41" s="7"/>
      <c r="I41" s="38"/>
      <c r="J41" s="38"/>
      <c r="K41" s="19"/>
      <c r="L41" s="3"/>
      <c r="M41" s="7"/>
      <c r="N41" s="7"/>
      <c r="O41" s="38"/>
      <c r="P41" s="38"/>
      <c r="Q41" s="19"/>
      <c r="R41" s="3"/>
      <c r="S41" s="7"/>
      <c r="T41" s="7"/>
      <c r="U41" s="38"/>
      <c r="V41" s="38"/>
      <c r="W41" s="19"/>
      <c r="X41" s="3"/>
      <c r="Y41" s="7"/>
      <c r="Z41" s="7"/>
      <c r="AA41" s="38"/>
      <c r="AB41" s="38"/>
      <c r="AC41" s="19"/>
      <c r="AD41" s="3"/>
      <c r="AE41" s="7"/>
      <c r="AF41" s="7"/>
      <c r="AG41" s="38"/>
      <c r="AH41" s="38"/>
      <c r="AI41" s="19"/>
    </row>
    <row r="42" spans="7:35">
      <c r="G42" s="7"/>
      <c r="H42" s="7"/>
      <c r="I42" s="38"/>
      <c r="J42" s="38"/>
      <c r="K42" s="19"/>
      <c r="L42" s="3"/>
      <c r="M42" s="7"/>
      <c r="N42" s="7"/>
      <c r="O42" s="38"/>
      <c r="P42" s="38"/>
      <c r="Q42" s="19"/>
      <c r="R42" s="3"/>
      <c r="S42" s="7"/>
      <c r="T42" s="7"/>
      <c r="U42" s="38"/>
      <c r="V42" s="38"/>
      <c r="W42" s="19"/>
      <c r="X42" s="3"/>
      <c r="Y42" s="7"/>
      <c r="Z42" s="7"/>
      <c r="AA42" s="38"/>
      <c r="AB42" s="38"/>
      <c r="AC42" s="19"/>
      <c r="AD42" s="3"/>
      <c r="AE42" s="7"/>
      <c r="AF42" s="7"/>
      <c r="AG42" s="38"/>
      <c r="AH42" s="38"/>
      <c r="AI42" s="19"/>
    </row>
    <row r="43" spans="7:35">
      <c r="G43" s="7"/>
      <c r="H43" s="13"/>
      <c r="I43" s="38"/>
      <c r="J43" s="38"/>
      <c r="K43" s="19"/>
      <c r="L43" s="3"/>
      <c r="M43" s="7"/>
      <c r="N43" s="13"/>
      <c r="O43" s="38"/>
      <c r="P43" s="38"/>
      <c r="Q43" s="19"/>
      <c r="R43" s="3"/>
      <c r="S43" s="7"/>
      <c r="T43" s="13"/>
      <c r="U43" s="38"/>
      <c r="V43" s="38"/>
      <c r="W43" s="19"/>
      <c r="X43" s="3"/>
      <c r="Y43" s="7"/>
      <c r="Z43" s="13"/>
      <c r="AA43" s="38"/>
      <c r="AB43" s="38"/>
      <c r="AC43" s="19"/>
      <c r="AD43" s="3"/>
      <c r="AE43" s="7"/>
      <c r="AF43" s="13"/>
      <c r="AG43" s="38"/>
      <c r="AH43" s="38"/>
      <c r="AI43" s="19"/>
    </row>
    <row r="44" spans="7:35">
      <c r="G44" s="7" t="s">
        <v>8</v>
      </c>
      <c r="H44" s="7" t="s">
        <v>8</v>
      </c>
      <c r="I44" s="38">
        <v>0.17013888888888887</v>
      </c>
      <c r="J44" s="38">
        <v>0.5625</v>
      </c>
      <c r="K44" s="19">
        <f t="shared" ref="K44:K50" si="11">SUM(J44-I44)</f>
        <v>0.39236111111111116</v>
      </c>
      <c r="L44" s="3"/>
      <c r="M44" s="7"/>
      <c r="N44" s="7"/>
      <c r="O44" s="38"/>
      <c r="P44" s="38"/>
      <c r="Q44" s="19"/>
      <c r="R44" s="3"/>
      <c r="S44" s="7"/>
      <c r="T44" s="7"/>
      <c r="U44" s="38"/>
      <c r="V44" s="38"/>
      <c r="W44" s="19"/>
      <c r="X44" s="3"/>
      <c r="Y44" s="7"/>
      <c r="Z44" s="7"/>
      <c r="AA44" s="38"/>
      <c r="AB44" s="38"/>
      <c r="AC44" s="19"/>
      <c r="AD44" s="3"/>
      <c r="AE44" s="7"/>
      <c r="AF44" s="7"/>
      <c r="AG44" s="38"/>
      <c r="AH44" s="38"/>
      <c r="AI44" s="19"/>
    </row>
    <row r="45" spans="7:35">
      <c r="G45" s="7" t="s">
        <v>8</v>
      </c>
      <c r="H45" s="7" t="s">
        <v>9</v>
      </c>
      <c r="I45" s="38">
        <v>0.21527777777777779</v>
      </c>
      <c r="J45" s="38">
        <v>0.5625</v>
      </c>
      <c r="K45" s="19">
        <f t="shared" si="11"/>
        <v>0.34722222222222221</v>
      </c>
      <c r="L45" s="3"/>
      <c r="M45" s="7" t="s">
        <v>9</v>
      </c>
      <c r="N45" s="7" t="s">
        <v>9</v>
      </c>
      <c r="O45" s="38">
        <v>0.21527777777777779</v>
      </c>
      <c r="P45" s="38">
        <v>0.60416666666666663</v>
      </c>
      <c r="Q45" s="19">
        <f t="shared" ref="Q45:Q50" si="12">SUM(P45-O45)</f>
        <v>0.38888888888888884</v>
      </c>
      <c r="R45" s="3"/>
      <c r="S45" s="7"/>
      <c r="T45" s="7"/>
      <c r="U45" s="38"/>
      <c r="V45" s="38"/>
      <c r="W45" s="19"/>
      <c r="X45" s="3"/>
      <c r="Y45" s="7"/>
      <c r="Z45" s="7"/>
      <c r="AA45" s="38"/>
      <c r="AB45" s="38"/>
      <c r="AC45" s="19"/>
      <c r="AD45" s="3"/>
      <c r="AE45" s="7"/>
      <c r="AF45" s="7"/>
      <c r="AG45" s="38"/>
      <c r="AH45" s="38"/>
      <c r="AI45" s="19"/>
    </row>
    <row r="46" spans="7:35">
      <c r="G46" s="7" t="s">
        <v>8</v>
      </c>
      <c r="H46" s="7" t="s">
        <v>10</v>
      </c>
      <c r="I46" s="38">
        <v>0.21527777777777779</v>
      </c>
      <c r="J46" s="38">
        <v>0.5625</v>
      </c>
      <c r="K46" s="19">
        <f t="shared" si="11"/>
        <v>0.34722222222222221</v>
      </c>
      <c r="L46" s="3"/>
      <c r="M46" s="7" t="s">
        <v>9</v>
      </c>
      <c r="N46" s="7" t="s">
        <v>10</v>
      </c>
      <c r="O46" s="38">
        <v>0.21527777777777779</v>
      </c>
      <c r="P46" s="38">
        <v>0.5625</v>
      </c>
      <c r="Q46" s="19">
        <f t="shared" si="12"/>
        <v>0.34722222222222221</v>
      </c>
      <c r="R46" s="3"/>
      <c r="S46" s="7" t="s">
        <v>10</v>
      </c>
      <c r="T46" s="7" t="s">
        <v>10</v>
      </c>
      <c r="U46" s="38">
        <v>0.21527777777777779</v>
      </c>
      <c r="V46" s="38">
        <v>0.5625</v>
      </c>
      <c r="W46" s="19">
        <f t="shared" ref="W46:W50" si="13">SUM(V46-U46)</f>
        <v>0.34722222222222221</v>
      </c>
      <c r="X46" s="3"/>
      <c r="Y46" s="7"/>
      <c r="Z46" s="7"/>
      <c r="AA46" s="38"/>
      <c r="AB46" s="38"/>
      <c r="AC46" s="19"/>
      <c r="AD46" s="3"/>
      <c r="AE46" s="7"/>
      <c r="AF46" s="7"/>
      <c r="AG46" s="38"/>
      <c r="AH46" s="38"/>
      <c r="AI46" s="19"/>
    </row>
    <row r="47" spans="7:35">
      <c r="G47" s="7" t="s">
        <v>8</v>
      </c>
      <c r="H47" s="7" t="s">
        <v>11</v>
      </c>
      <c r="I47" s="38">
        <v>0.17013888888888887</v>
      </c>
      <c r="J47" s="38">
        <v>0.52083333333333337</v>
      </c>
      <c r="K47" s="19">
        <f t="shared" si="11"/>
        <v>0.35069444444444453</v>
      </c>
      <c r="L47" s="3"/>
      <c r="M47" s="7" t="s">
        <v>9</v>
      </c>
      <c r="N47" s="7" t="s">
        <v>11</v>
      </c>
      <c r="O47" s="38">
        <v>0.21527777777777779</v>
      </c>
      <c r="P47" s="38">
        <v>0.52083333333333337</v>
      </c>
      <c r="Q47" s="19">
        <f t="shared" si="12"/>
        <v>0.30555555555555558</v>
      </c>
      <c r="R47" s="3"/>
      <c r="S47" s="7" t="s">
        <v>10</v>
      </c>
      <c r="T47" s="7" t="s">
        <v>11</v>
      </c>
      <c r="U47" s="38">
        <v>0.21527777777777779</v>
      </c>
      <c r="V47" s="38">
        <v>0.52083333333333337</v>
      </c>
      <c r="W47" s="19">
        <f t="shared" si="13"/>
        <v>0.30555555555555558</v>
      </c>
      <c r="X47" s="3"/>
      <c r="Y47" s="7" t="s">
        <v>11</v>
      </c>
      <c r="Z47" s="7" t="s">
        <v>11</v>
      </c>
      <c r="AA47" s="38">
        <v>0.17013888888888887</v>
      </c>
      <c r="AB47" s="38">
        <v>0.52083333333333337</v>
      </c>
      <c r="AC47" s="19">
        <f t="shared" ref="AC47:AC50" si="14">SUM(AB47-AA47)</f>
        <v>0.35069444444444453</v>
      </c>
      <c r="AD47" s="3"/>
      <c r="AE47" s="7"/>
      <c r="AF47" s="7"/>
      <c r="AG47" s="38"/>
      <c r="AH47" s="38"/>
      <c r="AI47" s="19"/>
    </row>
    <row r="48" spans="7:35">
      <c r="G48" s="7" t="s">
        <v>8</v>
      </c>
      <c r="H48" s="13" t="s">
        <v>16</v>
      </c>
      <c r="I48" s="38">
        <v>0.21527777777777779</v>
      </c>
      <c r="J48" s="38">
        <v>0.5625</v>
      </c>
      <c r="K48" s="19">
        <f t="shared" si="11"/>
        <v>0.34722222222222221</v>
      </c>
      <c r="L48" s="3"/>
      <c r="M48" s="7" t="s">
        <v>9</v>
      </c>
      <c r="N48" s="13" t="s">
        <v>16</v>
      </c>
      <c r="O48" s="38">
        <v>0.21527777777777779</v>
      </c>
      <c r="P48" s="38">
        <v>0.58333333333333337</v>
      </c>
      <c r="Q48" s="19">
        <f t="shared" si="12"/>
        <v>0.36805555555555558</v>
      </c>
      <c r="R48" s="3"/>
      <c r="S48" s="7" t="s">
        <v>10</v>
      </c>
      <c r="T48" s="13" t="s">
        <v>16</v>
      </c>
      <c r="U48" s="38">
        <v>0.21527777777777779</v>
      </c>
      <c r="V48" s="38">
        <v>0.5625</v>
      </c>
      <c r="W48" s="19">
        <f t="shared" si="13"/>
        <v>0.34722222222222221</v>
      </c>
      <c r="X48" s="3"/>
      <c r="Y48" s="7" t="s">
        <v>11</v>
      </c>
      <c r="Z48" s="13" t="s">
        <v>16</v>
      </c>
      <c r="AA48" s="38">
        <v>0.21527777777777779</v>
      </c>
      <c r="AB48" s="38">
        <v>0.52083333333333337</v>
      </c>
      <c r="AC48" s="19">
        <f t="shared" si="14"/>
        <v>0.30555555555555558</v>
      </c>
      <c r="AD48" s="3"/>
      <c r="AE48" s="7" t="s">
        <v>16</v>
      </c>
      <c r="AF48" s="13" t="s">
        <v>16</v>
      </c>
      <c r="AG48" s="38">
        <v>0.21527777777777779</v>
      </c>
      <c r="AH48" s="38">
        <v>0.58333333333333337</v>
      </c>
      <c r="AI48" s="19">
        <f t="shared" ref="AI48:AI50" si="15">SUM(AH48-AG48)</f>
        <v>0.36805555555555558</v>
      </c>
    </row>
    <row r="49" spans="1:35">
      <c r="G49" s="7" t="s">
        <v>8</v>
      </c>
      <c r="H49" s="7" t="s">
        <v>12</v>
      </c>
      <c r="I49" s="38">
        <v>0.25</v>
      </c>
      <c r="J49" s="38">
        <v>0.5625</v>
      </c>
      <c r="K49" s="19">
        <f t="shared" si="11"/>
        <v>0.3125</v>
      </c>
      <c r="L49" s="3"/>
      <c r="M49" s="7" t="s">
        <v>9</v>
      </c>
      <c r="N49" s="7" t="s">
        <v>12</v>
      </c>
      <c r="O49" s="38">
        <v>0.25</v>
      </c>
      <c r="P49" s="38">
        <v>0.60416666666666663</v>
      </c>
      <c r="Q49" s="19">
        <f t="shared" si="12"/>
        <v>0.35416666666666663</v>
      </c>
      <c r="R49" s="3"/>
      <c r="S49" s="7" t="s">
        <v>10</v>
      </c>
      <c r="T49" s="7" t="s">
        <v>12</v>
      </c>
      <c r="U49" s="38">
        <v>0.25</v>
      </c>
      <c r="V49" s="31">
        <v>0.5625</v>
      </c>
      <c r="W49" s="19">
        <f t="shared" si="13"/>
        <v>0.3125</v>
      </c>
      <c r="X49" s="3"/>
      <c r="Y49" s="7" t="s">
        <v>11</v>
      </c>
      <c r="Z49" s="7" t="s">
        <v>12</v>
      </c>
      <c r="AA49" s="38">
        <v>0.25</v>
      </c>
      <c r="AB49" s="31">
        <v>0.52083333333333337</v>
      </c>
      <c r="AC49" s="19">
        <f t="shared" si="14"/>
        <v>0.27083333333333337</v>
      </c>
      <c r="AD49" s="3"/>
      <c r="AE49" s="7" t="s">
        <v>16</v>
      </c>
      <c r="AF49" s="7" t="s">
        <v>12</v>
      </c>
      <c r="AG49" s="38">
        <v>0.25</v>
      </c>
      <c r="AH49" s="31">
        <v>0.58333333333333337</v>
      </c>
      <c r="AI49" s="19">
        <f t="shared" si="15"/>
        <v>0.33333333333333337</v>
      </c>
    </row>
    <row r="50" spans="1:35">
      <c r="G50" s="7" t="s">
        <v>8</v>
      </c>
      <c r="H50" s="7" t="s">
        <v>13</v>
      </c>
      <c r="I50" s="38">
        <v>0.17013888888888887</v>
      </c>
      <c r="J50" s="38">
        <v>0.4375</v>
      </c>
      <c r="K50" s="19">
        <f t="shared" si="11"/>
        <v>0.26736111111111116</v>
      </c>
      <c r="L50" s="3"/>
      <c r="M50" s="7" t="s">
        <v>9</v>
      </c>
      <c r="N50" s="7" t="s">
        <v>13</v>
      </c>
      <c r="O50" s="38">
        <v>0.21527777777777779</v>
      </c>
      <c r="P50" s="38">
        <v>0.4375</v>
      </c>
      <c r="Q50" s="19">
        <f t="shared" si="12"/>
        <v>0.22222222222222221</v>
      </c>
      <c r="R50" s="3"/>
      <c r="S50" s="7" t="s">
        <v>10</v>
      </c>
      <c r="T50" s="7" t="s">
        <v>13</v>
      </c>
      <c r="U50" s="30">
        <v>0.21527777777777779</v>
      </c>
      <c r="V50" s="31">
        <v>0.4375</v>
      </c>
      <c r="W50" s="19">
        <f t="shared" si="13"/>
        <v>0.22222222222222221</v>
      </c>
      <c r="X50" s="3"/>
      <c r="Y50" s="7" t="s">
        <v>11</v>
      </c>
      <c r="Z50" s="7" t="s">
        <v>13</v>
      </c>
      <c r="AA50" s="30">
        <v>0.17013888888888887</v>
      </c>
      <c r="AB50" s="31">
        <v>0.4375</v>
      </c>
      <c r="AC50" s="19">
        <f t="shared" si="14"/>
        <v>0.26736111111111116</v>
      </c>
      <c r="AD50" s="3"/>
      <c r="AE50" s="7" t="s">
        <v>16</v>
      </c>
      <c r="AF50" s="7" t="s">
        <v>13</v>
      </c>
      <c r="AG50" s="30">
        <v>0.21527777777777779</v>
      </c>
      <c r="AH50" s="31">
        <v>0.4375</v>
      </c>
      <c r="AI50" s="19">
        <f t="shared" si="15"/>
        <v>0.22222222222222221</v>
      </c>
    </row>
    <row r="51" spans="1:35"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</row>
    <row r="52" spans="1:35"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</row>
    <row r="53" spans="1:35">
      <c r="F53" s="3"/>
      <c r="G53" s="7" t="s">
        <v>12</v>
      </c>
      <c r="H53" s="7" t="s">
        <v>12</v>
      </c>
      <c r="I53" s="38">
        <v>0.83680555555555547</v>
      </c>
      <c r="J53" s="38">
        <v>0.22916666666666666</v>
      </c>
      <c r="K53" s="41">
        <v>0.35416666666666669</v>
      </c>
      <c r="L53" s="6"/>
      <c r="M53" s="6"/>
      <c r="N53" s="6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</row>
    <row r="54" spans="1:35">
      <c r="F54" s="3"/>
      <c r="G54" s="7" t="s">
        <v>12</v>
      </c>
      <c r="H54" s="7" t="s">
        <v>13</v>
      </c>
      <c r="I54" s="38">
        <v>0.83680555555555547</v>
      </c>
      <c r="J54" s="38">
        <v>0.10416666666666667</v>
      </c>
      <c r="K54" s="41">
        <v>0.27430555555555552</v>
      </c>
      <c r="L54" s="6"/>
      <c r="M54" s="7" t="s">
        <v>13</v>
      </c>
      <c r="N54" s="7" t="s">
        <v>13</v>
      </c>
      <c r="O54" s="38">
        <v>0.75347222222222221</v>
      </c>
      <c r="P54" s="38">
        <v>0.10416666666666667</v>
      </c>
      <c r="Q54" s="40">
        <v>0.3576388888888889</v>
      </c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</row>
    <row r="55" spans="1:35">
      <c r="F55" s="3"/>
      <c r="G55" s="6"/>
      <c r="H55" s="6"/>
      <c r="I55" s="3"/>
      <c r="J55" s="3"/>
      <c r="K55" s="3"/>
      <c r="L55" s="3"/>
      <c r="M55" s="6"/>
      <c r="N55" s="6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</row>
    <row r="56" spans="1:35">
      <c r="F56" s="3"/>
      <c r="G56" s="6"/>
      <c r="H56" s="11"/>
      <c r="I56" s="3"/>
      <c r="J56" s="3"/>
      <c r="K56" s="3"/>
      <c r="L56" s="3"/>
      <c r="M56" s="6"/>
      <c r="N56" s="11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</row>
    <row r="57" spans="1:35">
      <c r="A57" s="3"/>
      <c r="B57" s="3"/>
      <c r="C57" s="3"/>
      <c r="D57" s="3"/>
      <c r="E57" s="3"/>
      <c r="F57" s="36"/>
      <c r="G57" s="6"/>
      <c r="H57" s="6"/>
      <c r="I57" s="3"/>
      <c r="J57" s="1"/>
      <c r="K57" s="6"/>
      <c r="L57" s="6"/>
      <c r="M57" s="6"/>
      <c r="N57" s="6"/>
      <c r="O57" s="6"/>
      <c r="P57" s="6"/>
      <c r="Q57" s="1"/>
      <c r="R57" s="3"/>
      <c r="S57" s="6"/>
      <c r="T57" s="6"/>
      <c r="U57" s="3"/>
      <c r="V57" s="3"/>
      <c r="W57" s="6"/>
      <c r="X57" s="6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</row>
    <row r="58" spans="1:35">
      <c r="A58" s="3"/>
      <c r="B58" s="3"/>
      <c r="C58" s="3"/>
      <c r="D58" s="3"/>
      <c r="E58" s="3"/>
      <c r="F58" s="36"/>
      <c r="G58" s="6"/>
      <c r="H58" s="6"/>
      <c r="I58" s="3"/>
      <c r="J58" s="1"/>
      <c r="K58" s="6"/>
      <c r="L58" s="6"/>
      <c r="M58" s="6"/>
      <c r="N58" s="6"/>
      <c r="O58" s="6"/>
      <c r="P58" s="6"/>
      <c r="Q58" s="1"/>
      <c r="R58" s="3"/>
      <c r="S58" s="6"/>
      <c r="T58" s="6"/>
      <c r="U58" s="3"/>
      <c r="V58" s="3"/>
      <c r="W58" s="6"/>
      <c r="X58" s="6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</row>
    <row r="59" spans="1:35">
      <c r="A59" s="3"/>
      <c r="B59" s="3"/>
      <c r="C59" s="3"/>
      <c r="D59" s="3"/>
      <c r="E59" s="3"/>
      <c r="F59" s="36"/>
      <c r="G59" s="6"/>
      <c r="H59" s="6"/>
      <c r="I59" s="3"/>
      <c r="J59" s="1"/>
      <c r="K59" s="6"/>
      <c r="L59" s="6"/>
      <c r="M59" s="6"/>
      <c r="N59" s="6"/>
      <c r="O59" s="6"/>
      <c r="P59" s="6"/>
      <c r="Q59" s="1"/>
      <c r="R59" s="3"/>
      <c r="S59" s="6"/>
      <c r="T59" s="6"/>
      <c r="U59" s="3"/>
      <c r="V59" s="3"/>
      <c r="W59" s="6"/>
      <c r="X59" s="6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</row>
    <row r="60" spans="1:35">
      <c r="A60" s="3"/>
      <c r="B60" s="3"/>
      <c r="C60" s="3"/>
      <c r="D60" s="3"/>
      <c r="E60" s="3"/>
      <c r="F60" s="37"/>
      <c r="G60" s="6"/>
      <c r="H60" s="11"/>
      <c r="I60" s="3"/>
      <c r="J60" s="1"/>
      <c r="K60" s="6"/>
      <c r="L60" s="11"/>
      <c r="M60" s="6"/>
      <c r="N60" s="11"/>
      <c r="O60" s="6"/>
      <c r="P60" s="11"/>
      <c r="Q60" s="1"/>
      <c r="R60" s="3"/>
      <c r="S60" s="6"/>
      <c r="T60" s="11"/>
      <c r="U60" s="3"/>
      <c r="V60" s="3"/>
      <c r="W60" s="6"/>
      <c r="X60" s="11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</row>
    <row r="61" spans="1:35">
      <c r="A61" s="3"/>
      <c r="B61" s="3"/>
      <c r="C61" s="3"/>
      <c r="D61" s="3"/>
      <c r="E61" s="3"/>
      <c r="F61" s="36"/>
      <c r="G61" s="6"/>
      <c r="H61" s="6"/>
      <c r="I61" s="3"/>
      <c r="J61" s="1"/>
      <c r="K61" s="6"/>
      <c r="L61" s="6"/>
      <c r="M61" s="6"/>
      <c r="N61" s="6"/>
      <c r="O61" s="6"/>
      <c r="P61" s="6"/>
      <c r="Q61" s="1"/>
      <c r="R61" s="3"/>
      <c r="S61" s="6"/>
      <c r="T61" s="6"/>
      <c r="U61" s="3"/>
      <c r="V61" s="3"/>
      <c r="W61" s="6"/>
      <c r="X61" s="6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</row>
    <row r="62" spans="1:35">
      <c r="A62" s="3"/>
      <c r="B62" s="3"/>
      <c r="C62" s="3"/>
      <c r="D62" s="3"/>
      <c r="E62" s="3"/>
      <c r="F62" s="36"/>
      <c r="G62" s="6"/>
      <c r="H62" s="6"/>
      <c r="I62" s="3"/>
      <c r="J62" s="1"/>
      <c r="K62" s="6"/>
      <c r="L62" s="6"/>
      <c r="M62" s="6"/>
      <c r="N62" s="6"/>
      <c r="O62" s="6"/>
      <c r="P62" s="6"/>
      <c r="Q62" s="1"/>
      <c r="R62" s="3"/>
      <c r="S62" s="6"/>
      <c r="T62" s="6"/>
      <c r="U62" s="3"/>
      <c r="V62" s="3"/>
      <c r="W62" s="6"/>
      <c r="X62" s="6"/>
      <c r="Y62" s="3"/>
      <c r="Z62" s="3"/>
    </row>
    <row r="63" spans="1:35">
      <c r="B63" s="3"/>
      <c r="C63" s="3"/>
      <c r="D63" s="1"/>
      <c r="F63" s="3"/>
      <c r="G63" s="6"/>
      <c r="H63" s="6"/>
      <c r="I63" s="3"/>
      <c r="J63" s="1"/>
      <c r="K63" s="6"/>
      <c r="L63" s="6"/>
      <c r="M63" s="6"/>
      <c r="N63" s="6"/>
      <c r="O63" s="6"/>
      <c r="P63" s="6"/>
      <c r="Q63" s="1"/>
      <c r="R63" s="3"/>
      <c r="S63" s="6"/>
      <c r="T63" s="6"/>
      <c r="U63" s="3"/>
      <c r="V63" s="3"/>
      <c r="W63" s="6"/>
      <c r="X63" s="6"/>
      <c r="Y63" s="3"/>
      <c r="Z63" s="3"/>
    </row>
    <row r="64" spans="1:35">
      <c r="B64" s="3"/>
      <c r="C64" s="3"/>
      <c r="D64" s="1"/>
      <c r="F64" s="3"/>
      <c r="G64" s="6"/>
      <c r="H64" s="6"/>
      <c r="I64" s="3"/>
      <c r="J64" s="1"/>
      <c r="K64" s="6"/>
      <c r="L64" s="11"/>
      <c r="M64" s="6"/>
      <c r="N64" s="6"/>
      <c r="O64" s="6"/>
      <c r="P64" s="11"/>
      <c r="Q64" s="1"/>
      <c r="R64" s="3"/>
      <c r="S64" s="6"/>
      <c r="T64" s="11"/>
      <c r="U64" s="3"/>
      <c r="V64" s="3"/>
      <c r="W64" s="6"/>
      <c r="X64" s="11"/>
      <c r="Y64" s="3"/>
      <c r="Z64" s="3"/>
    </row>
    <row r="65" spans="1:26">
      <c r="B65" s="3"/>
      <c r="C65" s="3"/>
      <c r="D65" s="1"/>
      <c r="F65" s="3"/>
      <c r="G65" s="6"/>
      <c r="H65" s="11"/>
      <c r="I65" s="3"/>
      <c r="J65" s="1"/>
      <c r="K65" s="6"/>
      <c r="L65" s="6"/>
      <c r="M65" s="6"/>
      <c r="N65" s="11"/>
      <c r="O65" s="6"/>
      <c r="P65" s="6"/>
      <c r="Q65" s="1"/>
      <c r="R65" s="3"/>
      <c r="S65" s="6"/>
      <c r="T65" s="6"/>
      <c r="U65" s="3"/>
      <c r="V65" s="3"/>
      <c r="W65" s="6"/>
      <c r="X65" s="6"/>
      <c r="Y65" s="3"/>
      <c r="Z65" s="3"/>
    </row>
    <row r="66" spans="1:26">
      <c r="B66" s="3"/>
      <c r="C66" s="3"/>
      <c r="D66" s="1"/>
      <c r="F66" s="3"/>
      <c r="O66" s="6"/>
      <c r="P66" s="6"/>
      <c r="Q66" s="1"/>
      <c r="R66" s="3"/>
      <c r="S66" s="6"/>
      <c r="T66" s="6"/>
      <c r="U66" s="3"/>
      <c r="V66" s="3"/>
      <c r="W66" s="6"/>
      <c r="X66" s="6"/>
      <c r="Y66" s="3"/>
      <c r="Z66" s="3"/>
    </row>
    <row r="67" spans="1:26">
      <c r="B67" s="3"/>
      <c r="C67" s="3"/>
      <c r="D67" s="1"/>
      <c r="F67" s="3"/>
      <c r="O67" s="6"/>
      <c r="P67" s="6"/>
      <c r="Q67" s="1"/>
      <c r="R67" s="3"/>
      <c r="S67" s="6"/>
      <c r="T67" s="6"/>
      <c r="U67" s="3"/>
      <c r="V67" s="3"/>
      <c r="W67" s="6"/>
      <c r="X67" s="6"/>
      <c r="Y67" s="3"/>
      <c r="Z67" s="3"/>
    </row>
    <row r="68" spans="1:26">
      <c r="B68" s="3"/>
      <c r="C68" s="3"/>
      <c r="D68" s="1"/>
      <c r="E68" s="3"/>
      <c r="F68" s="3"/>
      <c r="G68" s="1"/>
      <c r="H68" s="6"/>
      <c r="I68" s="3"/>
      <c r="J68" s="1"/>
      <c r="K68" s="6"/>
      <c r="L68" s="6"/>
      <c r="M68" s="1"/>
      <c r="N68" s="1"/>
      <c r="O68" s="6"/>
      <c r="P68" s="6"/>
      <c r="Q68" s="1"/>
      <c r="R68" s="3"/>
      <c r="S68" s="6"/>
      <c r="T68" s="6"/>
      <c r="U68" s="3"/>
      <c r="V68" s="3"/>
      <c r="W68" s="6"/>
      <c r="X68" s="6"/>
      <c r="Y68" s="3"/>
      <c r="Z68" s="3"/>
    </row>
    <row r="69" spans="1:26">
      <c r="B69" s="3"/>
      <c r="C69" s="3"/>
      <c r="D69" s="1"/>
      <c r="E69" s="3"/>
      <c r="F69" s="3"/>
      <c r="G69" s="1"/>
      <c r="H69" s="11"/>
      <c r="I69" s="3"/>
      <c r="J69" s="3"/>
      <c r="K69" s="6"/>
      <c r="L69" s="11"/>
      <c r="M69" s="3"/>
      <c r="N69" s="3"/>
      <c r="O69" s="6"/>
      <c r="P69" s="11"/>
      <c r="Q69" s="3"/>
      <c r="R69" s="3"/>
      <c r="S69" s="6"/>
      <c r="T69" s="11"/>
      <c r="U69" s="3"/>
      <c r="V69" s="3"/>
      <c r="W69" s="6"/>
      <c r="X69" s="11"/>
      <c r="Y69" s="3"/>
      <c r="Z69" s="3"/>
    </row>
    <row r="70" spans="1:26">
      <c r="C70" s="3"/>
      <c r="D70" s="1"/>
      <c r="E70" s="3"/>
      <c r="F70" s="3"/>
      <c r="G70" s="1"/>
      <c r="H70" s="6"/>
      <c r="I70" s="3"/>
      <c r="J70" s="1"/>
      <c r="K70" s="6"/>
      <c r="L70" s="6"/>
      <c r="M70" s="1"/>
      <c r="N70" s="1"/>
      <c r="O70" s="6"/>
      <c r="P70" s="6"/>
      <c r="Q70" s="1"/>
      <c r="R70" s="3"/>
      <c r="S70" s="6"/>
      <c r="T70" s="6"/>
      <c r="U70" s="3"/>
      <c r="V70" s="3"/>
      <c r="W70" s="6"/>
      <c r="X70" s="6"/>
      <c r="Y70" s="3"/>
      <c r="Z70" s="3"/>
    </row>
    <row r="71" spans="1:26">
      <c r="C71" s="3"/>
      <c r="D71" s="1"/>
      <c r="E71" s="3"/>
      <c r="F71" s="3"/>
      <c r="G71" s="1"/>
      <c r="H71" s="6"/>
      <c r="I71" s="3"/>
      <c r="J71" s="1"/>
      <c r="K71" s="6"/>
      <c r="L71" s="6"/>
      <c r="M71" s="1"/>
      <c r="N71" s="1"/>
      <c r="O71" s="6"/>
      <c r="P71" s="6"/>
      <c r="Q71" s="1"/>
      <c r="R71" s="3"/>
      <c r="S71" s="6"/>
      <c r="T71" s="6"/>
      <c r="U71" s="3"/>
      <c r="V71" s="3"/>
      <c r="W71" s="6"/>
      <c r="X71" s="6"/>
      <c r="Y71" s="3"/>
      <c r="Z71" s="3"/>
    </row>
    <row r="72" spans="1:26">
      <c r="C72" s="3"/>
      <c r="D72" s="1"/>
      <c r="E72" s="3"/>
      <c r="F72" s="3"/>
      <c r="G72" s="1"/>
      <c r="H72" s="1"/>
      <c r="I72" s="3"/>
      <c r="J72" s="1"/>
      <c r="K72" s="1"/>
      <c r="L72" s="3"/>
      <c r="M72" s="1"/>
      <c r="N72" s="1"/>
      <c r="O72" s="3"/>
      <c r="P72" s="1"/>
      <c r="Q72" s="1"/>
      <c r="R72" s="3"/>
      <c r="S72" s="3"/>
      <c r="T72" s="3"/>
      <c r="U72" s="3"/>
      <c r="V72" s="3"/>
      <c r="W72" s="3"/>
      <c r="X72" s="3"/>
      <c r="Y72" s="3"/>
      <c r="Z72" s="3"/>
    </row>
    <row r="73" spans="1:26">
      <c r="C73" s="3"/>
      <c r="D73" s="1"/>
      <c r="E73" s="3"/>
      <c r="F73" s="3"/>
      <c r="G73" s="1"/>
      <c r="H73" s="1"/>
      <c r="I73" s="3"/>
      <c r="J73" s="1"/>
      <c r="K73" s="1"/>
      <c r="L73" s="1"/>
      <c r="M73" s="1"/>
      <c r="N73" s="1"/>
      <c r="O73" s="1"/>
      <c r="P73" s="1"/>
      <c r="Q73" s="1"/>
      <c r="R73" s="3"/>
      <c r="S73" s="1"/>
      <c r="T73" s="1"/>
      <c r="U73" s="3"/>
      <c r="V73" s="3"/>
      <c r="W73" s="1"/>
      <c r="X73" s="1"/>
      <c r="Y73" s="3"/>
      <c r="Z73" s="3"/>
    </row>
    <row r="74" spans="1:26">
      <c r="C74" s="3"/>
      <c r="D74" s="1"/>
      <c r="E74" s="3"/>
      <c r="F74" s="3"/>
      <c r="G74" s="1"/>
      <c r="H74" s="6"/>
      <c r="I74" s="3"/>
      <c r="J74" s="1"/>
      <c r="K74" s="6"/>
      <c r="L74" s="6"/>
      <c r="M74" s="1"/>
      <c r="N74" s="1"/>
      <c r="O74" s="6"/>
      <c r="P74" s="6"/>
      <c r="Q74" s="1"/>
      <c r="R74" s="3"/>
      <c r="S74" s="6"/>
      <c r="T74" s="6"/>
      <c r="U74" s="3"/>
      <c r="V74" s="3"/>
      <c r="W74" s="6"/>
      <c r="X74" s="6"/>
      <c r="Y74" s="1"/>
      <c r="Z74" s="3"/>
    </row>
    <row r="75" spans="1:26">
      <c r="C75" s="3"/>
      <c r="D75" s="3"/>
      <c r="E75" s="3"/>
      <c r="F75" s="3"/>
      <c r="G75" s="3"/>
      <c r="H75" s="6"/>
      <c r="I75" s="3"/>
      <c r="J75" s="1"/>
      <c r="K75" s="6"/>
      <c r="L75" s="6"/>
      <c r="M75" s="1"/>
      <c r="N75" s="1"/>
      <c r="O75" s="6"/>
      <c r="P75" s="6"/>
      <c r="Q75" s="1"/>
      <c r="R75" s="3"/>
      <c r="S75" s="6"/>
      <c r="T75" s="6"/>
      <c r="U75" s="3"/>
      <c r="V75" s="3"/>
      <c r="W75" s="6"/>
      <c r="X75" s="6"/>
      <c r="Y75" s="1"/>
      <c r="Z75" s="3"/>
    </row>
    <row r="76" spans="1:26">
      <c r="C76" s="3"/>
      <c r="D76" s="1"/>
      <c r="E76" s="3"/>
      <c r="F76" s="3"/>
      <c r="G76" s="1"/>
      <c r="H76" s="6"/>
      <c r="I76" s="3"/>
      <c r="J76" s="1"/>
      <c r="K76" s="6"/>
      <c r="L76" s="6"/>
      <c r="M76" s="1"/>
      <c r="N76" s="1"/>
      <c r="O76" s="6"/>
      <c r="P76" s="6"/>
      <c r="Q76" s="1"/>
      <c r="R76" s="3"/>
      <c r="S76" s="6"/>
      <c r="T76" s="6"/>
      <c r="U76" s="3"/>
      <c r="V76" s="3"/>
      <c r="W76" s="6"/>
      <c r="X76" s="6"/>
      <c r="Y76" s="1"/>
      <c r="Z76" s="3"/>
    </row>
    <row r="77" spans="1:26">
      <c r="C77" s="3"/>
      <c r="D77" s="1"/>
      <c r="E77" s="3"/>
      <c r="F77" s="3"/>
      <c r="G77" s="1"/>
      <c r="H77" s="11"/>
      <c r="I77" s="3"/>
      <c r="J77" s="1"/>
      <c r="K77" s="6"/>
      <c r="L77" s="11"/>
      <c r="M77" s="1"/>
      <c r="N77" s="1"/>
      <c r="O77" s="6"/>
      <c r="P77" s="11"/>
      <c r="Q77" s="1"/>
      <c r="R77" s="3"/>
      <c r="S77" s="6"/>
      <c r="T77" s="11"/>
      <c r="U77" s="3"/>
      <c r="V77" s="3"/>
      <c r="W77" s="6"/>
      <c r="X77" s="11"/>
      <c r="Y77" s="1"/>
      <c r="Z77" s="3"/>
    </row>
    <row r="78" spans="1:26">
      <c r="A78" s="3"/>
      <c r="B78" s="6"/>
      <c r="C78" s="6"/>
      <c r="D78" s="1"/>
      <c r="E78" s="3"/>
      <c r="F78" s="3"/>
      <c r="G78" s="6"/>
      <c r="H78" s="6"/>
      <c r="I78" s="3"/>
      <c r="J78" s="1"/>
      <c r="K78" s="6"/>
      <c r="L78" s="6"/>
      <c r="M78" s="1"/>
      <c r="N78" s="1"/>
      <c r="O78" s="6"/>
      <c r="P78" s="6"/>
      <c r="Q78" s="1"/>
      <c r="R78" s="3"/>
      <c r="S78" s="6"/>
      <c r="T78" s="6"/>
      <c r="U78" s="3"/>
      <c r="V78" s="3"/>
      <c r="W78" s="6"/>
      <c r="X78" s="6"/>
      <c r="Y78" s="1"/>
      <c r="Z78" s="3"/>
    </row>
    <row r="79" spans="1:26">
      <c r="A79" s="3"/>
      <c r="B79" s="6"/>
      <c r="C79" s="6"/>
      <c r="D79" s="1"/>
      <c r="E79" s="3"/>
      <c r="F79" s="3"/>
      <c r="G79" s="6"/>
      <c r="H79" s="6"/>
      <c r="I79" s="3"/>
      <c r="J79" s="1"/>
      <c r="K79" s="6"/>
      <c r="L79" s="6"/>
      <c r="M79" s="1"/>
      <c r="N79" s="1"/>
      <c r="O79" s="6"/>
      <c r="P79" s="6"/>
      <c r="Q79" s="1"/>
      <c r="R79" s="3"/>
      <c r="S79" s="6"/>
      <c r="T79" s="6"/>
      <c r="U79" s="3"/>
      <c r="V79" s="3"/>
      <c r="W79" s="6"/>
      <c r="X79" s="6"/>
      <c r="Y79" s="1"/>
      <c r="Z79" s="3"/>
    </row>
    <row r="80" spans="1:26">
      <c r="A80" s="3"/>
      <c r="B80" s="6"/>
      <c r="C80" s="6"/>
      <c r="D80" s="1"/>
      <c r="E80" s="3"/>
      <c r="F80" s="3"/>
      <c r="G80" s="6"/>
      <c r="H80" s="6"/>
      <c r="I80" s="3"/>
      <c r="J80" s="1"/>
      <c r="K80" s="6"/>
      <c r="L80" s="6"/>
      <c r="M80" s="1"/>
      <c r="N80" s="1"/>
      <c r="O80" s="6"/>
      <c r="P80" s="6"/>
      <c r="Q80" s="1"/>
      <c r="R80" s="3"/>
      <c r="S80" s="6"/>
      <c r="T80" s="6"/>
      <c r="U80" s="3"/>
      <c r="V80" s="3"/>
      <c r="W80" s="6"/>
      <c r="X80" s="6"/>
      <c r="Y80" s="1"/>
      <c r="Z80" s="3"/>
    </row>
    <row r="81" spans="1:26">
      <c r="A81" s="3"/>
      <c r="B81" s="6"/>
      <c r="C81" s="11"/>
      <c r="D81" s="1"/>
      <c r="E81" s="3"/>
      <c r="F81" s="3"/>
      <c r="G81" s="6"/>
      <c r="H81" s="11"/>
      <c r="I81" s="3"/>
      <c r="J81" s="1"/>
      <c r="K81" s="6"/>
      <c r="L81" s="11"/>
      <c r="M81" s="1"/>
      <c r="N81" s="1"/>
      <c r="O81" s="6"/>
      <c r="P81" s="11"/>
      <c r="Q81" s="1"/>
      <c r="R81" s="3"/>
      <c r="S81" s="6"/>
      <c r="T81" s="11"/>
      <c r="U81" s="3"/>
      <c r="V81" s="3"/>
      <c r="W81" s="6"/>
      <c r="X81" s="11"/>
      <c r="Y81" s="1"/>
      <c r="Z81" s="3"/>
    </row>
    <row r="82" spans="1:26">
      <c r="A82" s="3"/>
      <c r="B82" s="6"/>
      <c r="C82" s="6"/>
      <c r="D82" s="1"/>
      <c r="E82" s="3"/>
      <c r="F82" s="3"/>
      <c r="G82" s="6"/>
      <c r="H82" s="6"/>
      <c r="I82" s="3"/>
      <c r="J82" s="1"/>
      <c r="K82" s="6"/>
      <c r="L82" s="6"/>
      <c r="M82" s="1"/>
      <c r="N82" s="1"/>
      <c r="O82" s="6"/>
      <c r="P82" s="6"/>
      <c r="Q82" s="1"/>
      <c r="R82" s="3"/>
      <c r="S82" s="6"/>
      <c r="T82" s="6"/>
      <c r="U82" s="3"/>
      <c r="V82" s="3"/>
      <c r="W82" s="6"/>
      <c r="X82" s="6"/>
      <c r="Y82" s="1"/>
      <c r="Z82" s="3"/>
    </row>
    <row r="83" spans="1:26">
      <c r="A83" s="3"/>
      <c r="B83" s="6"/>
      <c r="C83" s="6"/>
      <c r="D83" s="1"/>
      <c r="E83" s="3"/>
      <c r="F83" s="3"/>
      <c r="G83" s="6"/>
      <c r="H83" s="6"/>
      <c r="I83" s="3"/>
      <c r="J83" s="1"/>
      <c r="K83" s="6"/>
      <c r="L83" s="6"/>
      <c r="M83" s="1"/>
      <c r="N83" s="1"/>
      <c r="O83" s="6"/>
      <c r="P83" s="6"/>
      <c r="Q83" s="1"/>
      <c r="R83" s="3"/>
      <c r="S83" s="6"/>
      <c r="T83" s="6"/>
      <c r="U83" s="3"/>
      <c r="V83" s="3"/>
      <c r="W83" s="6"/>
      <c r="X83" s="6"/>
      <c r="Y83" s="1"/>
      <c r="Z83" s="3"/>
    </row>
    <row r="84" spans="1:26">
      <c r="A84" s="3"/>
      <c r="B84" s="6"/>
      <c r="C84" s="6"/>
      <c r="D84" s="1"/>
      <c r="E84" s="3"/>
      <c r="F84" s="3"/>
      <c r="G84" s="6"/>
      <c r="H84" s="6"/>
      <c r="I84" s="3"/>
      <c r="J84" s="1"/>
      <c r="K84" s="6"/>
      <c r="L84" s="6"/>
      <c r="M84" s="1"/>
      <c r="N84" s="1"/>
      <c r="O84" s="6"/>
      <c r="P84" s="6"/>
      <c r="Q84" s="1"/>
      <c r="R84" s="3"/>
      <c r="S84" s="6"/>
      <c r="T84" s="6"/>
      <c r="U84" s="3"/>
      <c r="V84" s="3"/>
      <c r="W84" s="6"/>
      <c r="X84" s="6"/>
      <c r="Y84" s="1"/>
      <c r="Z84" s="3"/>
    </row>
    <row r="85" spans="1:26">
      <c r="A85" s="3"/>
      <c r="B85" s="6"/>
      <c r="C85" s="6"/>
      <c r="D85" s="1"/>
      <c r="E85" s="3"/>
      <c r="F85" s="3"/>
      <c r="G85" s="6"/>
      <c r="H85" s="6"/>
      <c r="I85" s="3"/>
      <c r="J85" s="1"/>
      <c r="K85" s="6"/>
      <c r="L85" s="6"/>
      <c r="M85" s="1"/>
      <c r="N85" s="1"/>
      <c r="O85" s="6"/>
      <c r="P85" s="6"/>
      <c r="Q85" s="1"/>
      <c r="R85" s="3"/>
      <c r="S85" s="6"/>
      <c r="T85" s="6"/>
      <c r="U85" s="3"/>
      <c r="V85" s="3"/>
      <c r="W85" s="6"/>
      <c r="X85" s="6"/>
      <c r="Y85" s="1"/>
      <c r="Z85" s="3"/>
    </row>
    <row r="86" spans="1:26">
      <c r="A86" s="3"/>
      <c r="B86" s="6"/>
      <c r="C86" s="11"/>
      <c r="D86" s="3"/>
      <c r="E86" s="3"/>
      <c r="F86" s="3"/>
      <c r="G86" s="6"/>
      <c r="H86" s="11"/>
      <c r="I86" s="3"/>
      <c r="J86" s="3"/>
      <c r="K86" s="6"/>
      <c r="L86" s="11"/>
      <c r="M86" s="3"/>
      <c r="N86" s="3"/>
      <c r="O86" s="6"/>
      <c r="P86" s="11"/>
      <c r="Q86" s="3"/>
      <c r="R86" s="3"/>
      <c r="S86" s="6"/>
      <c r="T86" s="11"/>
      <c r="U86" s="3"/>
      <c r="V86" s="3"/>
      <c r="W86" s="6"/>
      <c r="X86" s="11"/>
      <c r="Y86" s="3"/>
      <c r="Z86" s="3"/>
    </row>
    <row r="87" spans="1:26">
      <c r="A87" s="3"/>
      <c r="B87" s="6"/>
      <c r="C87" s="6"/>
      <c r="D87" s="1"/>
      <c r="E87" s="3"/>
      <c r="F87" s="3"/>
      <c r="G87" s="6"/>
      <c r="H87" s="6"/>
      <c r="I87" s="3"/>
      <c r="J87" s="1"/>
      <c r="K87" s="6"/>
      <c r="L87" s="6"/>
      <c r="M87" s="1"/>
      <c r="N87" s="1"/>
      <c r="O87" s="6"/>
      <c r="P87" s="6"/>
      <c r="Q87" s="1"/>
      <c r="R87" s="3"/>
      <c r="S87" s="6"/>
      <c r="T87" s="6"/>
      <c r="U87" s="3"/>
      <c r="V87" s="3"/>
      <c r="W87" s="6"/>
      <c r="X87" s="6"/>
      <c r="Y87" s="1"/>
      <c r="Z87" s="3"/>
    </row>
    <row r="88" spans="1:26">
      <c r="A88" s="3"/>
      <c r="B88" s="6"/>
      <c r="C88" s="6"/>
      <c r="D88" s="1"/>
      <c r="E88" s="3"/>
      <c r="F88" s="3"/>
      <c r="G88" s="6"/>
      <c r="H88" s="6"/>
      <c r="I88" s="3"/>
      <c r="J88" s="1"/>
      <c r="K88" s="6"/>
      <c r="L88" s="6"/>
      <c r="M88" s="1"/>
      <c r="N88" s="1"/>
      <c r="O88" s="6"/>
      <c r="P88" s="6"/>
      <c r="Q88" s="1"/>
      <c r="R88" s="3"/>
      <c r="S88" s="6"/>
      <c r="T88" s="6"/>
      <c r="U88" s="3"/>
      <c r="V88" s="3"/>
      <c r="W88" s="6"/>
      <c r="X88" s="6"/>
      <c r="Y88" s="1"/>
      <c r="Z88" s="3"/>
    </row>
    <row r="89" spans="1:26">
      <c r="B89" s="3"/>
      <c r="C89" s="1"/>
      <c r="D89" s="1"/>
      <c r="E89" s="3"/>
      <c r="F89" s="3"/>
      <c r="G89" s="1"/>
      <c r="H89" s="1"/>
      <c r="I89" s="3"/>
      <c r="J89" s="3"/>
      <c r="K89" s="1"/>
      <c r="L89" s="3"/>
      <c r="M89" s="3"/>
      <c r="N89" s="3"/>
      <c r="O89" s="3"/>
      <c r="P89" s="3"/>
      <c r="Q89" s="3"/>
      <c r="R89" s="3"/>
    </row>
    <row r="90" spans="1:26" ht="15.75" thickBot="1">
      <c r="B90" s="1" t="s">
        <v>0</v>
      </c>
      <c r="C90" s="1" t="s">
        <v>1</v>
      </c>
      <c r="D90" s="1"/>
      <c r="E90" s="3"/>
      <c r="F90" s="3"/>
      <c r="G90" s="1" t="s">
        <v>0</v>
      </c>
      <c r="H90" s="1" t="s">
        <v>1</v>
      </c>
      <c r="I90" s="3"/>
      <c r="J90" s="3"/>
      <c r="K90" s="1" t="s">
        <v>0</v>
      </c>
      <c r="L90" s="1" t="s">
        <v>1</v>
      </c>
      <c r="M90" s="3"/>
      <c r="N90" s="3"/>
      <c r="O90" s="3"/>
      <c r="P90" s="3"/>
      <c r="Q90" s="3"/>
      <c r="R90" s="3"/>
    </row>
    <row r="91" spans="1:26">
      <c r="B91" s="23" t="s">
        <v>16</v>
      </c>
      <c r="C91" s="24" t="s">
        <v>4</v>
      </c>
      <c r="D91" s="25"/>
      <c r="E91" s="3"/>
      <c r="F91" s="3"/>
      <c r="N91" s="1"/>
      <c r="R91" s="3"/>
    </row>
    <row r="92" spans="1:26" ht="15.75" thickBot="1">
      <c r="B92" s="26" t="s">
        <v>16</v>
      </c>
      <c r="C92" s="15" t="s">
        <v>2</v>
      </c>
      <c r="D92" s="4"/>
      <c r="E92" s="3"/>
      <c r="F92" s="3"/>
      <c r="N92" s="1"/>
      <c r="R92" s="3"/>
    </row>
    <row r="93" spans="1:26">
      <c r="B93" s="23" t="s">
        <v>16</v>
      </c>
      <c r="C93" s="15" t="s">
        <v>3</v>
      </c>
      <c r="D93" s="4"/>
      <c r="E93" s="3"/>
      <c r="F93" s="3"/>
      <c r="N93" s="1"/>
      <c r="R93" s="3"/>
    </row>
    <row r="94" spans="1:26" ht="15.75" thickBot="1">
      <c r="B94" s="26" t="s">
        <v>16</v>
      </c>
      <c r="C94" s="16" t="s">
        <v>14</v>
      </c>
      <c r="D94" s="4"/>
      <c r="E94" s="3"/>
      <c r="F94" s="3"/>
      <c r="N94" s="1"/>
      <c r="R94" s="3"/>
    </row>
    <row r="95" spans="1:26">
      <c r="B95" s="23" t="s">
        <v>16</v>
      </c>
      <c r="C95" s="15" t="s">
        <v>5</v>
      </c>
      <c r="D95" s="4"/>
      <c r="E95" s="3"/>
      <c r="F95" s="3"/>
      <c r="N95" s="1"/>
      <c r="R95" s="3"/>
    </row>
    <row r="96" spans="1:26" ht="15.75" thickBot="1">
      <c r="B96" s="26" t="s">
        <v>16</v>
      </c>
      <c r="C96" s="15" t="s">
        <v>6</v>
      </c>
      <c r="D96" s="4"/>
      <c r="E96" s="3"/>
      <c r="F96" s="3"/>
      <c r="N96" s="1"/>
      <c r="R96" s="3"/>
    </row>
    <row r="97" spans="2:18">
      <c r="B97" s="23" t="s">
        <v>16</v>
      </c>
      <c r="C97" s="15" t="s">
        <v>7</v>
      </c>
      <c r="D97" s="4"/>
      <c r="E97" s="3"/>
      <c r="F97" s="3"/>
      <c r="N97" s="1"/>
      <c r="R97" s="3"/>
    </row>
    <row r="98" spans="2:18" ht="15.75" thickBot="1">
      <c r="B98" s="26" t="s">
        <v>16</v>
      </c>
      <c r="C98" s="16" t="s">
        <v>15</v>
      </c>
      <c r="D98" s="4"/>
      <c r="E98" s="3"/>
      <c r="F98" s="3"/>
      <c r="N98" s="1"/>
      <c r="R98" s="3"/>
    </row>
    <row r="99" spans="2:18">
      <c r="B99" s="23" t="s">
        <v>16</v>
      </c>
      <c r="C99" s="15" t="s">
        <v>8</v>
      </c>
      <c r="D99" s="4"/>
      <c r="E99" s="3"/>
      <c r="F99" s="3"/>
      <c r="N99" s="1"/>
      <c r="R99" s="3"/>
    </row>
    <row r="100" spans="2:18" ht="15.75" thickBot="1">
      <c r="B100" s="26" t="s">
        <v>16</v>
      </c>
      <c r="C100" s="15" t="s">
        <v>9</v>
      </c>
      <c r="D100" s="4"/>
      <c r="E100" s="3"/>
      <c r="F100" s="3"/>
      <c r="N100" s="1"/>
      <c r="R100" s="3"/>
    </row>
    <row r="101" spans="2:18">
      <c r="B101" s="23" t="s">
        <v>16</v>
      </c>
      <c r="C101" s="15" t="s">
        <v>10</v>
      </c>
      <c r="D101" s="4"/>
      <c r="E101" s="3"/>
      <c r="F101" s="3"/>
      <c r="N101" s="1"/>
      <c r="R101" s="3"/>
    </row>
    <row r="102" spans="2:18" ht="15.75" thickBot="1">
      <c r="B102" s="26" t="s">
        <v>16</v>
      </c>
      <c r="C102" s="15" t="s">
        <v>11</v>
      </c>
      <c r="D102" s="4"/>
      <c r="E102" s="3"/>
      <c r="F102" s="3"/>
      <c r="N102" s="1"/>
      <c r="R102" s="3"/>
    </row>
    <row r="103" spans="2:18">
      <c r="B103" s="23" t="s">
        <v>16</v>
      </c>
      <c r="C103" s="16" t="s">
        <v>16</v>
      </c>
      <c r="D103" s="2"/>
      <c r="E103" s="3"/>
      <c r="F103" s="3"/>
      <c r="N103" s="3"/>
      <c r="R103" s="3"/>
    </row>
    <row r="104" spans="2:18" ht="15.75" thickBot="1">
      <c r="B104" s="26" t="s">
        <v>16</v>
      </c>
      <c r="C104" s="15" t="s">
        <v>12</v>
      </c>
      <c r="D104" s="4"/>
      <c r="E104" s="3"/>
      <c r="F104" s="3"/>
      <c r="N104" s="1"/>
      <c r="R104" s="3"/>
    </row>
    <row r="105" spans="2:18" ht="15.75" thickBot="1">
      <c r="B105" s="23" t="s">
        <v>16</v>
      </c>
      <c r="C105" s="17" t="s">
        <v>13</v>
      </c>
      <c r="D105" s="5"/>
      <c r="E105" s="3"/>
      <c r="F105" s="3"/>
      <c r="N105" s="1"/>
      <c r="R105" s="3"/>
    </row>
  </sheetData>
  <mergeCells count="3">
    <mergeCell ref="A2:C3"/>
    <mergeCell ref="D2:D3"/>
    <mergeCell ref="E2:E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K218"/>
  <sheetViews>
    <sheetView tabSelected="1" topLeftCell="F1" workbookViewId="0">
      <selection activeCell="R15" sqref="R15"/>
    </sheetView>
  </sheetViews>
  <sheetFormatPr baseColWidth="10" defaultRowHeight="15"/>
  <cols>
    <col min="1" max="1" width="11.5703125" customWidth="1"/>
    <col min="2" max="2" width="20.5703125" customWidth="1"/>
    <col min="3" max="3" width="12.28515625" customWidth="1"/>
    <col min="5" max="5" width="14.28515625" customWidth="1"/>
    <col min="6" max="6" width="11.5703125" customWidth="1"/>
    <col min="9" max="9" width="8.7109375" customWidth="1"/>
    <col min="10" max="10" width="7.7109375" customWidth="1"/>
    <col min="11" max="11" width="7.140625" customWidth="1"/>
    <col min="12" max="12" width="6.140625" customWidth="1"/>
    <col min="13" max="13" width="5.5703125" customWidth="1"/>
    <col min="14" max="14" width="7.7109375" customWidth="1"/>
    <col min="15" max="15" width="3.7109375" customWidth="1"/>
    <col min="16" max="16" width="3.140625" customWidth="1"/>
    <col min="17" max="20" width="8.85546875" style="73" customWidth="1"/>
    <col min="21" max="22" width="7.7109375" customWidth="1"/>
  </cols>
  <sheetData>
    <row r="1" spans="1:24" ht="15.75" thickBot="1"/>
    <row r="2" spans="1:24" ht="15" customHeight="1">
      <c r="A2" t="s">
        <v>22</v>
      </c>
      <c r="B2" s="56" t="s">
        <v>19</v>
      </c>
      <c r="C2" s="57" t="s">
        <v>23</v>
      </c>
      <c r="D2" s="60" t="s">
        <v>17</v>
      </c>
      <c r="E2" s="62" t="s">
        <v>18</v>
      </c>
      <c r="F2" t="s">
        <v>24</v>
      </c>
      <c r="I2" s="6" t="s">
        <v>28</v>
      </c>
      <c r="J2" s="7" t="s">
        <v>22</v>
      </c>
      <c r="K2" s="22" t="s">
        <v>23</v>
      </c>
      <c r="L2" s="38" t="s">
        <v>24</v>
      </c>
      <c r="M2" s="38" t="s">
        <v>26</v>
      </c>
      <c r="N2" s="19" t="s">
        <v>27</v>
      </c>
      <c r="O2" t="s">
        <v>29</v>
      </c>
      <c r="P2" t="s">
        <v>30</v>
      </c>
      <c r="Q2" s="83" t="s">
        <v>31</v>
      </c>
      <c r="R2" s="83" t="s">
        <v>32</v>
      </c>
      <c r="S2" s="83" t="s">
        <v>33</v>
      </c>
      <c r="T2" s="83" t="s">
        <v>34</v>
      </c>
      <c r="U2" t="s">
        <v>35</v>
      </c>
      <c r="V2" s="73" t="s">
        <v>36</v>
      </c>
      <c r="W2" s="73" t="s">
        <v>37</v>
      </c>
      <c r="X2" s="74" t="s">
        <v>38</v>
      </c>
    </row>
    <row r="3" spans="1:24" ht="15.75" customHeight="1" thickBot="1">
      <c r="B3" s="58"/>
      <c r="C3" s="59"/>
      <c r="D3" s="61"/>
      <c r="E3" s="63"/>
      <c r="I3" s="75" t="str">
        <f>IFERROR(J3 &amp;" - "&amp;K3,"")</f>
        <v>J1 - J1</v>
      </c>
      <c r="J3" s="7" t="s">
        <v>4</v>
      </c>
      <c r="K3" s="22" t="s">
        <v>4</v>
      </c>
      <c r="L3" s="38">
        <v>0.2951388888888889</v>
      </c>
      <c r="M3" s="38">
        <v>0.6875</v>
      </c>
      <c r="N3" s="19">
        <f>SUM(M3-L3)</f>
        <v>0.3923611111111111</v>
      </c>
      <c r="Q3" s="83">
        <f>IF(L3&lt;&gt;"",IFERROR(VLOOKUP(J3,Tableau1[#All],4,FALSE),""),"")</f>
        <v>0.2951388888888889</v>
      </c>
      <c r="R3" s="83">
        <f>IF(L3&lt;&gt;"",IFERROR(VLOOKUP(K3,Tableau1[#All],4,FALSE),""),"")</f>
        <v>0.2951388888888889</v>
      </c>
      <c r="S3" s="83">
        <f>IF(L3&lt;&gt;"",IFERROR(VLOOKUP(J3,Tableau1[#All],5,FALSE),""),"")</f>
        <v>0.6875</v>
      </c>
      <c r="T3" s="83">
        <f>IF(L3&lt;&gt;"",IFERROR(VLOOKUP(K3,Tableau1[#All],5,FALSE),""),"")</f>
        <v>0.6875</v>
      </c>
      <c r="V3" s="73">
        <f>IFERROR(IF(R3&lt;S3, LARGE(Q3:R3,1),Q3),"")</f>
        <v>0.2951388888888889</v>
      </c>
      <c r="W3" s="73">
        <f>IFERROR(IF(S3&gt;R3,SMALL(S3:T3,1),S3),"")</f>
        <v>0.6875</v>
      </c>
      <c r="X3" s="74">
        <f>IFERROR(MOD(W3-V3,1),"")</f>
        <v>0.3923611111111111</v>
      </c>
    </row>
    <row r="4" spans="1:24">
      <c r="A4" s="22" t="s">
        <v>4</v>
      </c>
      <c r="B4" s="20">
        <v>8</v>
      </c>
      <c r="C4" s="21">
        <v>16</v>
      </c>
      <c r="D4" s="64">
        <v>0.2951388888888889</v>
      </c>
      <c r="E4" s="65">
        <v>0.6875</v>
      </c>
      <c r="F4" s="19">
        <f>SUM(E4-D4)</f>
        <v>0.3923611111111111</v>
      </c>
      <c r="I4" s="76" t="str">
        <f>IFERROR(J4 &amp;" - "&amp;K4,"")</f>
        <v>J1 - J2</v>
      </c>
      <c r="J4" s="7" t="s">
        <v>4</v>
      </c>
      <c r="K4" s="71" t="s">
        <v>2</v>
      </c>
      <c r="L4" s="38">
        <v>0.2951388888888889</v>
      </c>
      <c r="M4" s="38">
        <v>0.6875</v>
      </c>
      <c r="N4" s="19">
        <f>SUM(M4-L4)</f>
        <v>0.3923611111111111</v>
      </c>
      <c r="Q4" s="83">
        <f>IF(L4&lt;&gt;"",IFERROR(VLOOKUP(J4,Tableau1[#All],4,FALSE),""),"")</f>
        <v>0.2951388888888889</v>
      </c>
      <c r="R4" s="83">
        <f>IF(L4&lt;&gt;"",IFERROR(VLOOKUP(K4,Tableau1[#All],4,FALSE),""),"")</f>
        <v>0.2951388888888889</v>
      </c>
      <c r="S4" s="83">
        <f>IF(L4&lt;&gt;"",IFERROR(VLOOKUP(J4,Tableau1[#All],5,FALSE),""),"")</f>
        <v>0.6875</v>
      </c>
      <c r="T4" s="83">
        <f>IF(L4&lt;&gt;"",IFERROR(VLOOKUP(K4,Tableau1[#All],5,FALSE),""),"")</f>
        <v>0.70833333333333337</v>
      </c>
      <c r="V4" s="73">
        <f t="shared" ref="V4:V9" si="0">IFERROR(IF(R4&lt;S4, LARGE(Q4:R4,1),Q4),"")</f>
        <v>0.2951388888888889</v>
      </c>
      <c r="W4" s="73">
        <f t="shared" ref="W4:W9" si="1">IFERROR(IF(S4&gt;R4,SMALL(S4:T4,1),S4),"")</f>
        <v>0.6875</v>
      </c>
      <c r="X4" s="74">
        <f t="shared" ref="X4:X67" si="2">IFERROR(MOD(W4-V4,1),"")</f>
        <v>0.3923611111111111</v>
      </c>
    </row>
    <row r="5" spans="1:24">
      <c r="A5" s="22" t="s">
        <v>2</v>
      </c>
      <c r="B5" s="8">
        <v>8</v>
      </c>
      <c r="C5" s="7">
        <v>16.5</v>
      </c>
      <c r="D5" s="66">
        <v>0.2951388888888889</v>
      </c>
      <c r="E5" s="67">
        <v>0.70833333333333337</v>
      </c>
      <c r="F5" s="19">
        <f t="shared" ref="F5:F16" si="3">SUM(E5-D5)</f>
        <v>0.41319444444444448</v>
      </c>
      <c r="I5" s="75" t="str">
        <f>IFERROR(J5 &amp;" - "&amp;K5,"")</f>
        <v>J1 - J3</v>
      </c>
      <c r="J5" s="7" t="s">
        <v>4</v>
      </c>
      <c r="K5" s="22" t="s">
        <v>3</v>
      </c>
      <c r="L5" s="38">
        <v>0.2951388888888889</v>
      </c>
      <c r="M5" s="38">
        <v>0.64583333333333337</v>
      </c>
      <c r="N5" s="19">
        <f>SUM(M5-L5)</f>
        <v>0.35069444444444448</v>
      </c>
      <c r="Q5" s="83">
        <f>IF(L5&lt;&gt;"",IFERROR(VLOOKUP(J5,Tableau1[#All],4,FALSE),""),"")</f>
        <v>0.2951388888888889</v>
      </c>
      <c r="R5" s="83">
        <f>IF(L5&lt;&gt;"",IFERROR(VLOOKUP(K5,Tableau1[#All],4,FALSE),""),"")</f>
        <v>0.2951388888888889</v>
      </c>
      <c r="S5" s="83">
        <f>IF(L5&lt;&gt;"",IFERROR(VLOOKUP(J5,Tableau1[#All],5,FALSE),""),"")</f>
        <v>0.6875</v>
      </c>
      <c r="T5" s="83">
        <f>IF(L5&lt;&gt;"",IFERROR(VLOOKUP(K5,Tableau1[#All],5,FALSE),""),"")</f>
        <v>0.64583333333333337</v>
      </c>
      <c r="V5" s="73">
        <f t="shared" si="0"/>
        <v>0.2951388888888889</v>
      </c>
      <c r="W5" s="73">
        <f t="shared" si="1"/>
        <v>0.64583333333333337</v>
      </c>
      <c r="X5" s="74">
        <f t="shared" si="2"/>
        <v>0.35069444444444448</v>
      </c>
    </row>
    <row r="6" spans="1:24">
      <c r="A6" s="22" t="s">
        <v>3</v>
      </c>
      <c r="B6" s="8">
        <v>8</v>
      </c>
      <c r="C6" s="7">
        <v>15</v>
      </c>
      <c r="D6" s="66">
        <v>0.2951388888888889</v>
      </c>
      <c r="E6" s="67">
        <v>0.64583333333333337</v>
      </c>
      <c r="F6" s="19">
        <f t="shared" si="3"/>
        <v>0.35069444444444448</v>
      </c>
      <c r="I6" s="76" t="str">
        <f>IFERROR(J6 &amp;" - "&amp;K6,"")</f>
        <v>J1 - J4</v>
      </c>
      <c r="J6" s="7" t="s">
        <v>4</v>
      </c>
      <c r="K6" s="71" t="s">
        <v>14</v>
      </c>
      <c r="L6" s="38">
        <v>0.2951388888888889</v>
      </c>
      <c r="M6" s="39">
        <v>0.66666666666666663</v>
      </c>
      <c r="N6" s="19">
        <f>SUM(M6-L6)</f>
        <v>0.37152777777777773</v>
      </c>
      <c r="Q6" s="83">
        <f>IF(L6&lt;&gt;"",IFERROR(VLOOKUP(J6,Tableau1[#All],4,FALSE),""),"")</f>
        <v>0.2951388888888889</v>
      </c>
      <c r="R6" s="83">
        <f>IF(L6&lt;&gt;"",IFERROR(VLOOKUP(K6,Tableau1[#All],4,FALSE),""),"")</f>
        <v>0.2951388888888889</v>
      </c>
      <c r="S6" s="83">
        <f>IF(L6&lt;&gt;"",IFERROR(VLOOKUP(J6,Tableau1[#All],5,FALSE),""),"")</f>
        <v>0.6875</v>
      </c>
      <c r="T6" s="83">
        <f>IF(L6&lt;&gt;"",IFERROR(VLOOKUP(K6,Tableau1[#All],5,FALSE),""),"")</f>
        <v>0.66666666666666663</v>
      </c>
      <c r="V6" s="73">
        <f t="shared" si="0"/>
        <v>0.2951388888888889</v>
      </c>
      <c r="W6" s="73">
        <f t="shared" si="1"/>
        <v>0.66666666666666663</v>
      </c>
      <c r="X6" s="74">
        <f t="shared" si="2"/>
        <v>0.37152777777777773</v>
      </c>
    </row>
    <row r="7" spans="1:24">
      <c r="A7" s="22" t="s">
        <v>14</v>
      </c>
      <c r="B7" s="27">
        <v>8</v>
      </c>
      <c r="C7" s="7">
        <v>15.5</v>
      </c>
      <c r="D7" s="66">
        <v>0.2951388888888889</v>
      </c>
      <c r="E7" s="68">
        <v>0.66666666666666663</v>
      </c>
      <c r="F7" s="19">
        <f t="shared" si="3"/>
        <v>0.37152777777777773</v>
      </c>
      <c r="I7" s="75" t="str">
        <f>IFERROR(J7 &amp;" - "&amp;K7,"")</f>
        <v>J1 - S1</v>
      </c>
      <c r="J7" s="7" t="s">
        <v>4</v>
      </c>
      <c r="K7" s="15" t="s">
        <v>5</v>
      </c>
      <c r="L7" s="38">
        <v>0.50347222222222221</v>
      </c>
      <c r="M7" s="38">
        <v>0.6875</v>
      </c>
      <c r="N7" s="19">
        <f>SUM(M7-L7)</f>
        <v>0.18402777777777779</v>
      </c>
      <c r="Q7" s="83">
        <f>IF(L7&lt;&gt;"",IFERROR(VLOOKUP(J7,Tableau1[#All],4,FALSE),""),"")</f>
        <v>0.2951388888888889</v>
      </c>
      <c r="R7" s="83">
        <f>IF(L7&lt;&gt;"",IFERROR(VLOOKUP(K7,Tableau1[#All],4,FALSE),""),"")</f>
        <v>0.50347222222222221</v>
      </c>
      <c r="S7" s="83">
        <f>IF(L7&lt;&gt;"",IFERROR(VLOOKUP(J7,Tableau1[#All],5,FALSE),""),"")</f>
        <v>0.6875</v>
      </c>
      <c r="T7" s="83">
        <f>IF(L7&lt;&gt;"",IFERROR(VLOOKUP(K7,Tableau1[#All],5,FALSE),""),"")</f>
        <v>0.89583333333333337</v>
      </c>
      <c r="V7" s="73">
        <f t="shared" si="0"/>
        <v>0.50347222222222221</v>
      </c>
      <c r="W7" s="73">
        <f t="shared" si="1"/>
        <v>0.6875</v>
      </c>
      <c r="X7" s="74">
        <f t="shared" si="2"/>
        <v>0.18402777777777779</v>
      </c>
    </row>
    <row r="8" spans="1:24">
      <c r="A8" s="15" t="s">
        <v>5</v>
      </c>
      <c r="B8" s="8">
        <v>13</v>
      </c>
      <c r="C8" s="7">
        <v>21</v>
      </c>
      <c r="D8" s="66">
        <v>0.50347222222222221</v>
      </c>
      <c r="E8" s="67">
        <v>0.89583333333333337</v>
      </c>
      <c r="F8" s="19">
        <f t="shared" si="3"/>
        <v>0.39236111111111116</v>
      </c>
      <c r="I8" s="76" t="str">
        <f>IFERROR(J8 &amp;" - "&amp;K8,"")</f>
        <v>J1 - S2</v>
      </c>
      <c r="J8" s="7" t="s">
        <v>4</v>
      </c>
      <c r="K8" s="72" t="s">
        <v>6</v>
      </c>
      <c r="L8" s="38">
        <v>0.50347222222222221</v>
      </c>
      <c r="M8" s="38">
        <v>0.6875</v>
      </c>
      <c r="N8" s="19">
        <f>SUM(M8-L8)</f>
        <v>0.18402777777777779</v>
      </c>
      <c r="Q8" s="83">
        <f>IF(L8&lt;&gt;"",IFERROR(VLOOKUP(J8,Tableau1[#All],4,FALSE),""),"")</f>
        <v>0.2951388888888889</v>
      </c>
      <c r="R8" s="83">
        <f>IF(L8&lt;&gt;"",IFERROR(VLOOKUP(K8,Tableau1[#All],4,FALSE),""),"")</f>
        <v>0.50347222222222221</v>
      </c>
      <c r="S8" s="83">
        <f>IF(L8&lt;&gt;"",IFERROR(VLOOKUP(J8,Tableau1[#All],5,FALSE),""),"")</f>
        <v>0.6875</v>
      </c>
      <c r="T8" s="83">
        <f>IF(L8&lt;&gt;"",IFERROR(VLOOKUP(K8,Tableau1[#All],5,FALSE),""),"")</f>
        <v>0.85416666666666663</v>
      </c>
      <c r="V8" s="73">
        <f t="shared" si="0"/>
        <v>0.50347222222222221</v>
      </c>
      <c r="W8" s="73">
        <f t="shared" si="1"/>
        <v>0.6875</v>
      </c>
      <c r="X8" s="74">
        <f t="shared" si="2"/>
        <v>0.18402777777777779</v>
      </c>
    </row>
    <row r="9" spans="1:24">
      <c r="A9" s="15" t="s">
        <v>6</v>
      </c>
      <c r="B9" s="8">
        <v>13</v>
      </c>
      <c r="C9" s="7">
        <v>20</v>
      </c>
      <c r="D9" s="66">
        <v>0.50347222222222221</v>
      </c>
      <c r="E9" s="67">
        <v>0.85416666666666663</v>
      </c>
      <c r="F9" s="19">
        <f t="shared" si="3"/>
        <v>0.35069444444444442</v>
      </c>
      <c r="I9" s="75" t="str">
        <f>IFERROR(J9 &amp;" - "&amp;K9,"")</f>
        <v>J1 - S3</v>
      </c>
      <c r="J9" s="7" t="s">
        <v>4</v>
      </c>
      <c r="K9" s="15" t="s">
        <v>7</v>
      </c>
      <c r="L9" s="38">
        <v>0.46180555555555558</v>
      </c>
      <c r="M9" s="38">
        <v>0.6875</v>
      </c>
      <c r="N9" s="19">
        <f>SUM(M9-L9)</f>
        <v>0.22569444444444442</v>
      </c>
      <c r="Q9" s="83">
        <f>IF(L9&lt;&gt;"",IFERROR(VLOOKUP(J9,Tableau1[#All],4,FALSE),""),"")</f>
        <v>0.2951388888888889</v>
      </c>
      <c r="R9" s="83">
        <f>IF(L9&lt;&gt;"",IFERROR(VLOOKUP(K9,Tableau1[#All],4,FALSE),""),"")</f>
        <v>0.46180555555555558</v>
      </c>
      <c r="S9" s="83">
        <f>IF(L9&lt;&gt;"",IFERROR(VLOOKUP(J9,Tableau1[#All],5,FALSE),""),"")</f>
        <v>0.6875</v>
      </c>
      <c r="T9" s="83">
        <f>IF(L9&lt;&gt;"",IFERROR(VLOOKUP(K9,Tableau1[#All],5,FALSE),""),"")</f>
        <v>0.8125</v>
      </c>
      <c r="V9" s="73">
        <f t="shared" si="0"/>
        <v>0.46180555555555558</v>
      </c>
      <c r="W9" s="73">
        <f t="shared" si="1"/>
        <v>0.6875</v>
      </c>
      <c r="X9" s="74">
        <f t="shared" si="2"/>
        <v>0.22569444444444442</v>
      </c>
    </row>
    <row r="10" spans="1:24">
      <c r="A10" s="15" t="s">
        <v>7</v>
      </c>
      <c r="B10" s="8">
        <v>12</v>
      </c>
      <c r="C10" s="7">
        <v>19</v>
      </c>
      <c r="D10" s="66">
        <v>0.46180555555555558</v>
      </c>
      <c r="E10" s="67">
        <v>0.8125</v>
      </c>
      <c r="F10" s="19">
        <f t="shared" si="3"/>
        <v>0.35069444444444442</v>
      </c>
      <c r="I10" s="76" t="str">
        <f>IFERROR(J10 &amp;" - "&amp;K10,"")</f>
        <v>J1 - S4</v>
      </c>
      <c r="J10" s="7" t="s">
        <v>4</v>
      </c>
      <c r="K10" s="72" t="s">
        <v>15</v>
      </c>
      <c r="L10" s="38">
        <v>0.50347222222222221</v>
      </c>
      <c r="M10" s="38">
        <v>0.6875</v>
      </c>
      <c r="N10" s="19">
        <f>SUM(M10-L10)</f>
        <v>0.18402777777777779</v>
      </c>
      <c r="Q10" s="83">
        <f>IF(L10&lt;&gt;"",IFERROR(VLOOKUP(J10,Tableau1[#All],4,FALSE),""),"")</f>
        <v>0.2951388888888889</v>
      </c>
      <c r="R10" s="83">
        <f>IF(L10&lt;&gt;"",IFERROR(VLOOKUP(K10,Tableau1[#All],4,FALSE),""),"")</f>
        <v>0.50347222222222221</v>
      </c>
      <c r="S10" s="83">
        <f>IF(L10&lt;&gt;"",IFERROR(VLOOKUP(J10,Tableau1[#All],5,FALSE),""),"")</f>
        <v>0.6875</v>
      </c>
      <c r="T10" s="83">
        <f>IF(L10&lt;&gt;"",IFERROR(VLOOKUP(K10,Tableau1[#All],5,FALSE),""),"")</f>
        <v>0.875</v>
      </c>
      <c r="V10" s="73">
        <f>IFERROR(IF(R10&lt;S10, LARGE(Q10:R10,1),Q10),"")</f>
        <v>0.50347222222222221</v>
      </c>
      <c r="W10" s="73">
        <f>IFERROR(IF(S10&gt;R10,SMALL(S10:T10,1),S10),"")</f>
        <v>0.6875</v>
      </c>
      <c r="X10" s="74">
        <f t="shared" si="2"/>
        <v>0.18402777777777779</v>
      </c>
    </row>
    <row r="11" spans="1:24">
      <c r="A11" s="15" t="s">
        <v>15</v>
      </c>
      <c r="B11" s="14">
        <v>13</v>
      </c>
      <c r="C11" s="13">
        <v>20.5</v>
      </c>
      <c r="D11" s="66">
        <v>0.50347222222222221</v>
      </c>
      <c r="E11" s="67">
        <v>0.875</v>
      </c>
      <c r="F11" s="19">
        <f t="shared" si="3"/>
        <v>0.37152777777777779</v>
      </c>
      <c r="I11" s="75" t="str">
        <f>IFERROR(J11 &amp;" - "&amp;K11,"")</f>
        <v>J1 - M1</v>
      </c>
      <c r="J11" s="7" t="s">
        <v>4</v>
      </c>
      <c r="K11" s="15" t="s">
        <v>8</v>
      </c>
      <c r="L11" s="38">
        <v>0.2951388888888889</v>
      </c>
      <c r="M11" s="38">
        <v>0.5625</v>
      </c>
      <c r="N11" s="19">
        <f>SUM(M11-L11)</f>
        <v>0.2673611111111111</v>
      </c>
      <c r="Q11" s="83">
        <f>IF(L11&lt;&gt;"",IFERROR(VLOOKUP(J11,Tableau1[#All],4,FALSE),""),"")</f>
        <v>0.2951388888888889</v>
      </c>
      <c r="R11" s="83">
        <f>IF(L11&lt;&gt;"",IFERROR(VLOOKUP(K11,Tableau1[#All],4,FALSE),""),"")</f>
        <v>0.17013888888888887</v>
      </c>
      <c r="S11" s="83">
        <f>IF(L11&lt;&gt;"",IFERROR(VLOOKUP(J11,Tableau1[#All],5,FALSE),""),"")</f>
        <v>0.6875</v>
      </c>
      <c r="T11" s="83">
        <f>IF(L11&lt;&gt;"",IFERROR(VLOOKUP(K11,Tableau1[#All],5,FALSE),""),"")</f>
        <v>0.5625</v>
      </c>
      <c r="V11" s="73">
        <f>IFERROR(IF(R11&lt;S11, LARGE(Q11:R11,1),Q11),"")</f>
        <v>0.2951388888888889</v>
      </c>
      <c r="W11" s="73">
        <f>IFERROR(IF(S11&gt;R11,SMALL(S11:T11,1),S11),"")</f>
        <v>0.5625</v>
      </c>
      <c r="X11" s="74">
        <f t="shared" si="2"/>
        <v>0.2673611111111111</v>
      </c>
    </row>
    <row r="12" spans="1:24">
      <c r="A12" s="15" t="s">
        <v>8</v>
      </c>
      <c r="B12" s="8">
        <v>5</v>
      </c>
      <c r="C12" s="7">
        <v>13</v>
      </c>
      <c r="D12" s="66">
        <v>0.17013888888888887</v>
      </c>
      <c r="E12" s="67">
        <v>0.5625</v>
      </c>
      <c r="F12" s="19">
        <f t="shared" si="3"/>
        <v>0.39236111111111116</v>
      </c>
      <c r="I12" s="76" t="str">
        <f>IFERROR(J12 &amp;" - "&amp;K12,"")</f>
        <v>J1 - M2</v>
      </c>
      <c r="J12" s="7" t="s">
        <v>4</v>
      </c>
      <c r="K12" s="72" t="s">
        <v>9</v>
      </c>
      <c r="L12" s="38">
        <v>0.2951388888888889</v>
      </c>
      <c r="M12" s="38">
        <v>0.60416666666666663</v>
      </c>
      <c r="N12" s="19">
        <f>SUM(M12-L12)</f>
        <v>0.30902777777777773</v>
      </c>
      <c r="Q12" s="83">
        <f>IF(L12&lt;&gt;"",IFERROR(VLOOKUP(J12,Tableau1[#All],4,FALSE),""),"")</f>
        <v>0.2951388888888889</v>
      </c>
      <c r="R12" s="83">
        <f>IF(L12&lt;&gt;"",IFERROR(VLOOKUP(K12,Tableau1[#All],4,FALSE),""),"")</f>
        <v>0.21527777777777779</v>
      </c>
      <c r="S12" s="83">
        <f>IF(L12&lt;&gt;"",IFERROR(VLOOKUP(J12,Tableau1[#All],5,FALSE),""),"")</f>
        <v>0.6875</v>
      </c>
      <c r="T12" s="83">
        <f>IF(L12&lt;&gt;"",IFERROR(VLOOKUP(K12,Tableau1[#All],5,FALSE),""),"")</f>
        <v>0.60416666666666663</v>
      </c>
      <c r="V12" s="73">
        <f>IFERROR(IF(R12&lt;S12, LARGE(Q12:R12,1),Q12),"")</f>
        <v>0.2951388888888889</v>
      </c>
      <c r="W12" s="73">
        <f>IFERROR(IF(S12&gt;R12,SMALL(S12:T12,1),S12),"")</f>
        <v>0.60416666666666663</v>
      </c>
      <c r="X12" s="74">
        <f t="shared" si="2"/>
        <v>0.30902777777777773</v>
      </c>
    </row>
    <row r="13" spans="1:24">
      <c r="A13" s="15" t="s">
        <v>9</v>
      </c>
      <c r="B13" s="8">
        <v>6</v>
      </c>
      <c r="C13" s="7">
        <v>14</v>
      </c>
      <c r="D13" s="66">
        <v>0.21527777777777779</v>
      </c>
      <c r="E13" s="67">
        <v>0.60416666666666663</v>
      </c>
      <c r="F13" s="19">
        <f t="shared" si="3"/>
        <v>0.38888888888888884</v>
      </c>
      <c r="I13" s="75" t="str">
        <f>IFERROR(J13 &amp;" - "&amp;K13,"")</f>
        <v>J1 - M3</v>
      </c>
      <c r="J13" s="7" t="s">
        <v>4</v>
      </c>
      <c r="K13" s="15" t="s">
        <v>10</v>
      </c>
      <c r="L13" s="38">
        <v>0.2951388888888889</v>
      </c>
      <c r="M13" s="38">
        <v>0.5625</v>
      </c>
      <c r="N13" s="19">
        <f>SUM(M13-L13)</f>
        <v>0.2673611111111111</v>
      </c>
      <c r="Q13" s="83">
        <f>IF(L13&lt;&gt;"",IFERROR(VLOOKUP(J13,Tableau1[#All],4,FALSE),""),"")</f>
        <v>0.2951388888888889</v>
      </c>
      <c r="R13" s="83">
        <f>IF(L13&lt;&gt;"",IFERROR(VLOOKUP(K13,Tableau1[#All],4,FALSE),""),"")</f>
        <v>0.21527777777777779</v>
      </c>
      <c r="S13" s="83">
        <f>IF(L13&lt;&gt;"",IFERROR(VLOOKUP(J13,Tableau1[#All],5,FALSE),""),"")</f>
        <v>0.6875</v>
      </c>
      <c r="T13" s="83">
        <f>IF(L13&lt;&gt;"",IFERROR(VLOOKUP(K13,Tableau1[#All],5,FALSE),""),"")</f>
        <v>0.5625</v>
      </c>
      <c r="V13" s="73">
        <f>IFERROR(IF(R13&lt;S13, LARGE(Q13:R13,1),Q13),"")</f>
        <v>0.2951388888888889</v>
      </c>
      <c r="W13" s="73">
        <f>IFERROR(IF(S13&gt;R13,SMALL(S13:T13,1),S13),"")</f>
        <v>0.5625</v>
      </c>
      <c r="X13" s="74">
        <f t="shared" si="2"/>
        <v>0.2673611111111111</v>
      </c>
    </row>
    <row r="14" spans="1:24">
      <c r="A14" s="15" t="s">
        <v>10</v>
      </c>
      <c r="B14" s="8">
        <v>6</v>
      </c>
      <c r="C14" s="7">
        <v>13</v>
      </c>
      <c r="D14" s="66">
        <v>0.21527777777777779</v>
      </c>
      <c r="E14" s="67">
        <v>0.5625</v>
      </c>
      <c r="F14" s="19">
        <f t="shared" si="3"/>
        <v>0.34722222222222221</v>
      </c>
      <c r="I14" s="76" t="str">
        <f>IFERROR(J14 &amp;" - "&amp;K14,"")</f>
        <v>J1 - M4</v>
      </c>
      <c r="J14" s="7" t="s">
        <v>4</v>
      </c>
      <c r="K14" s="72" t="s">
        <v>11</v>
      </c>
      <c r="L14" s="38">
        <v>0.2951388888888889</v>
      </c>
      <c r="M14" s="38">
        <v>0.52083333333333337</v>
      </c>
      <c r="N14" s="19">
        <f>SUM(M14-L14)</f>
        <v>0.22569444444444448</v>
      </c>
      <c r="Q14" s="83">
        <f>IF(L14&lt;&gt;"",IFERROR(VLOOKUP(J14,Tableau1[#All],4,FALSE),""),"")</f>
        <v>0.2951388888888889</v>
      </c>
      <c r="R14" s="83">
        <f>IF(L14&lt;&gt;"",IFERROR(VLOOKUP(K14,Tableau1[#All],4,FALSE),""),"")</f>
        <v>0.17013888888888887</v>
      </c>
      <c r="S14" s="83">
        <f>IF(L14&lt;&gt;"",IFERROR(VLOOKUP(J14,Tableau1[#All],5,FALSE),""),"")</f>
        <v>0.6875</v>
      </c>
      <c r="T14" s="83">
        <f>IF(L14&lt;&gt;"",IFERROR(VLOOKUP(K14,Tableau1[#All],5,FALSE),""),"")</f>
        <v>0.52083333333333337</v>
      </c>
      <c r="V14" s="73">
        <f>IFERROR(IF(R14&lt;S14, LARGE(Q14:R14,1),Q14),"")</f>
        <v>0.2951388888888889</v>
      </c>
      <c r="W14" s="73">
        <f>IFERROR(IF(S14&gt;R14,SMALL(S14:T14,1),S14),"")</f>
        <v>0.52083333333333337</v>
      </c>
      <c r="X14" s="74">
        <f t="shared" si="2"/>
        <v>0.22569444444444448</v>
      </c>
    </row>
    <row r="15" spans="1:24">
      <c r="A15" s="15" t="s">
        <v>11</v>
      </c>
      <c r="B15" s="8">
        <v>5</v>
      </c>
      <c r="C15" s="7">
        <v>12</v>
      </c>
      <c r="D15" s="66">
        <v>0.17013888888888887</v>
      </c>
      <c r="E15" s="67">
        <v>0.52083333333333337</v>
      </c>
      <c r="F15" s="19">
        <f t="shared" si="3"/>
        <v>0.35069444444444453</v>
      </c>
      <c r="I15" s="75" t="str">
        <f>IFERROR(J15 &amp;" - "&amp;K15,"")</f>
        <v>J1 - M5</v>
      </c>
      <c r="J15" s="7" t="s">
        <v>4</v>
      </c>
      <c r="K15" s="15" t="s">
        <v>16</v>
      </c>
      <c r="L15" s="38">
        <v>0.2951388888888889</v>
      </c>
      <c r="M15" s="38">
        <v>0.58333333333333337</v>
      </c>
      <c r="N15" s="19">
        <f>SUM(M15-L15)</f>
        <v>0.28819444444444448</v>
      </c>
      <c r="Q15" s="83">
        <f>IF(L15&lt;&gt;"",IFERROR(VLOOKUP(J15,Tableau1[#All],4,FALSE),""),"")</f>
        <v>0.2951388888888889</v>
      </c>
      <c r="R15" s="83">
        <f>IF(L15&lt;&gt;"",IFERROR(VLOOKUP(K15,Tableau1[#All],4,FALSE),""),"")</f>
        <v>0.21527777777777779</v>
      </c>
      <c r="S15" s="83">
        <f>IF(L15&lt;&gt;"",IFERROR(VLOOKUP(J15,Tableau1[#All],5,FALSE),""),"")</f>
        <v>0.6875</v>
      </c>
      <c r="T15" s="83">
        <f>IF(L15&lt;&gt;"",IFERROR(VLOOKUP(K15,Tableau1[#All],5,FALSE),""),"")</f>
        <v>0.58333333333333337</v>
      </c>
      <c r="V15" s="73">
        <f>IFERROR(IF(R15&lt;S15, LARGE(Q15:R15,1),Q15),"")</f>
        <v>0.2951388888888889</v>
      </c>
      <c r="W15" s="73">
        <f>IFERROR(IF(S15&gt;R15,SMALL(S15:T15,1),S15),"")</f>
        <v>0.58333333333333337</v>
      </c>
      <c r="X15" s="74">
        <f t="shared" si="2"/>
        <v>0.28819444444444448</v>
      </c>
    </row>
    <row r="16" spans="1:24">
      <c r="A16" s="15" t="s">
        <v>16</v>
      </c>
      <c r="B16" s="14">
        <v>6</v>
      </c>
      <c r="C16" s="13">
        <v>13.5</v>
      </c>
      <c r="D16" s="66">
        <v>0.21527777777777779</v>
      </c>
      <c r="E16" s="67">
        <v>0.58333333333333337</v>
      </c>
      <c r="F16" s="19">
        <f t="shared" si="3"/>
        <v>0.36805555555555558</v>
      </c>
      <c r="I16" s="76" t="str">
        <f>IFERROR(J16 &amp;" - "&amp;K16,"")</f>
        <v>J1 - N1</v>
      </c>
      <c r="J16" s="7" t="s">
        <v>4</v>
      </c>
      <c r="K16" s="72" t="s">
        <v>12</v>
      </c>
      <c r="L16" s="38">
        <v>0.2951388888888889</v>
      </c>
      <c r="M16" s="38">
        <v>0.60416666666666663</v>
      </c>
      <c r="N16" s="19">
        <f>SUM(M16-L16)</f>
        <v>0.30902777777777773</v>
      </c>
      <c r="Q16" s="83">
        <f>IF(L16&lt;&gt;"",IFERROR(VLOOKUP(J16,Tableau1[#All],4,FALSE),""),"")</f>
        <v>0.2951388888888889</v>
      </c>
      <c r="R16" s="83">
        <f>IF(L16&lt;&gt;"",IFERROR(VLOOKUP(K16,Tableau1[#All],4,FALSE),""),"")</f>
        <v>0.83680555555555547</v>
      </c>
      <c r="S16" s="83">
        <f>IF(L16&lt;&gt;"",IFERROR(VLOOKUP(J16,Tableau1[#All],5,FALSE),""),"")</f>
        <v>0.6875</v>
      </c>
      <c r="T16" s="83">
        <f>IF(L16&lt;&gt;"",IFERROR(VLOOKUP(K16,Tableau1[#All],5,FALSE),""),"")</f>
        <v>0.22916666666666666</v>
      </c>
      <c r="V16" s="73">
        <f>IFERROR(IF(R16&lt;S16, LARGE(Q16:R16,1),Q16),"")</f>
        <v>0.2951388888888889</v>
      </c>
      <c r="W16" s="73">
        <f>IFERROR(IF(S16&gt;R16,SMALL(S16:T16,1),S16),"")</f>
        <v>0.6875</v>
      </c>
      <c r="X16" s="74">
        <f t="shared" si="2"/>
        <v>0.3923611111111111</v>
      </c>
    </row>
    <row r="17" spans="1:24">
      <c r="A17" s="15" t="s">
        <v>12</v>
      </c>
      <c r="B17" s="8">
        <v>21</v>
      </c>
      <c r="C17" s="7">
        <v>5</v>
      </c>
      <c r="D17" s="66">
        <v>0.83680555555555547</v>
      </c>
      <c r="E17" s="67">
        <v>0.22916666666666666</v>
      </c>
      <c r="F17" s="73">
        <f>MOD(E17-D17,1)</f>
        <v>0.39236111111111116</v>
      </c>
      <c r="I17" s="75" t="str">
        <f>IFERROR(J17 &amp;" - "&amp;K17,"")</f>
        <v>J1 - N2</v>
      </c>
      <c r="J17" s="7" t="s">
        <v>4</v>
      </c>
      <c r="K17" s="15" t="s">
        <v>13</v>
      </c>
      <c r="L17" s="38">
        <v>0.2951388888888889</v>
      </c>
      <c r="M17" s="38">
        <v>0.60416666666666663</v>
      </c>
      <c r="N17" s="19">
        <f>SUM(M17-L17)</f>
        <v>0.30902777777777773</v>
      </c>
      <c r="Q17" s="83">
        <f>IF(L17&lt;&gt;"",IFERROR(VLOOKUP(J17,Tableau1[#All],4,FALSE),""),"")</f>
        <v>0.2951388888888889</v>
      </c>
      <c r="R17" s="83">
        <f>IF(L17&lt;&gt;"",IFERROR(VLOOKUP(K17,Tableau1[#All],4,FALSE),""),"")</f>
        <v>0.75347222222222221</v>
      </c>
      <c r="S17" s="83">
        <f>IF(L17&lt;&gt;"",IFERROR(VLOOKUP(J17,Tableau1[#All],5,FALSE),""),"")</f>
        <v>0.6875</v>
      </c>
      <c r="T17" s="83">
        <f>IF(L17&lt;&gt;"",IFERROR(VLOOKUP(K17,Tableau1[#All],5,FALSE),""),"")</f>
        <v>0.10416666666666667</v>
      </c>
      <c r="V17" s="73">
        <f>IFERROR(IF(R17&lt;S17, LARGE(Q17:R17,1),Q17),"")</f>
        <v>0.2951388888888889</v>
      </c>
      <c r="W17" s="73">
        <f>IFERROR(IF(S17&gt;R17,SMALL(S17:T17,1),S17),"")</f>
        <v>0.6875</v>
      </c>
      <c r="X17" s="74">
        <f t="shared" si="2"/>
        <v>0.3923611111111111</v>
      </c>
    </row>
    <row r="18" spans="1:24" ht="15.75" thickBot="1">
      <c r="A18" s="15" t="s">
        <v>13</v>
      </c>
      <c r="B18" s="9">
        <v>19</v>
      </c>
      <c r="C18" s="10">
        <v>2</v>
      </c>
      <c r="D18" s="69">
        <v>0.75347222222222221</v>
      </c>
      <c r="E18" s="70">
        <v>0.10416666666666667</v>
      </c>
      <c r="F18" s="73">
        <f>MOD(E18-D18,1)</f>
        <v>0.35069444444444442</v>
      </c>
      <c r="I18" s="76" t="str">
        <f>IFERROR(J18 &amp;" - "&amp;K18,"")</f>
        <v xml:space="preserve"> - </v>
      </c>
      <c r="J18" s="3"/>
      <c r="K18" s="3"/>
      <c r="L18" s="3"/>
      <c r="M18" s="3"/>
      <c r="N18" s="3"/>
      <c r="Q18" s="83" t="str">
        <f>IF(L18&lt;&gt;"",IFERROR(VLOOKUP(J18,Tableau1[#All],4,FALSE),""),"")</f>
        <v/>
      </c>
      <c r="R18" s="83" t="str">
        <f>IF(L18&lt;&gt;"",IFERROR(VLOOKUP(K18,Tableau1[#All],4,FALSE),""),"")</f>
        <v/>
      </c>
      <c r="S18" s="83" t="str">
        <f>IF(L18&lt;&gt;"",IFERROR(VLOOKUP(J18,Tableau1[#All],5,FALSE),""),"")</f>
        <v/>
      </c>
      <c r="T18" s="83" t="str">
        <f>IF(L18&lt;&gt;"",IFERROR(VLOOKUP(K18,Tableau1[#All],5,FALSE),""),"")</f>
        <v/>
      </c>
      <c r="V18" s="73" t="str">
        <f>IFERROR(IF(R18&lt;S18, LARGE(Q18:R18,1),Q18),"")</f>
        <v/>
      </c>
      <c r="W18" s="73" t="str">
        <f>IFERROR(IF(S18&gt;R18,SMALL(S18:T18,1),S18),"")</f>
        <v/>
      </c>
      <c r="X18" s="74" t="str">
        <f t="shared" si="2"/>
        <v/>
      </c>
    </row>
    <row r="19" spans="1:24">
      <c r="I19" s="75" t="str">
        <f>IFERROR(J19 &amp;" - "&amp;K19,"")</f>
        <v xml:space="preserve"> - </v>
      </c>
      <c r="J19" s="3"/>
      <c r="K19" s="3"/>
      <c r="L19" s="3"/>
      <c r="M19" s="3"/>
      <c r="N19" s="3"/>
      <c r="Q19" s="83" t="str">
        <f>IF(L19&lt;&gt;"",IFERROR(VLOOKUP(J19,Tableau1[#All],4,FALSE),""),"")</f>
        <v/>
      </c>
      <c r="R19" s="83" t="str">
        <f>IF(L19&lt;&gt;"",IFERROR(VLOOKUP(K19,Tableau1[#All],4,FALSE),""),"")</f>
        <v/>
      </c>
      <c r="S19" s="83" t="str">
        <f>IF(L19&lt;&gt;"",IFERROR(VLOOKUP(J19,Tableau1[#All],5,FALSE),""),"")</f>
        <v/>
      </c>
      <c r="T19" s="83" t="str">
        <f>IF(L19&lt;&gt;"",IFERROR(VLOOKUP(K19,Tableau1[#All],5,FALSE),""),"")</f>
        <v/>
      </c>
      <c r="V19" s="73" t="str">
        <f>IFERROR(IF(R19&lt;S19, LARGE(Q19:R19,1),Q19),"")</f>
        <v/>
      </c>
      <c r="W19" s="73" t="str">
        <f>IFERROR(IF(S19&gt;R19,SMALL(S19:T19,1),S19),"")</f>
        <v/>
      </c>
      <c r="X19" s="74" t="str">
        <f t="shared" si="2"/>
        <v/>
      </c>
    </row>
    <row r="20" spans="1:24">
      <c r="I20" s="76" t="str">
        <f>IFERROR(J20 &amp;" - "&amp;K20,"")</f>
        <v>S1 - J1</v>
      </c>
      <c r="J20" s="7" t="s">
        <v>5</v>
      </c>
      <c r="K20" s="22" t="s">
        <v>4</v>
      </c>
      <c r="L20" s="38">
        <v>0.50347222222222221</v>
      </c>
      <c r="M20" s="38">
        <v>0.6875</v>
      </c>
      <c r="N20" s="19">
        <f>SUM(M20-L20)</f>
        <v>0.18402777777777779</v>
      </c>
      <c r="Q20" s="83">
        <f>IF(L20&lt;&gt;"",IFERROR(VLOOKUP(J20,Tableau1[#All],4,FALSE),""),"")</f>
        <v>0.50347222222222221</v>
      </c>
      <c r="R20" s="83">
        <f>IF(L20&lt;&gt;"",IFERROR(VLOOKUP(K20,Tableau1[#All],4,FALSE),""),"")</f>
        <v>0.2951388888888889</v>
      </c>
      <c r="S20" s="83">
        <f>IF(L20&lt;&gt;"",IFERROR(VLOOKUP(J20,Tableau1[#All],5,FALSE),""),"")</f>
        <v>0.89583333333333337</v>
      </c>
      <c r="T20" s="83">
        <f>IF(L20&lt;&gt;"",IFERROR(VLOOKUP(K20,Tableau1[#All],5,FALSE),""),"")</f>
        <v>0.6875</v>
      </c>
      <c r="V20" s="73">
        <f>IFERROR(IF(R20&lt;S20, LARGE(Q20:R20,1),Q20),"")</f>
        <v>0.50347222222222221</v>
      </c>
      <c r="W20" s="73">
        <f>IFERROR(IF(S20&gt;R20,SMALL(S20:T20,1),S20),"")</f>
        <v>0.6875</v>
      </c>
      <c r="X20" s="74">
        <f t="shared" si="2"/>
        <v>0.18402777777777779</v>
      </c>
    </row>
    <row r="21" spans="1:24">
      <c r="I21" s="75" t="str">
        <f>IFERROR(J21 &amp;" - "&amp;K21,"")</f>
        <v>S1 - J2</v>
      </c>
      <c r="J21" s="7" t="s">
        <v>5</v>
      </c>
      <c r="K21" s="71" t="s">
        <v>2</v>
      </c>
      <c r="L21" s="38">
        <v>0.50347222222222221</v>
      </c>
      <c r="M21" s="38">
        <v>0.70833333333333337</v>
      </c>
      <c r="N21" s="19">
        <f>SUM(M21-L21)</f>
        <v>0.20486111111111116</v>
      </c>
      <c r="Q21" s="83">
        <f>IF(L21&lt;&gt;"",IFERROR(VLOOKUP(J21,Tableau1[#All],4,FALSE),""),"")</f>
        <v>0.50347222222222221</v>
      </c>
      <c r="R21" s="83">
        <f>IF(L21&lt;&gt;"",IFERROR(VLOOKUP(K21,Tableau1[#All],4,FALSE),""),"")</f>
        <v>0.2951388888888889</v>
      </c>
      <c r="S21" s="83">
        <f>IF(L21&lt;&gt;"",IFERROR(VLOOKUP(J21,Tableau1[#All],5,FALSE),""),"")</f>
        <v>0.89583333333333337</v>
      </c>
      <c r="T21" s="83">
        <f>IF(L21&lt;&gt;"",IFERROR(VLOOKUP(K21,Tableau1[#All],5,FALSE),""),"")</f>
        <v>0.70833333333333337</v>
      </c>
      <c r="V21" s="73">
        <f>IFERROR(IF(R21&lt;S21, LARGE(Q21:R21,1),Q21),"")</f>
        <v>0.50347222222222221</v>
      </c>
      <c r="W21" s="73">
        <f>IFERROR(IF(S21&gt;R21,SMALL(S21:T21,1),S21),"")</f>
        <v>0.70833333333333337</v>
      </c>
      <c r="X21" s="74">
        <f t="shared" si="2"/>
        <v>0.20486111111111116</v>
      </c>
    </row>
    <row r="22" spans="1:24">
      <c r="I22" s="76" t="str">
        <f>IFERROR(J22 &amp;" - "&amp;K22,"")</f>
        <v>S1 - J3</v>
      </c>
      <c r="J22" s="7" t="s">
        <v>5</v>
      </c>
      <c r="K22" s="22" t="s">
        <v>3</v>
      </c>
      <c r="L22" s="38">
        <v>0.50347222222222199</v>
      </c>
      <c r="M22" s="38">
        <v>0.64583333333333337</v>
      </c>
      <c r="N22" s="19">
        <f>SUM(M22-L22)</f>
        <v>0.14236111111111138</v>
      </c>
      <c r="Q22" s="83">
        <f>IF(L22&lt;&gt;"",IFERROR(VLOOKUP(J22,Tableau1[#All],4,FALSE),""),"")</f>
        <v>0.50347222222222221</v>
      </c>
      <c r="R22" s="83">
        <f>IF(L22&lt;&gt;"",IFERROR(VLOOKUP(K22,Tableau1[#All],4,FALSE),""),"")</f>
        <v>0.2951388888888889</v>
      </c>
      <c r="S22" s="83">
        <f>IF(L22&lt;&gt;"",IFERROR(VLOOKUP(J22,Tableau1[#All],5,FALSE),""),"")</f>
        <v>0.89583333333333337</v>
      </c>
      <c r="T22" s="83">
        <f>IF(L22&lt;&gt;"",IFERROR(VLOOKUP(K22,Tableau1[#All],5,FALSE),""),"")</f>
        <v>0.64583333333333337</v>
      </c>
      <c r="V22" s="73">
        <f>IFERROR(IF(R22&lt;S22, LARGE(Q22:R22,1),Q22),"")</f>
        <v>0.50347222222222221</v>
      </c>
      <c r="W22" s="73">
        <f>IFERROR(IF(S22&gt;R22,SMALL(S22:T22,1),S22),"")</f>
        <v>0.64583333333333337</v>
      </c>
      <c r="X22" s="74">
        <f t="shared" si="2"/>
        <v>0.14236111111111116</v>
      </c>
    </row>
    <row r="23" spans="1:24">
      <c r="I23" s="75" t="str">
        <f>IFERROR(J23 &amp;" - "&amp;K23,"")</f>
        <v>S1 - J4</v>
      </c>
      <c r="J23" s="7" t="s">
        <v>5</v>
      </c>
      <c r="K23" s="71" t="s">
        <v>14</v>
      </c>
      <c r="L23" s="38">
        <v>0.50347222222222199</v>
      </c>
      <c r="M23" s="39">
        <v>0.66666666666666663</v>
      </c>
      <c r="N23" s="19">
        <f>SUM(M23-L23)</f>
        <v>0.16319444444444464</v>
      </c>
      <c r="Q23" s="83">
        <f>IF(L23&lt;&gt;"",IFERROR(VLOOKUP(J23,Tableau1[#All],4,FALSE),""),"")</f>
        <v>0.50347222222222221</v>
      </c>
      <c r="R23" s="83">
        <f>IF(L23&lt;&gt;"",IFERROR(VLOOKUP(K23,Tableau1[#All],4,FALSE),""),"")</f>
        <v>0.2951388888888889</v>
      </c>
      <c r="S23" s="83">
        <f>IF(L23&lt;&gt;"",IFERROR(VLOOKUP(J23,Tableau1[#All],5,FALSE),""),"")</f>
        <v>0.89583333333333337</v>
      </c>
      <c r="T23" s="83">
        <f>IF(L23&lt;&gt;"",IFERROR(VLOOKUP(K23,Tableau1[#All],5,FALSE),""),"")</f>
        <v>0.66666666666666663</v>
      </c>
      <c r="V23" s="73">
        <f>IFERROR(IF(R23&lt;S23, LARGE(Q23:R23,1),Q23),"")</f>
        <v>0.50347222222222221</v>
      </c>
      <c r="W23" s="73">
        <f>IFERROR(IF(S23&gt;R23,SMALL(S23:T23,1),S23),"")</f>
        <v>0.66666666666666663</v>
      </c>
      <c r="X23" s="74">
        <f t="shared" si="2"/>
        <v>0.16319444444444442</v>
      </c>
    </row>
    <row r="24" spans="1:24">
      <c r="I24" s="76" t="str">
        <f>IFERROR(J24 &amp;" - "&amp;K24,"")</f>
        <v>S1 - S1</v>
      </c>
      <c r="J24" s="7" t="s">
        <v>5</v>
      </c>
      <c r="K24" s="15" t="s">
        <v>5</v>
      </c>
      <c r="L24" s="38">
        <v>0.50347222222222199</v>
      </c>
      <c r="M24" s="38">
        <v>0.89583333333333337</v>
      </c>
      <c r="N24" s="19">
        <f>SUM(M24-L24)</f>
        <v>0.39236111111111138</v>
      </c>
      <c r="Q24" s="83">
        <f>IF(L24&lt;&gt;"",IFERROR(VLOOKUP(J24,Tableau1[#All],4,FALSE),""),"")</f>
        <v>0.50347222222222221</v>
      </c>
      <c r="R24" s="83">
        <f>IF(L24&lt;&gt;"",IFERROR(VLOOKUP(K24,Tableau1[#All],4,FALSE),""),"")</f>
        <v>0.50347222222222221</v>
      </c>
      <c r="S24" s="83">
        <f>IF(L24&lt;&gt;"",IFERROR(VLOOKUP(J24,Tableau1[#All],5,FALSE),""),"")</f>
        <v>0.89583333333333337</v>
      </c>
      <c r="T24" s="83">
        <f>IF(L24&lt;&gt;"",IFERROR(VLOOKUP(K24,Tableau1[#All],5,FALSE),""),"")</f>
        <v>0.89583333333333337</v>
      </c>
      <c r="V24" s="73">
        <f>IFERROR(IF(R24&lt;S24, LARGE(Q24:R24,1),Q24),"")</f>
        <v>0.50347222222222221</v>
      </c>
      <c r="W24" s="73">
        <f>IFERROR(IF(S24&gt;R24,SMALL(S24:T24,1),S24),"")</f>
        <v>0.89583333333333337</v>
      </c>
      <c r="X24" s="74">
        <f t="shared" si="2"/>
        <v>0.39236111111111116</v>
      </c>
    </row>
    <row r="25" spans="1:24">
      <c r="I25" s="75" t="str">
        <f>IFERROR(J25 &amp;" - "&amp;K25,"")</f>
        <v>S1 - S2</v>
      </c>
      <c r="J25" s="7" t="s">
        <v>5</v>
      </c>
      <c r="K25" s="72" t="s">
        <v>6</v>
      </c>
      <c r="L25" s="38">
        <v>0.50347222222222199</v>
      </c>
      <c r="M25" s="38">
        <v>0.85416666666666663</v>
      </c>
      <c r="N25" s="19">
        <f>SUM(M25-L25)</f>
        <v>0.35069444444444464</v>
      </c>
      <c r="Q25" s="83">
        <f>IF(L25&lt;&gt;"",IFERROR(VLOOKUP(J25,Tableau1[#All],4,FALSE),""),"")</f>
        <v>0.50347222222222221</v>
      </c>
      <c r="R25" s="83">
        <f>IF(L25&lt;&gt;"",IFERROR(VLOOKUP(K25,Tableau1[#All],4,FALSE),""),"")</f>
        <v>0.50347222222222221</v>
      </c>
      <c r="S25" s="83">
        <f>IF(L25&lt;&gt;"",IFERROR(VLOOKUP(J25,Tableau1[#All],5,FALSE),""),"")</f>
        <v>0.89583333333333337</v>
      </c>
      <c r="T25" s="83">
        <f>IF(L25&lt;&gt;"",IFERROR(VLOOKUP(K25,Tableau1[#All],5,FALSE),""),"")</f>
        <v>0.85416666666666663</v>
      </c>
      <c r="V25" s="73">
        <f>IFERROR(IF(R25&lt;S25, LARGE(Q25:R25,1),Q25),"")</f>
        <v>0.50347222222222221</v>
      </c>
      <c r="W25" s="73">
        <f>IFERROR(IF(S25&gt;R25,SMALL(S25:T25,1),S25),"")</f>
        <v>0.85416666666666663</v>
      </c>
      <c r="X25" s="74">
        <f t="shared" si="2"/>
        <v>0.35069444444444442</v>
      </c>
    </row>
    <row r="26" spans="1:24">
      <c r="I26" s="76" t="str">
        <f>IFERROR(J26 &amp;" - "&amp;K26,"")</f>
        <v>S1 - S3</v>
      </c>
      <c r="J26" s="7" t="s">
        <v>5</v>
      </c>
      <c r="K26" s="15" t="s">
        <v>7</v>
      </c>
      <c r="L26" s="38">
        <v>0.50347222222222199</v>
      </c>
      <c r="M26" s="38">
        <v>0.8125</v>
      </c>
      <c r="N26" s="19">
        <f>SUM(M26-L26)</f>
        <v>0.30902777777777801</v>
      </c>
      <c r="Q26" s="83">
        <f>IF(L26&lt;&gt;"",IFERROR(VLOOKUP(J26,Tableau1[#All],4,FALSE),""),"")</f>
        <v>0.50347222222222221</v>
      </c>
      <c r="R26" s="83">
        <f>IF(L26&lt;&gt;"",IFERROR(VLOOKUP(K26,Tableau1[#All],4,FALSE),""),"")</f>
        <v>0.46180555555555558</v>
      </c>
      <c r="S26" s="83">
        <f>IF(L26&lt;&gt;"",IFERROR(VLOOKUP(J26,Tableau1[#All],5,FALSE),""),"")</f>
        <v>0.89583333333333337</v>
      </c>
      <c r="T26" s="83">
        <f>IF(L26&lt;&gt;"",IFERROR(VLOOKUP(K26,Tableau1[#All],5,FALSE),""),"")</f>
        <v>0.8125</v>
      </c>
      <c r="V26" s="73">
        <f>IFERROR(IF(R26&lt;S26, LARGE(Q26:R26,1),Q26),"")</f>
        <v>0.50347222222222221</v>
      </c>
      <c r="W26" s="73">
        <f>IFERROR(IF(S26&gt;R26,SMALL(S26:T26,1),S26),"")</f>
        <v>0.8125</v>
      </c>
      <c r="X26" s="74">
        <f t="shared" si="2"/>
        <v>0.30902777777777779</v>
      </c>
    </row>
    <row r="27" spans="1:24">
      <c r="I27" s="75" t="str">
        <f>IFERROR(J27 &amp;" - "&amp;K27,"")</f>
        <v>S1 - S4</v>
      </c>
      <c r="J27" s="7" t="s">
        <v>5</v>
      </c>
      <c r="K27" s="72" t="s">
        <v>15</v>
      </c>
      <c r="L27" s="38">
        <v>0.50347222222222199</v>
      </c>
      <c r="M27" s="38">
        <v>0.875</v>
      </c>
      <c r="N27" s="19">
        <f>SUM(M27-L27)</f>
        <v>0.37152777777777801</v>
      </c>
      <c r="Q27" s="83">
        <f>IF(L27&lt;&gt;"",IFERROR(VLOOKUP(J27,Tableau1[#All],4,FALSE),""),"")</f>
        <v>0.50347222222222221</v>
      </c>
      <c r="R27" s="83">
        <f>IF(L27&lt;&gt;"",IFERROR(VLOOKUP(K27,Tableau1[#All],4,FALSE),""),"")</f>
        <v>0.50347222222222221</v>
      </c>
      <c r="S27" s="83">
        <f>IF(L27&lt;&gt;"",IFERROR(VLOOKUP(J27,Tableau1[#All],5,FALSE),""),"")</f>
        <v>0.89583333333333337</v>
      </c>
      <c r="T27" s="83">
        <f>IF(L27&lt;&gt;"",IFERROR(VLOOKUP(K27,Tableau1[#All],5,FALSE),""),"")</f>
        <v>0.875</v>
      </c>
      <c r="V27" s="73">
        <f>IFERROR(IF(R27&lt;S27, LARGE(Q27:R27,1),Q27),"")</f>
        <v>0.50347222222222221</v>
      </c>
      <c r="W27" s="73">
        <f>IFERROR(IF(S27&gt;R27,SMALL(S27:T27,1),S27),"")</f>
        <v>0.875</v>
      </c>
      <c r="X27" s="74">
        <f t="shared" si="2"/>
        <v>0.37152777777777779</v>
      </c>
    </row>
    <row r="28" spans="1:24">
      <c r="I28" s="76" t="str">
        <f>IFERROR(J28 &amp;" - "&amp;K28,"")</f>
        <v>S1 - M1</v>
      </c>
      <c r="J28" s="7" t="s">
        <v>5</v>
      </c>
      <c r="K28" s="15" t="s">
        <v>8</v>
      </c>
      <c r="L28" s="38">
        <v>0.50347222222222199</v>
      </c>
      <c r="M28" s="38">
        <v>0.5625</v>
      </c>
      <c r="N28" s="19">
        <f>SUM(M28-L28)</f>
        <v>5.9027777777778012E-2</v>
      </c>
      <c r="Q28" s="83">
        <f>IF(L28&lt;&gt;"",IFERROR(VLOOKUP(J28,Tableau1[#All],4,FALSE),""),"")</f>
        <v>0.50347222222222221</v>
      </c>
      <c r="R28" s="83">
        <f>IF(L28&lt;&gt;"",IFERROR(VLOOKUP(K28,Tableau1[#All],4,FALSE),""),"")</f>
        <v>0.17013888888888887</v>
      </c>
      <c r="S28" s="83">
        <f>IF(L28&lt;&gt;"",IFERROR(VLOOKUP(J28,Tableau1[#All],5,FALSE),""),"")</f>
        <v>0.89583333333333337</v>
      </c>
      <c r="T28" s="83">
        <f>IF(L28&lt;&gt;"",IFERROR(VLOOKUP(K28,Tableau1[#All],5,FALSE),""),"")</f>
        <v>0.5625</v>
      </c>
      <c r="V28" s="73">
        <f>IFERROR(IF(R28&lt;S28, LARGE(Q28:R28,1),Q28),"")</f>
        <v>0.50347222222222221</v>
      </c>
      <c r="W28" s="73">
        <f>IFERROR(IF(S28&gt;R28,SMALL(S28:T28,1),S28),"")</f>
        <v>0.5625</v>
      </c>
      <c r="X28" s="74">
        <f t="shared" si="2"/>
        <v>5.902777777777779E-2</v>
      </c>
    </row>
    <row r="29" spans="1:24">
      <c r="I29" s="75" t="str">
        <f>IFERROR(J29 &amp;" - "&amp;K29,"")</f>
        <v>S1 - M2</v>
      </c>
      <c r="J29" s="7" t="s">
        <v>5</v>
      </c>
      <c r="K29" s="72" t="s">
        <v>9</v>
      </c>
      <c r="L29" s="38">
        <v>0.50347222222222199</v>
      </c>
      <c r="M29" s="38">
        <v>0.60416666666666663</v>
      </c>
      <c r="N29" s="19">
        <f>SUM(M29-L29)</f>
        <v>0.10069444444444464</v>
      </c>
      <c r="Q29" s="83">
        <f>IF(L29&lt;&gt;"",IFERROR(VLOOKUP(J29,Tableau1[#All],4,FALSE),""),"")</f>
        <v>0.50347222222222221</v>
      </c>
      <c r="R29" s="83">
        <f>IF(L29&lt;&gt;"",IFERROR(VLOOKUP(K29,Tableau1[#All],4,FALSE),""),"")</f>
        <v>0.21527777777777779</v>
      </c>
      <c r="S29" s="83">
        <f>IF(L29&lt;&gt;"",IFERROR(VLOOKUP(J29,Tableau1[#All],5,FALSE),""),"")</f>
        <v>0.89583333333333337</v>
      </c>
      <c r="T29" s="83">
        <f>IF(L29&lt;&gt;"",IFERROR(VLOOKUP(K29,Tableau1[#All],5,FALSE),""),"")</f>
        <v>0.60416666666666663</v>
      </c>
      <c r="V29" s="73">
        <f>IFERROR(IF(R29&lt;S29, LARGE(Q29:R29,1),Q29),"")</f>
        <v>0.50347222222222221</v>
      </c>
      <c r="W29" s="73">
        <f>IFERROR(IF(S29&gt;R29,SMALL(S29:T29,1),S29),"")</f>
        <v>0.60416666666666663</v>
      </c>
      <c r="X29" s="74">
        <f t="shared" si="2"/>
        <v>0.10069444444444442</v>
      </c>
    </row>
    <row r="30" spans="1:24">
      <c r="I30" s="76" t="str">
        <f>IFERROR(J30 &amp;" - "&amp;K30,"")</f>
        <v>S1 - M3</v>
      </c>
      <c r="J30" s="7" t="s">
        <v>5</v>
      </c>
      <c r="K30" s="15" t="s">
        <v>10</v>
      </c>
      <c r="L30" s="38">
        <v>0.50347222222222199</v>
      </c>
      <c r="M30" s="38">
        <v>0.5625</v>
      </c>
      <c r="N30" s="19">
        <f>SUM(M30-L30)</f>
        <v>5.9027777777778012E-2</v>
      </c>
      <c r="Q30" s="83">
        <f>IF(L30&lt;&gt;"",IFERROR(VLOOKUP(J30,Tableau1[#All],4,FALSE),""),"")</f>
        <v>0.50347222222222221</v>
      </c>
      <c r="R30" s="83">
        <f>IF(L30&lt;&gt;"",IFERROR(VLOOKUP(K30,Tableau1[#All],4,FALSE),""),"")</f>
        <v>0.21527777777777779</v>
      </c>
      <c r="S30" s="83">
        <f>IF(L30&lt;&gt;"",IFERROR(VLOOKUP(J30,Tableau1[#All],5,FALSE),""),"")</f>
        <v>0.89583333333333337</v>
      </c>
      <c r="T30" s="83">
        <f>IF(L30&lt;&gt;"",IFERROR(VLOOKUP(K30,Tableau1[#All],5,FALSE),""),"")</f>
        <v>0.5625</v>
      </c>
      <c r="V30" s="73">
        <f>IFERROR(IF(R30&lt;S30, LARGE(Q30:R30,1),Q30),"")</f>
        <v>0.50347222222222221</v>
      </c>
      <c r="W30" s="73">
        <f>IFERROR(IF(S30&gt;R30,SMALL(S30:T30,1),S30),"")</f>
        <v>0.5625</v>
      </c>
      <c r="X30" s="74">
        <f t="shared" si="2"/>
        <v>5.902777777777779E-2</v>
      </c>
    </row>
    <row r="31" spans="1:24">
      <c r="I31" s="75" t="str">
        <f>IFERROR(J31 &amp;" - "&amp;K31,"")</f>
        <v>S1 - M4</v>
      </c>
      <c r="J31" s="7" t="s">
        <v>5</v>
      </c>
      <c r="K31" s="72" t="s">
        <v>11</v>
      </c>
      <c r="L31" s="38">
        <v>0.50347222222222199</v>
      </c>
      <c r="M31" s="38">
        <v>0.52083333333333337</v>
      </c>
      <c r="N31" s="19">
        <f>SUM(M31-L31)</f>
        <v>1.7361111111111382E-2</v>
      </c>
      <c r="Q31" s="83">
        <f>IF(L31&lt;&gt;"",IFERROR(VLOOKUP(J31,Tableau1[#All],4,FALSE),""),"")</f>
        <v>0.50347222222222221</v>
      </c>
      <c r="R31" s="83">
        <f>IF(L31&lt;&gt;"",IFERROR(VLOOKUP(K31,Tableau1[#All],4,FALSE),""),"")</f>
        <v>0.17013888888888887</v>
      </c>
      <c r="S31" s="83">
        <f>IF(L31&lt;&gt;"",IFERROR(VLOOKUP(J31,Tableau1[#All],5,FALSE),""),"")</f>
        <v>0.89583333333333337</v>
      </c>
      <c r="T31" s="83">
        <f>IF(L31&lt;&gt;"",IFERROR(VLOOKUP(K31,Tableau1[#All],5,FALSE),""),"")</f>
        <v>0.52083333333333337</v>
      </c>
      <c r="V31" s="73">
        <f>IFERROR(IF(R31&lt;S31, LARGE(Q31:R31,1),Q31),"")</f>
        <v>0.50347222222222221</v>
      </c>
      <c r="W31" s="73">
        <f>IFERROR(IF(S31&gt;R31,SMALL(S31:T31,1),S31),"")</f>
        <v>0.52083333333333337</v>
      </c>
      <c r="X31" s="74">
        <f t="shared" si="2"/>
        <v>1.736111111111116E-2</v>
      </c>
    </row>
    <row r="32" spans="1:24">
      <c r="I32" s="76" t="str">
        <f>IFERROR(J32 &amp;" - "&amp;K32,"")</f>
        <v>S1 - M5</v>
      </c>
      <c r="J32" s="7" t="s">
        <v>5</v>
      </c>
      <c r="K32" s="15" t="s">
        <v>16</v>
      </c>
      <c r="L32" s="38">
        <v>0.50347222222222199</v>
      </c>
      <c r="M32" s="38">
        <v>0.58333333333333337</v>
      </c>
      <c r="N32" s="19">
        <f>SUM(M32-L32)</f>
        <v>7.9861111111111382E-2</v>
      </c>
      <c r="Q32" s="83">
        <f>IF(L32&lt;&gt;"",IFERROR(VLOOKUP(J32,Tableau1[#All],4,FALSE),""),"")</f>
        <v>0.50347222222222221</v>
      </c>
      <c r="R32" s="83">
        <f>IF(L32&lt;&gt;"",IFERROR(VLOOKUP(K32,Tableau1[#All],4,FALSE),""),"")</f>
        <v>0.21527777777777779</v>
      </c>
      <c r="S32" s="83">
        <f>IF(L32&lt;&gt;"",IFERROR(VLOOKUP(J32,Tableau1[#All],5,FALSE),""),"")</f>
        <v>0.89583333333333337</v>
      </c>
      <c r="T32" s="83">
        <f>IF(L32&lt;&gt;"",IFERROR(VLOOKUP(K32,Tableau1[#All],5,FALSE),""),"")</f>
        <v>0.58333333333333337</v>
      </c>
      <c r="V32" s="73">
        <f>IFERROR(IF(R32&lt;S32, LARGE(Q32:R32,1),Q32),"")</f>
        <v>0.50347222222222221</v>
      </c>
      <c r="W32" s="73">
        <f>IFERROR(IF(S32&gt;R32,SMALL(S32:T32,1),S32),"")</f>
        <v>0.58333333333333337</v>
      </c>
      <c r="X32" s="74">
        <f t="shared" si="2"/>
        <v>7.986111111111116E-2</v>
      </c>
    </row>
    <row r="33" spans="9:24">
      <c r="I33" s="75" t="str">
        <f>IFERROR(J33 &amp;" - "&amp;K33,"")</f>
        <v>S1 - N1</v>
      </c>
      <c r="J33" s="7" t="s">
        <v>5</v>
      </c>
      <c r="K33" s="72" t="s">
        <v>12</v>
      </c>
      <c r="L33" s="18"/>
      <c r="M33" s="18"/>
      <c r="N33" s="18"/>
      <c r="Q33" s="83" t="str">
        <f>IF(L33&lt;&gt;"",IFERROR(VLOOKUP(J33,Tableau1[#All],4,FALSE),""),"")</f>
        <v/>
      </c>
      <c r="R33" s="83" t="str">
        <f>IF(L33&lt;&gt;"",IFERROR(VLOOKUP(K33,Tableau1[#All],4,FALSE),""),"")</f>
        <v/>
      </c>
      <c r="S33" s="83" t="str">
        <f>IF(L33&lt;&gt;"",IFERROR(VLOOKUP(J33,Tableau1[#All],5,FALSE),""),"")</f>
        <v/>
      </c>
      <c r="T33" s="83" t="str">
        <f>IF(L33&lt;&gt;"",IFERROR(VLOOKUP(K33,Tableau1[#All],5,FALSE),""),"")</f>
        <v/>
      </c>
      <c r="V33" s="73" t="str">
        <f>IFERROR(IF(R33&lt;S33, LARGE(Q33:R33,1),Q33),"")</f>
        <v/>
      </c>
      <c r="W33" s="73" t="str">
        <f>IFERROR(IF(S33&gt;R33,SMALL(S33:T33,1),S33),"")</f>
        <v/>
      </c>
      <c r="X33" s="74" t="str">
        <f t="shared" si="2"/>
        <v/>
      </c>
    </row>
    <row r="34" spans="9:24">
      <c r="I34" s="76" t="str">
        <f>IFERROR(J34 &amp;" - "&amp;K34,"")</f>
        <v>S1 - N2</v>
      </c>
      <c r="J34" s="7" t="s">
        <v>5</v>
      </c>
      <c r="K34" s="15" t="s">
        <v>13</v>
      </c>
      <c r="L34" s="18"/>
      <c r="M34" s="18"/>
      <c r="N34" s="18"/>
      <c r="Q34" s="83" t="str">
        <f>IF(L34&lt;&gt;"",IFERROR(VLOOKUP(J34,Tableau1[#All],4,FALSE),""),"")</f>
        <v/>
      </c>
      <c r="R34" s="83" t="str">
        <f>IF(L34&lt;&gt;"",IFERROR(VLOOKUP(K34,Tableau1[#All],4,FALSE),""),"")</f>
        <v/>
      </c>
      <c r="S34" s="83" t="str">
        <f>IF(L34&lt;&gt;"",IFERROR(VLOOKUP(J34,Tableau1[#All],5,FALSE),""),"")</f>
        <v/>
      </c>
      <c r="T34" s="83" t="str">
        <f>IF(L34&lt;&gt;"",IFERROR(VLOOKUP(K34,Tableau1[#All],5,FALSE),""),"")</f>
        <v/>
      </c>
      <c r="V34" s="73" t="str">
        <f>IFERROR(IF(R34&lt;S34, LARGE(Q34:R34,1),Q34),"")</f>
        <v/>
      </c>
      <c r="W34" s="73" t="str">
        <f>IFERROR(IF(S34&gt;R34,SMALL(S34:T34,1),S34),"")</f>
        <v/>
      </c>
      <c r="X34" s="74" t="str">
        <f t="shared" si="2"/>
        <v/>
      </c>
    </row>
    <row r="35" spans="9:24">
      <c r="I35" s="75" t="str">
        <f>IFERROR(J35 &amp;" - "&amp;K35,"")</f>
        <v xml:space="preserve"> - </v>
      </c>
      <c r="J35" s="3"/>
      <c r="K35" s="3"/>
      <c r="L35" s="3"/>
      <c r="M35" s="3"/>
      <c r="N35" s="3"/>
      <c r="Q35" s="83" t="str">
        <f>IF(L35&lt;&gt;"",IFERROR(VLOOKUP(J35,Tableau1[#All],4,FALSE),""),"")</f>
        <v/>
      </c>
      <c r="R35" s="83" t="str">
        <f>IF(L35&lt;&gt;"",IFERROR(VLOOKUP(K35,Tableau1[#All],4,FALSE),""),"")</f>
        <v/>
      </c>
      <c r="S35" s="83" t="str">
        <f>IF(L35&lt;&gt;"",IFERROR(VLOOKUP(J35,Tableau1[#All],5,FALSE),""),"")</f>
        <v/>
      </c>
      <c r="T35" s="83" t="str">
        <f>IF(L35&lt;&gt;"",IFERROR(VLOOKUP(K35,Tableau1[#All],5,FALSE),""),"")</f>
        <v/>
      </c>
      <c r="V35" s="73" t="str">
        <f>IFERROR(IF(R35&lt;S35, LARGE(Q35:R35,1),Q35),"")</f>
        <v/>
      </c>
      <c r="W35" s="73" t="str">
        <f>IFERROR(IF(S35&gt;R35,SMALL(S35:T35,1),S35),"")</f>
        <v/>
      </c>
      <c r="X35" s="74" t="str">
        <f t="shared" si="2"/>
        <v/>
      </c>
    </row>
    <row r="36" spans="9:24">
      <c r="I36" s="76" t="str">
        <f>IFERROR(J36 &amp;" - "&amp;K36,"")</f>
        <v xml:space="preserve"> - </v>
      </c>
      <c r="J36" s="3"/>
      <c r="K36" s="3"/>
      <c r="L36" s="3"/>
      <c r="M36" s="3"/>
      <c r="N36" s="3"/>
      <c r="Q36" s="83" t="str">
        <f>IF(L36&lt;&gt;"",IFERROR(VLOOKUP(J36,Tableau1[#All],4,FALSE),""),"")</f>
        <v/>
      </c>
      <c r="R36" s="83" t="str">
        <f>IF(L36&lt;&gt;"",IFERROR(VLOOKUP(K36,Tableau1[#All],4,FALSE),""),"")</f>
        <v/>
      </c>
      <c r="S36" s="83" t="str">
        <f>IF(L36&lt;&gt;"",IFERROR(VLOOKUP(J36,Tableau1[#All],5,FALSE),""),"")</f>
        <v/>
      </c>
      <c r="T36" s="83" t="str">
        <f>IF(L36&lt;&gt;"",IFERROR(VLOOKUP(K36,Tableau1[#All],5,FALSE),""),"")</f>
        <v/>
      </c>
      <c r="V36" s="73" t="str">
        <f>IFERROR(IF(R36&lt;S36, LARGE(Q36:R36,1),Q36),"")</f>
        <v/>
      </c>
      <c r="W36" s="73" t="str">
        <f>IFERROR(IF(S36&gt;R36,SMALL(S36:T36,1),S36),"")</f>
        <v/>
      </c>
      <c r="X36" s="74" t="str">
        <f t="shared" si="2"/>
        <v/>
      </c>
    </row>
    <row r="37" spans="9:24">
      <c r="I37" s="75" t="str">
        <f>IFERROR(J37 &amp;" - "&amp;K37,"")</f>
        <v>M1 - J1</v>
      </c>
      <c r="J37" s="7" t="s">
        <v>8</v>
      </c>
      <c r="K37" s="7" t="s">
        <v>4</v>
      </c>
      <c r="L37" s="38">
        <v>0.2951388888888889</v>
      </c>
      <c r="M37" s="38">
        <v>0.5625</v>
      </c>
      <c r="N37" s="19">
        <f>SUM(M37-L37)</f>
        <v>0.2673611111111111</v>
      </c>
      <c r="Q37" s="83">
        <f>IF(L37&lt;&gt;"",IFERROR(VLOOKUP(J37,Tableau1[#All],4,FALSE),""),"")</f>
        <v>0.17013888888888887</v>
      </c>
      <c r="R37" s="83">
        <f>IF(L37&lt;&gt;"",IFERROR(VLOOKUP(K37,Tableau1[#All],4,FALSE),""),"")</f>
        <v>0.2951388888888889</v>
      </c>
      <c r="S37" s="83">
        <f>IF(L37&lt;&gt;"",IFERROR(VLOOKUP(J37,Tableau1[#All],5,FALSE),""),"")</f>
        <v>0.5625</v>
      </c>
      <c r="T37" s="83">
        <f>IF(L37&lt;&gt;"",IFERROR(VLOOKUP(K37,Tableau1[#All],5,FALSE),""),"")</f>
        <v>0.6875</v>
      </c>
      <c r="V37" s="73">
        <f>IFERROR(IF(R37&lt;S37, LARGE(Q37:R37,1),Q37),"")</f>
        <v>0.2951388888888889</v>
      </c>
      <c r="W37" s="73">
        <f>IFERROR(IF(S37&gt;R37,SMALL(S37:T37,1),S37),"")</f>
        <v>0.5625</v>
      </c>
      <c r="X37" s="74">
        <f t="shared" si="2"/>
        <v>0.2673611111111111</v>
      </c>
    </row>
    <row r="38" spans="9:24">
      <c r="I38" s="76" t="str">
        <f>IFERROR(J38 &amp;" - "&amp;K38,"")</f>
        <v>M1 - J2</v>
      </c>
      <c r="J38" s="7" t="s">
        <v>8</v>
      </c>
      <c r="K38" s="7" t="s">
        <v>2</v>
      </c>
      <c r="L38" s="38">
        <v>0.2951388888888889</v>
      </c>
      <c r="M38" s="38">
        <v>0.5625</v>
      </c>
      <c r="N38" s="19">
        <f>SUM(M38-L38)</f>
        <v>0.2673611111111111</v>
      </c>
      <c r="Q38" s="83">
        <f>IF(L38&lt;&gt;"",IFERROR(VLOOKUP(J38,Tableau1[#All],4,FALSE),""),"")</f>
        <v>0.17013888888888887</v>
      </c>
      <c r="R38" s="83">
        <f>IF(L38&lt;&gt;"",IFERROR(VLOOKUP(K38,Tableau1[#All],4,FALSE),""),"")</f>
        <v>0.2951388888888889</v>
      </c>
      <c r="S38" s="83">
        <f>IF(L38&lt;&gt;"",IFERROR(VLOOKUP(J38,Tableau1[#All],5,FALSE),""),"")</f>
        <v>0.5625</v>
      </c>
      <c r="T38" s="83">
        <f>IF(L38&lt;&gt;"",IFERROR(VLOOKUP(K38,Tableau1[#All],5,FALSE),""),"")</f>
        <v>0.70833333333333337</v>
      </c>
      <c r="V38" s="73">
        <f>IFERROR(IF(R38&lt;S38, LARGE(Q38:R38,1),Q38),"")</f>
        <v>0.2951388888888889</v>
      </c>
      <c r="W38" s="73">
        <f>IFERROR(IF(S38&gt;R38,SMALL(S38:T38,1),S38),"")</f>
        <v>0.5625</v>
      </c>
      <c r="X38" s="74">
        <f t="shared" si="2"/>
        <v>0.2673611111111111</v>
      </c>
    </row>
    <row r="39" spans="9:24">
      <c r="I39" s="75" t="str">
        <f>IFERROR(J39 &amp;" - "&amp;K39,"")</f>
        <v>M1 - J3</v>
      </c>
      <c r="J39" s="7" t="s">
        <v>8</v>
      </c>
      <c r="K39" s="7" t="s">
        <v>3</v>
      </c>
      <c r="L39" s="38">
        <v>0.2951388888888889</v>
      </c>
      <c r="M39" s="38">
        <v>0.5625</v>
      </c>
      <c r="N39" s="19">
        <f>SUM(M39-L39)</f>
        <v>0.2673611111111111</v>
      </c>
      <c r="Q39" s="83">
        <f>IF(L39&lt;&gt;"",IFERROR(VLOOKUP(J39,Tableau1[#All],4,FALSE),""),"")</f>
        <v>0.17013888888888887</v>
      </c>
      <c r="R39" s="83">
        <f>IF(L39&lt;&gt;"",IFERROR(VLOOKUP(K39,Tableau1[#All],4,FALSE),""),"")</f>
        <v>0.2951388888888889</v>
      </c>
      <c r="S39" s="83">
        <f>IF(L39&lt;&gt;"",IFERROR(VLOOKUP(J39,Tableau1[#All],5,FALSE),""),"")</f>
        <v>0.5625</v>
      </c>
      <c r="T39" s="83">
        <f>IF(L39&lt;&gt;"",IFERROR(VLOOKUP(K39,Tableau1[#All],5,FALSE),""),"")</f>
        <v>0.64583333333333337</v>
      </c>
      <c r="V39" s="73">
        <f>IFERROR(IF(R39&lt;S39, LARGE(Q39:R39,1),Q39),"")</f>
        <v>0.2951388888888889</v>
      </c>
      <c r="W39" s="73">
        <f>IFERROR(IF(S39&gt;R39,SMALL(S39:T39,1),S39),"")</f>
        <v>0.5625</v>
      </c>
      <c r="X39" s="74">
        <f t="shared" si="2"/>
        <v>0.2673611111111111</v>
      </c>
    </row>
    <row r="40" spans="9:24">
      <c r="I40" s="76" t="str">
        <f>IFERROR(J40 &amp;" - "&amp;K40,"")</f>
        <v>M1 - J4</v>
      </c>
      <c r="J40" s="7" t="s">
        <v>8</v>
      </c>
      <c r="K40" s="13" t="s">
        <v>14</v>
      </c>
      <c r="L40" s="38">
        <v>0.2951388888888889</v>
      </c>
      <c r="M40" s="38">
        <v>0.5625</v>
      </c>
      <c r="N40" s="19">
        <f>SUM(M40-L40)</f>
        <v>0.2673611111111111</v>
      </c>
      <c r="Q40" s="83">
        <f>IF(L40&lt;&gt;"",IFERROR(VLOOKUP(J40,Tableau1[#All],4,FALSE),""),"")</f>
        <v>0.17013888888888887</v>
      </c>
      <c r="R40" s="83">
        <f>IF(L40&lt;&gt;"",IFERROR(VLOOKUP(K40,Tableau1[#All],4,FALSE),""),"")</f>
        <v>0.2951388888888889</v>
      </c>
      <c r="S40" s="83">
        <f>IF(L40&lt;&gt;"",IFERROR(VLOOKUP(J40,Tableau1[#All],5,FALSE),""),"")</f>
        <v>0.5625</v>
      </c>
      <c r="T40" s="83">
        <f>IF(L40&lt;&gt;"",IFERROR(VLOOKUP(K40,Tableau1[#All],5,FALSE),""),"")</f>
        <v>0.66666666666666663</v>
      </c>
      <c r="V40" s="73">
        <f>IFERROR(IF(R40&lt;S40, LARGE(Q40:R40,1),Q40),"")</f>
        <v>0.2951388888888889</v>
      </c>
      <c r="W40" s="73">
        <f>IFERROR(IF(S40&gt;R40,SMALL(S40:T40,1),S40),"")</f>
        <v>0.5625</v>
      </c>
      <c r="X40" s="74">
        <f t="shared" si="2"/>
        <v>0.2673611111111111</v>
      </c>
    </row>
    <row r="41" spans="9:24">
      <c r="I41" s="75" t="str">
        <f>IFERROR(J41 &amp;" - "&amp;K41,"")</f>
        <v>M1 - S1</v>
      </c>
      <c r="J41" s="7" t="s">
        <v>8</v>
      </c>
      <c r="K41" s="7" t="s">
        <v>5</v>
      </c>
      <c r="L41" s="38">
        <v>0.50347222222222221</v>
      </c>
      <c r="M41" s="38">
        <v>0.5625</v>
      </c>
      <c r="N41" s="19">
        <f>SUM(M41-L41)</f>
        <v>5.902777777777779E-2</v>
      </c>
      <c r="Q41" s="83">
        <f>IF(L41&lt;&gt;"",IFERROR(VLOOKUP(J41,Tableau1[#All],4,FALSE),""),"")</f>
        <v>0.17013888888888887</v>
      </c>
      <c r="R41" s="83">
        <f>IF(L41&lt;&gt;"",IFERROR(VLOOKUP(K41,Tableau1[#All],4,FALSE),""),"")</f>
        <v>0.50347222222222221</v>
      </c>
      <c r="S41" s="83">
        <f>IF(L41&lt;&gt;"",IFERROR(VLOOKUP(J41,Tableau1[#All],5,FALSE),""),"")</f>
        <v>0.5625</v>
      </c>
      <c r="T41" s="83">
        <f>IF(L41&lt;&gt;"",IFERROR(VLOOKUP(K41,Tableau1[#All],5,FALSE),""),"")</f>
        <v>0.89583333333333337</v>
      </c>
      <c r="V41" s="73">
        <f>IFERROR(IF(R41&lt;S41, LARGE(Q41:R41,1),Q41),"")</f>
        <v>0.50347222222222221</v>
      </c>
      <c r="W41" s="73">
        <f>IFERROR(IF(S41&gt;R41,SMALL(S41:T41,1),S41),"")</f>
        <v>0.5625</v>
      </c>
      <c r="X41" s="74">
        <f t="shared" si="2"/>
        <v>5.902777777777779E-2</v>
      </c>
    </row>
    <row r="42" spans="9:24">
      <c r="I42" s="76" t="str">
        <f>IFERROR(J42 &amp;" - "&amp;K42,"")</f>
        <v>M1 - S2</v>
      </c>
      <c r="J42" s="7" t="s">
        <v>8</v>
      </c>
      <c r="K42" s="7" t="s">
        <v>6</v>
      </c>
      <c r="L42" s="38">
        <v>0.50347222222222221</v>
      </c>
      <c r="M42" s="38">
        <v>0.5625</v>
      </c>
      <c r="N42" s="19">
        <f>SUM(M42-L42)</f>
        <v>5.902777777777779E-2</v>
      </c>
      <c r="Q42" s="83">
        <f>IF(L42&lt;&gt;"",IFERROR(VLOOKUP(J42,Tableau1[#All],4,FALSE),""),"")</f>
        <v>0.17013888888888887</v>
      </c>
      <c r="R42" s="83">
        <f>IF(L42&lt;&gt;"",IFERROR(VLOOKUP(K42,Tableau1[#All],4,FALSE),""),"")</f>
        <v>0.50347222222222221</v>
      </c>
      <c r="S42" s="83">
        <f>IF(L42&lt;&gt;"",IFERROR(VLOOKUP(J42,Tableau1[#All],5,FALSE),""),"")</f>
        <v>0.5625</v>
      </c>
      <c r="T42" s="83">
        <f>IF(L42&lt;&gt;"",IFERROR(VLOOKUP(K42,Tableau1[#All],5,FALSE),""),"")</f>
        <v>0.85416666666666663</v>
      </c>
      <c r="V42" s="73">
        <f>IFERROR(IF(R42&lt;S42, LARGE(Q42:R42,1),Q42),"")</f>
        <v>0.50347222222222221</v>
      </c>
      <c r="W42" s="73">
        <f>IFERROR(IF(S42&gt;R42,SMALL(S42:T42,1),S42),"")</f>
        <v>0.5625</v>
      </c>
      <c r="X42" s="74">
        <f t="shared" si="2"/>
        <v>5.902777777777779E-2</v>
      </c>
    </row>
    <row r="43" spans="9:24">
      <c r="I43" s="75" t="str">
        <f>IFERROR(J43 &amp;" - "&amp;K43,"")</f>
        <v>M1 - S3</v>
      </c>
      <c r="J43" s="7" t="s">
        <v>8</v>
      </c>
      <c r="K43" s="7" t="s">
        <v>7</v>
      </c>
      <c r="L43" s="38">
        <v>0.46180555555555558</v>
      </c>
      <c r="M43" s="38">
        <v>0.5625</v>
      </c>
      <c r="N43" s="19">
        <f>SUM(M43-L43)</f>
        <v>0.10069444444444442</v>
      </c>
      <c r="Q43" s="83">
        <f>IF(L43&lt;&gt;"",IFERROR(VLOOKUP(J43,Tableau1[#All],4,FALSE),""),"")</f>
        <v>0.17013888888888887</v>
      </c>
      <c r="R43" s="83">
        <f>IF(L43&lt;&gt;"",IFERROR(VLOOKUP(K43,Tableau1[#All],4,FALSE),""),"")</f>
        <v>0.46180555555555558</v>
      </c>
      <c r="S43" s="83">
        <f>IF(L43&lt;&gt;"",IFERROR(VLOOKUP(J43,Tableau1[#All],5,FALSE),""),"")</f>
        <v>0.5625</v>
      </c>
      <c r="T43" s="83">
        <f>IF(L43&lt;&gt;"",IFERROR(VLOOKUP(K43,Tableau1[#All],5,FALSE),""),"")</f>
        <v>0.8125</v>
      </c>
      <c r="V43" s="73">
        <f>IFERROR(IF(R43&lt;S43, LARGE(Q43:R43,1),Q43),"")</f>
        <v>0.46180555555555558</v>
      </c>
      <c r="W43" s="73">
        <f>IFERROR(IF(S43&gt;R43,SMALL(S43:T43,1),S43),"")</f>
        <v>0.5625</v>
      </c>
      <c r="X43" s="74">
        <f t="shared" si="2"/>
        <v>0.10069444444444442</v>
      </c>
    </row>
    <row r="44" spans="9:24">
      <c r="I44" s="76" t="str">
        <f>IFERROR(J44 &amp;" - "&amp;K44,"")</f>
        <v>M1 - S4</v>
      </c>
      <c r="J44" s="7" t="s">
        <v>8</v>
      </c>
      <c r="K44" s="13" t="s">
        <v>15</v>
      </c>
      <c r="L44" s="38">
        <v>0.50347222222222221</v>
      </c>
      <c r="M44" s="38">
        <v>0.5625</v>
      </c>
      <c r="N44" s="19">
        <f>SUM(M44-L44)</f>
        <v>5.902777777777779E-2</v>
      </c>
      <c r="Q44" s="83">
        <f>IF(L44&lt;&gt;"",IFERROR(VLOOKUP(J44,Tableau1[#All],4,FALSE),""),"")</f>
        <v>0.17013888888888887</v>
      </c>
      <c r="R44" s="83">
        <f>IF(L44&lt;&gt;"",IFERROR(VLOOKUP(K44,Tableau1[#All],4,FALSE),""),"")</f>
        <v>0.50347222222222221</v>
      </c>
      <c r="S44" s="83">
        <f>IF(L44&lt;&gt;"",IFERROR(VLOOKUP(J44,Tableau1[#All],5,FALSE),""),"")</f>
        <v>0.5625</v>
      </c>
      <c r="T44" s="83">
        <f>IF(L44&lt;&gt;"",IFERROR(VLOOKUP(K44,Tableau1[#All],5,FALSE),""),"")</f>
        <v>0.875</v>
      </c>
      <c r="V44" s="73">
        <f>IFERROR(IF(R44&lt;S44, LARGE(Q44:R44,1),Q44),"")</f>
        <v>0.50347222222222221</v>
      </c>
      <c r="W44" s="73">
        <f>IFERROR(IF(S44&gt;R44,SMALL(S44:T44,1),S44),"")</f>
        <v>0.5625</v>
      </c>
      <c r="X44" s="74">
        <f t="shared" si="2"/>
        <v>5.902777777777779E-2</v>
      </c>
    </row>
    <row r="45" spans="9:24">
      <c r="I45" s="75" t="str">
        <f>IFERROR(J45 &amp;" - "&amp;K45,"")</f>
        <v>M1 - M1</v>
      </c>
      <c r="J45" s="7" t="s">
        <v>8</v>
      </c>
      <c r="K45" s="7" t="s">
        <v>8</v>
      </c>
      <c r="L45" s="38">
        <v>0.17013888888888887</v>
      </c>
      <c r="M45" s="38">
        <v>0.5625</v>
      </c>
      <c r="N45" s="19">
        <f>SUM(M45-L45)</f>
        <v>0.39236111111111116</v>
      </c>
      <c r="Q45" s="83">
        <f>IF(L45&lt;&gt;"",IFERROR(VLOOKUP(J45,Tableau1[#All],4,FALSE),""),"")</f>
        <v>0.17013888888888887</v>
      </c>
      <c r="R45" s="83">
        <f>IF(L45&lt;&gt;"",IFERROR(VLOOKUP(K45,Tableau1[#All],4,FALSE),""),"")</f>
        <v>0.17013888888888887</v>
      </c>
      <c r="S45" s="83">
        <f>IF(L45&lt;&gt;"",IFERROR(VLOOKUP(J45,Tableau1[#All],5,FALSE),""),"")</f>
        <v>0.5625</v>
      </c>
      <c r="T45" s="83">
        <f>IF(L45&lt;&gt;"",IFERROR(VLOOKUP(K45,Tableau1[#All],5,FALSE),""),"")</f>
        <v>0.5625</v>
      </c>
      <c r="V45" s="73">
        <f>IFERROR(IF(R45&lt;S45, LARGE(Q45:R45,1),Q45),"")</f>
        <v>0.17013888888888887</v>
      </c>
      <c r="W45" s="73">
        <f>IFERROR(IF(S45&gt;R45,SMALL(S45:T45,1),S45),"")</f>
        <v>0.5625</v>
      </c>
      <c r="X45" s="74">
        <f t="shared" si="2"/>
        <v>0.39236111111111116</v>
      </c>
    </row>
    <row r="46" spans="9:24">
      <c r="I46" s="76" t="str">
        <f>IFERROR(J46 &amp;" - "&amp;K46,"")</f>
        <v>M1 - M2</v>
      </c>
      <c r="J46" s="7" t="s">
        <v>8</v>
      </c>
      <c r="K46" s="7" t="s">
        <v>9</v>
      </c>
      <c r="L46" s="38">
        <v>0.21527777777777779</v>
      </c>
      <c r="M46" s="38">
        <v>0.5625</v>
      </c>
      <c r="N46" s="19">
        <f>SUM(M46-L46)</f>
        <v>0.34722222222222221</v>
      </c>
      <c r="Q46" s="83">
        <f>IF(L46&lt;&gt;"",IFERROR(VLOOKUP(J46,Tableau1[#All],4,FALSE),""),"")</f>
        <v>0.17013888888888887</v>
      </c>
      <c r="R46" s="83">
        <f>IF(L46&lt;&gt;"",IFERROR(VLOOKUP(K46,Tableau1[#All],4,FALSE),""),"")</f>
        <v>0.21527777777777779</v>
      </c>
      <c r="S46" s="83">
        <f>IF(L46&lt;&gt;"",IFERROR(VLOOKUP(J46,Tableau1[#All],5,FALSE),""),"")</f>
        <v>0.5625</v>
      </c>
      <c r="T46" s="83">
        <f>IF(L46&lt;&gt;"",IFERROR(VLOOKUP(K46,Tableau1[#All],5,FALSE),""),"")</f>
        <v>0.60416666666666663</v>
      </c>
      <c r="V46" s="73">
        <f>IFERROR(IF(R46&lt;S46, LARGE(Q46:R46,1),Q46),"")</f>
        <v>0.21527777777777779</v>
      </c>
      <c r="W46" s="73">
        <f>IFERROR(IF(S46&gt;R46,SMALL(S46:T46,1),S46),"")</f>
        <v>0.5625</v>
      </c>
      <c r="X46" s="74">
        <f t="shared" si="2"/>
        <v>0.34722222222222221</v>
      </c>
    </row>
    <row r="47" spans="9:24">
      <c r="I47" s="75" t="str">
        <f>IFERROR(J47 &amp;" - "&amp;K47,"")</f>
        <v>M1 - M3</v>
      </c>
      <c r="J47" s="7" t="s">
        <v>8</v>
      </c>
      <c r="K47" s="7" t="s">
        <v>10</v>
      </c>
      <c r="L47" s="38">
        <v>0.21527777777777779</v>
      </c>
      <c r="M47" s="38">
        <v>0.5625</v>
      </c>
      <c r="N47" s="19">
        <f>SUM(M47-L47)</f>
        <v>0.34722222222222221</v>
      </c>
      <c r="Q47" s="83">
        <f>IF(L47&lt;&gt;"",IFERROR(VLOOKUP(J47,Tableau1[#All],4,FALSE),""),"")</f>
        <v>0.17013888888888887</v>
      </c>
      <c r="R47" s="83">
        <f>IF(L47&lt;&gt;"",IFERROR(VLOOKUP(K47,Tableau1[#All],4,FALSE),""),"")</f>
        <v>0.21527777777777779</v>
      </c>
      <c r="S47" s="83">
        <f>IF(L47&lt;&gt;"",IFERROR(VLOOKUP(J47,Tableau1[#All],5,FALSE),""),"")</f>
        <v>0.5625</v>
      </c>
      <c r="T47" s="83">
        <f>IF(L47&lt;&gt;"",IFERROR(VLOOKUP(K47,Tableau1[#All],5,FALSE),""),"")</f>
        <v>0.5625</v>
      </c>
      <c r="V47" s="73">
        <f>IFERROR(IF(R47&lt;S47, LARGE(Q47:R47,1),Q47),"")</f>
        <v>0.21527777777777779</v>
      </c>
      <c r="W47" s="73">
        <f>IFERROR(IF(S47&gt;R47,SMALL(S47:T47,1),S47),"")</f>
        <v>0.5625</v>
      </c>
      <c r="X47" s="74">
        <f t="shared" si="2"/>
        <v>0.34722222222222221</v>
      </c>
    </row>
    <row r="48" spans="9:24">
      <c r="I48" s="76" t="str">
        <f>IFERROR(J48 &amp;" - "&amp;K48,"")</f>
        <v>M1 - M4</v>
      </c>
      <c r="J48" s="7" t="s">
        <v>8</v>
      </c>
      <c r="K48" s="7" t="s">
        <v>11</v>
      </c>
      <c r="L48" s="38">
        <v>0.17013888888888887</v>
      </c>
      <c r="M48" s="38">
        <v>0.52083333333333337</v>
      </c>
      <c r="N48" s="19">
        <f>SUM(M48-L48)</f>
        <v>0.35069444444444453</v>
      </c>
      <c r="Q48" s="83">
        <f>IF(L48&lt;&gt;"",IFERROR(VLOOKUP(J48,Tableau1[#All],4,FALSE),""),"")</f>
        <v>0.17013888888888887</v>
      </c>
      <c r="R48" s="83">
        <f>IF(L48&lt;&gt;"",IFERROR(VLOOKUP(K48,Tableau1[#All],4,FALSE),""),"")</f>
        <v>0.17013888888888887</v>
      </c>
      <c r="S48" s="83">
        <f>IF(L48&lt;&gt;"",IFERROR(VLOOKUP(J48,Tableau1[#All],5,FALSE),""),"")</f>
        <v>0.5625</v>
      </c>
      <c r="T48" s="83">
        <f>IF(L48&lt;&gt;"",IFERROR(VLOOKUP(K48,Tableau1[#All],5,FALSE),""),"")</f>
        <v>0.52083333333333337</v>
      </c>
      <c r="V48" s="73">
        <f>IFERROR(IF(R48&lt;S48, LARGE(Q48:R48,1),Q48),"")</f>
        <v>0.17013888888888887</v>
      </c>
      <c r="W48" s="73">
        <f>IFERROR(IF(S48&gt;R48,SMALL(S48:T48,1),S48),"")</f>
        <v>0.52083333333333337</v>
      </c>
      <c r="X48" s="74">
        <f t="shared" si="2"/>
        <v>0.35069444444444453</v>
      </c>
    </row>
    <row r="49" spans="2:37">
      <c r="I49" s="75" t="str">
        <f>IFERROR(J49 &amp;" - "&amp;K49,"")</f>
        <v>M1 - M5</v>
      </c>
      <c r="J49" s="7" t="s">
        <v>8</v>
      </c>
      <c r="K49" s="13" t="s">
        <v>16</v>
      </c>
      <c r="L49" s="38">
        <v>0.21527777777777779</v>
      </c>
      <c r="M49" s="38">
        <v>0.5625</v>
      </c>
      <c r="N49" s="19">
        <f>SUM(M49-L49)</f>
        <v>0.34722222222222221</v>
      </c>
      <c r="Q49" s="83">
        <f>IF(L49&lt;&gt;"",IFERROR(VLOOKUP(J49,Tableau1[#All],4,FALSE),""),"")</f>
        <v>0.17013888888888887</v>
      </c>
      <c r="R49" s="83">
        <f>IF(L49&lt;&gt;"",IFERROR(VLOOKUP(K49,Tableau1[#All],4,FALSE),""),"")</f>
        <v>0.21527777777777779</v>
      </c>
      <c r="S49" s="83">
        <f>IF(L49&lt;&gt;"",IFERROR(VLOOKUP(J49,Tableau1[#All],5,FALSE),""),"")</f>
        <v>0.5625</v>
      </c>
      <c r="T49" s="83">
        <f>IF(L49&lt;&gt;"",IFERROR(VLOOKUP(K49,Tableau1[#All],5,FALSE),""),"")</f>
        <v>0.58333333333333337</v>
      </c>
      <c r="V49" s="73">
        <f>IFERROR(IF(R49&lt;S49, LARGE(Q49:R49,1),Q49),"")</f>
        <v>0.21527777777777779</v>
      </c>
      <c r="W49" s="73">
        <f>IFERROR(IF(S49&gt;R49,SMALL(S49:T49,1),S49),"")</f>
        <v>0.5625</v>
      </c>
      <c r="X49" s="74">
        <f t="shared" si="2"/>
        <v>0.34722222222222221</v>
      </c>
    </row>
    <row r="50" spans="2:37">
      <c r="I50" s="76" t="str">
        <f>IFERROR(J50 &amp;" - "&amp;K50,"")</f>
        <v>M1 - N1</v>
      </c>
      <c r="J50" s="7" t="s">
        <v>8</v>
      </c>
      <c r="K50" s="7" t="s">
        <v>12</v>
      </c>
      <c r="L50" s="18"/>
      <c r="M50" s="18"/>
      <c r="N50" s="18"/>
      <c r="Q50" s="83" t="str">
        <f>IF(L50&lt;&gt;"",IFERROR(VLOOKUP(J50,Tableau1[#All],4,FALSE),""),"")</f>
        <v/>
      </c>
      <c r="R50" s="83" t="str">
        <f>IF(L50&lt;&gt;"",IFERROR(VLOOKUP(K50,Tableau1[#All],4,FALSE),""),"")</f>
        <v/>
      </c>
      <c r="S50" s="83" t="str">
        <f>IF(L50&lt;&gt;"",IFERROR(VLOOKUP(J50,Tableau1[#All],5,FALSE),""),"")</f>
        <v/>
      </c>
      <c r="T50" s="83" t="str">
        <f>IF(L50&lt;&gt;"",IFERROR(VLOOKUP(K50,Tableau1[#All],5,FALSE),""),"")</f>
        <v/>
      </c>
      <c r="V50" s="73" t="str">
        <f>IFERROR(IF(R50&lt;S50, LARGE(Q50:R50,1),Q50),"")</f>
        <v/>
      </c>
      <c r="W50" s="73" t="str">
        <f>IFERROR(IF(S50&gt;R50,SMALL(S50:T50,1),S50),"")</f>
        <v/>
      </c>
      <c r="X50" s="74" t="str">
        <f t="shared" si="2"/>
        <v/>
      </c>
    </row>
    <row r="51" spans="2:37">
      <c r="I51" s="75" t="str">
        <f>IFERROR(J51 &amp;" - "&amp;K51,"")</f>
        <v>M1 - N2</v>
      </c>
      <c r="J51" s="7" t="s">
        <v>8</v>
      </c>
      <c r="K51" s="7" t="s">
        <v>13</v>
      </c>
      <c r="L51" s="18"/>
      <c r="M51" s="18"/>
      <c r="N51" s="18"/>
      <c r="Q51" s="83" t="str">
        <f>IF(L51&lt;&gt;"",IFERROR(VLOOKUP(J51,Tableau1[#All],4,FALSE),""),"")</f>
        <v/>
      </c>
      <c r="R51" s="83" t="str">
        <f>IF(L51&lt;&gt;"",IFERROR(VLOOKUP(K51,Tableau1[#All],4,FALSE),""),"")</f>
        <v/>
      </c>
      <c r="S51" s="83" t="str">
        <f>IF(L51&lt;&gt;"",IFERROR(VLOOKUP(J51,Tableau1[#All],5,FALSE),""),"")</f>
        <v/>
      </c>
      <c r="T51" s="83" t="str">
        <f>IF(L51&lt;&gt;"",IFERROR(VLOOKUP(K51,Tableau1[#All],5,FALSE),""),"")</f>
        <v/>
      </c>
      <c r="V51" s="73" t="str">
        <f>IFERROR(IF(R51&lt;S51, LARGE(Q51:R51,1),Q51),"")</f>
        <v/>
      </c>
      <c r="W51" s="73" t="str">
        <f>IFERROR(IF(S51&gt;R51,SMALL(S51:T51,1),S51),"")</f>
        <v/>
      </c>
      <c r="X51" s="74" t="str">
        <f t="shared" si="2"/>
        <v/>
      </c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</row>
    <row r="52" spans="2:37">
      <c r="I52" s="76" t="str">
        <f>IFERROR(J52 &amp;" - "&amp;K52,"")</f>
        <v xml:space="preserve"> - </v>
      </c>
      <c r="J52" s="3"/>
      <c r="K52" s="3"/>
      <c r="L52" s="3"/>
      <c r="M52" s="3"/>
      <c r="N52" s="3"/>
      <c r="O52" s="3"/>
      <c r="P52" s="3"/>
      <c r="Q52" s="83" t="str">
        <f>IF(L52&lt;&gt;"",IFERROR(VLOOKUP(J52,Tableau1[#All],4,FALSE),""),"")</f>
        <v/>
      </c>
      <c r="R52" s="83" t="str">
        <f>IF(L52&lt;&gt;"",IFERROR(VLOOKUP(K52,Tableau1[#All],4,FALSE),""),"")</f>
        <v/>
      </c>
      <c r="S52" s="83" t="str">
        <f>IF(L52&lt;&gt;"",IFERROR(VLOOKUP(J52,Tableau1[#All],5,FALSE),""),"")</f>
        <v/>
      </c>
      <c r="T52" s="83" t="str">
        <f>IF(L52&lt;&gt;"",IFERROR(VLOOKUP(K52,Tableau1[#All],5,FALSE),""),"")</f>
        <v/>
      </c>
      <c r="V52" s="73" t="str">
        <f>IFERROR(IF(R52&lt;S52, LARGE(Q52:R52,1),Q52),"")</f>
        <v/>
      </c>
      <c r="W52" s="73" t="str">
        <f>IFERROR(IF(S52&gt;R52,SMALL(S52:T52,1),S52),"")</f>
        <v/>
      </c>
      <c r="X52" s="74" t="str">
        <f t="shared" si="2"/>
        <v/>
      </c>
      <c r="AF52" s="3"/>
      <c r="AG52" s="3"/>
      <c r="AH52" s="3"/>
      <c r="AI52" s="3"/>
      <c r="AJ52" s="3"/>
      <c r="AK52" s="3"/>
    </row>
    <row r="53" spans="2:37">
      <c r="F53" s="3"/>
      <c r="I53" s="75" t="str">
        <f>IFERROR(J53 &amp;" - "&amp;K53,"")</f>
        <v>J2 - J1</v>
      </c>
      <c r="J53" s="7" t="s">
        <v>2</v>
      </c>
      <c r="K53" s="7" t="s">
        <v>4</v>
      </c>
      <c r="L53" s="38">
        <v>0.2951388888888889</v>
      </c>
      <c r="M53" s="38">
        <v>0.6875</v>
      </c>
      <c r="N53" s="19">
        <f>SUM(M53-L53)</f>
        <v>0.3923611111111111</v>
      </c>
      <c r="Q53" s="83">
        <f>IF(L53&lt;&gt;"",IFERROR(VLOOKUP(J53,Tableau1[#All],4,FALSE),""),"")</f>
        <v>0.2951388888888889</v>
      </c>
      <c r="R53" s="83">
        <f>IF(L53&lt;&gt;"",IFERROR(VLOOKUP(K53,Tableau1[#All],4,FALSE),""),"")</f>
        <v>0.2951388888888889</v>
      </c>
      <c r="S53" s="83">
        <f>IF(L53&lt;&gt;"",IFERROR(VLOOKUP(J53,Tableau1[#All],5,FALSE),""),"")</f>
        <v>0.70833333333333337</v>
      </c>
      <c r="T53" s="83">
        <f>IF(L53&lt;&gt;"",IFERROR(VLOOKUP(K53,Tableau1[#All],5,FALSE),""),"")</f>
        <v>0.6875</v>
      </c>
      <c r="V53" s="73">
        <f>IFERROR(IF(R53&lt;S53, LARGE(Q53:R53,1),Q53),"")</f>
        <v>0.2951388888888889</v>
      </c>
      <c r="W53" s="73">
        <f>IFERROR(IF(S53&gt;R53,SMALL(S53:T53,1),S53),"")</f>
        <v>0.6875</v>
      </c>
      <c r="X53" s="74">
        <f t="shared" si="2"/>
        <v>0.3923611111111111</v>
      </c>
      <c r="AF53" s="3"/>
      <c r="AG53" s="3"/>
      <c r="AH53" s="3"/>
      <c r="AI53" s="3"/>
      <c r="AJ53" s="3"/>
      <c r="AK53" s="3"/>
    </row>
    <row r="54" spans="2:37">
      <c r="F54" s="3"/>
      <c r="I54" s="76" t="str">
        <f>IFERROR(J54 &amp;" - "&amp;K54,"")</f>
        <v>J2 - J2</v>
      </c>
      <c r="J54" s="7" t="s">
        <v>2</v>
      </c>
      <c r="K54" s="7" t="s">
        <v>2</v>
      </c>
      <c r="L54" s="38">
        <v>0.2951388888888889</v>
      </c>
      <c r="M54" s="38">
        <v>0.70833333333333337</v>
      </c>
      <c r="N54" s="19">
        <f>SUM(M54-L54)</f>
        <v>0.41319444444444448</v>
      </c>
      <c r="Q54" s="83">
        <f>IF(L54&lt;&gt;"",IFERROR(VLOOKUP(J54,Tableau1[#All],4,FALSE),""),"")</f>
        <v>0.2951388888888889</v>
      </c>
      <c r="R54" s="83">
        <f>IF(L54&lt;&gt;"",IFERROR(VLOOKUP(K54,Tableau1[#All],4,FALSE),""),"")</f>
        <v>0.2951388888888889</v>
      </c>
      <c r="S54" s="83">
        <f>IF(L54&lt;&gt;"",IFERROR(VLOOKUP(J54,Tableau1[#All],5,FALSE),""),"")</f>
        <v>0.70833333333333337</v>
      </c>
      <c r="T54" s="83">
        <f>IF(L54&lt;&gt;"",IFERROR(VLOOKUP(K54,Tableau1[#All],5,FALSE),""),"")</f>
        <v>0.70833333333333337</v>
      </c>
      <c r="V54" s="73">
        <f>IFERROR(IF(R54&lt;S54, LARGE(Q54:R54,1),Q54),"")</f>
        <v>0.2951388888888889</v>
      </c>
      <c r="W54" s="73">
        <f>IFERROR(IF(S54&gt;R54,SMALL(S54:T54,1),S54),"")</f>
        <v>0.70833333333333337</v>
      </c>
      <c r="X54" s="74">
        <f t="shared" si="2"/>
        <v>0.41319444444444448</v>
      </c>
      <c r="AF54" s="3"/>
      <c r="AG54" s="3"/>
      <c r="AH54" s="3"/>
      <c r="AI54" s="3"/>
      <c r="AJ54" s="3"/>
      <c r="AK54" s="3"/>
    </row>
    <row r="55" spans="2:37">
      <c r="F55" s="3"/>
      <c r="I55" s="75" t="str">
        <f>IFERROR(J55 &amp;" - "&amp;K55,"")</f>
        <v>J2 - J3</v>
      </c>
      <c r="J55" s="7" t="s">
        <v>2</v>
      </c>
      <c r="K55" s="7" t="s">
        <v>3</v>
      </c>
      <c r="L55" s="38">
        <v>0.2951388888888889</v>
      </c>
      <c r="M55" s="38">
        <v>0.64583333333333337</v>
      </c>
      <c r="N55" s="19">
        <f>SUM(M55-L55)</f>
        <v>0.35069444444444448</v>
      </c>
      <c r="Q55" s="83">
        <f>IF(L55&lt;&gt;"",IFERROR(VLOOKUP(J55,Tableau1[#All],4,FALSE),""),"")</f>
        <v>0.2951388888888889</v>
      </c>
      <c r="R55" s="83">
        <f>IF(L55&lt;&gt;"",IFERROR(VLOOKUP(K55,Tableau1[#All],4,FALSE),""),"")</f>
        <v>0.2951388888888889</v>
      </c>
      <c r="S55" s="83">
        <f>IF(L55&lt;&gt;"",IFERROR(VLOOKUP(J55,Tableau1[#All],5,FALSE),""),"")</f>
        <v>0.70833333333333337</v>
      </c>
      <c r="T55" s="83">
        <f>IF(L55&lt;&gt;"",IFERROR(VLOOKUP(K55,Tableau1[#All],5,FALSE),""),"")</f>
        <v>0.64583333333333337</v>
      </c>
      <c r="V55" s="73">
        <f>IFERROR(IF(R55&lt;S55, LARGE(Q55:R55,1),Q55),"")</f>
        <v>0.2951388888888889</v>
      </c>
      <c r="W55" s="73">
        <f>IFERROR(IF(S55&gt;R55,SMALL(S55:T55,1),S55),"")</f>
        <v>0.64583333333333337</v>
      </c>
      <c r="X55" s="74">
        <f t="shared" si="2"/>
        <v>0.35069444444444448</v>
      </c>
      <c r="AF55" s="3"/>
      <c r="AG55" s="3"/>
      <c r="AH55" s="3"/>
      <c r="AI55" s="3"/>
      <c r="AJ55" s="3"/>
      <c r="AK55" s="3"/>
    </row>
    <row r="56" spans="2:37">
      <c r="F56" s="3"/>
      <c r="I56" s="76" t="str">
        <f>IFERROR(J56 &amp;" - "&amp;K56,"")</f>
        <v>J2 - J4</v>
      </c>
      <c r="J56" s="7" t="s">
        <v>2</v>
      </c>
      <c r="K56" s="13" t="s">
        <v>14</v>
      </c>
      <c r="L56" s="38">
        <v>0.2951388888888889</v>
      </c>
      <c r="M56" s="39">
        <v>0.66666666666666663</v>
      </c>
      <c r="N56" s="19">
        <f>SUM(M56-L56)</f>
        <v>0.37152777777777773</v>
      </c>
      <c r="Q56" s="83">
        <f>IF(L56&lt;&gt;"",IFERROR(VLOOKUP(J56,Tableau1[#All],4,FALSE),""),"")</f>
        <v>0.2951388888888889</v>
      </c>
      <c r="R56" s="83">
        <f>IF(L56&lt;&gt;"",IFERROR(VLOOKUP(K56,Tableau1[#All],4,FALSE),""),"")</f>
        <v>0.2951388888888889</v>
      </c>
      <c r="S56" s="83">
        <f>IF(L56&lt;&gt;"",IFERROR(VLOOKUP(J56,Tableau1[#All],5,FALSE),""),"")</f>
        <v>0.70833333333333337</v>
      </c>
      <c r="T56" s="83">
        <f>IF(L56&lt;&gt;"",IFERROR(VLOOKUP(K56,Tableau1[#All],5,FALSE),""),"")</f>
        <v>0.66666666666666663</v>
      </c>
      <c r="V56" s="73">
        <f>IFERROR(IF(R56&lt;S56, LARGE(Q56:R56,1),Q56),"")</f>
        <v>0.2951388888888889</v>
      </c>
      <c r="W56" s="73">
        <f>IFERROR(IF(S56&gt;R56,SMALL(S56:T56,1),S56),"")</f>
        <v>0.66666666666666663</v>
      </c>
      <c r="X56" s="74">
        <f t="shared" si="2"/>
        <v>0.37152777777777773</v>
      </c>
      <c r="AF56" s="3"/>
      <c r="AG56" s="3"/>
      <c r="AH56" s="3"/>
      <c r="AI56" s="3"/>
      <c r="AJ56" s="3"/>
      <c r="AK56" s="3"/>
    </row>
    <row r="57" spans="2:37">
      <c r="B57" s="3"/>
      <c r="C57" s="3"/>
      <c r="D57" s="3"/>
      <c r="E57" s="3"/>
      <c r="F57" s="36"/>
      <c r="I57" s="75" t="str">
        <f>IFERROR(J57 &amp;" - "&amp;K57,"")</f>
        <v>J2 - S1</v>
      </c>
      <c r="J57" s="7" t="s">
        <v>2</v>
      </c>
      <c r="K57" s="7" t="s">
        <v>5</v>
      </c>
      <c r="L57" s="38">
        <v>0.50347222222222221</v>
      </c>
      <c r="M57" s="38">
        <v>0.70833333333333337</v>
      </c>
      <c r="N57" s="19">
        <f>SUM(M57-L57)</f>
        <v>0.20486111111111116</v>
      </c>
      <c r="Q57" s="83">
        <f>IF(L57&lt;&gt;"",IFERROR(VLOOKUP(J57,Tableau1[#All],4,FALSE),""),"")</f>
        <v>0.2951388888888889</v>
      </c>
      <c r="R57" s="83">
        <f>IF(L57&lt;&gt;"",IFERROR(VLOOKUP(K57,Tableau1[#All],4,FALSE),""),"")</f>
        <v>0.50347222222222221</v>
      </c>
      <c r="S57" s="83">
        <f>IF(L57&lt;&gt;"",IFERROR(VLOOKUP(J57,Tableau1[#All],5,FALSE),""),"")</f>
        <v>0.70833333333333337</v>
      </c>
      <c r="T57" s="83">
        <f>IF(L57&lt;&gt;"",IFERROR(VLOOKUP(K57,Tableau1[#All],5,FALSE),""),"")</f>
        <v>0.89583333333333337</v>
      </c>
      <c r="V57" s="73">
        <f>IFERROR(IF(R57&lt;S57, LARGE(Q57:R57,1),Q57),"")</f>
        <v>0.50347222222222221</v>
      </c>
      <c r="W57" s="73">
        <f>IFERROR(IF(S57&gt;R57,SMALL(S57:T57,1),S57),"")</f>
        <v>0.70833333333333337</v>
      </c>
      <c r="X57" s="74">
        <f t="shared" si="2"/>
        <v>0.20486111111111116</v>
      </c>
      <c r="AF57" s="3"/>
      <c r="AG57" s="3"/>
      <c r="AH57" s="3"/>
      <c r="AI57" s="3"/>
      <c r="AJ57" s="3"/>
      <c r="AK57" s="3"/>
    </row>
    <row r="58" spans="2:37">
      <c r="B58" s="3"/>
      <c r="C58" s="3"/>
      <c r="D58" s="3"/>
      <c r="E58" s="3"/>
      <c r="F58" s="36"/>
      <c r="I58" s="76" t="str">
        <f>IFERROR(J58 &amp;" - "&amp;K58,"")</f>
        <v>J2 - S2</v>
      </c>
      <c r="J58" s="7" t="s">
        <v>2</v>
      </c>
      <c r="K58" s="7" t="s">
        <v>6</v>
      </c>
      <c r="L58" s="38">
        <v>0.50347222222222221</v>
      </c>
      <c r="M58" s="38">
        <v>0.70833333333333337</v>
      </c>
      <c r="N58" s="19">
        <f>SUM(M58-L58)</f>
        <v>0.20486111111111116</v>
      </c>
      <c r="Q58" s="83">
        <f>IF(L58&lt;&gt;"",IFERROR(VLOOKUP(J58,Tableau1[#All],4,FALSE),""),"")</f>
        <v>0.2951388888888889</v>
      </c>
      <c r="R58" s="83">
        <f>IF(L58&lt;&gt;"",IFERROR(VLOOKUP(K58,Tableau1[#All],4,FALSE),""),"")</f>
        <v>0.50347222222222221</v>
      </c>
      <c r="S58" s="83">
        <f>IF(L58&lt;&gt;"",IFERROR(VLOOKUP(J58,Tableau1[#All],5,FALSE),""),"")</f>
        <v>0.70833333333333337</v>
      </c>
      <c r="T58" s="83">
        <f>IF(L58&lt;&gt;"",IFERROR(VLOOKUP(K58,Tableau1[#All],5,FALSE),""),"")</f>
        <v>0.85416666666666663</v>
      </c>
      <c r="V58" s="73">
        <f>IFERROR(IF(R58&lt;S58, LARGE(Q58:R58,1),Q58),"")</f>
        <v>0.50347222222222221</v>
      </c>
      <c r="W58" s="73">
        <f>IFERROR(IF(S58&gt;R58,SMALL(S58:T58,1),S58),"")</f>
        <v>0.70833333333333337</v>
      </c>
      <c r="X58" s="74">
        <f t="shared" si="2"/>
        <v>0.20486111111111116</v>
      </c>
      <c r="AF58" s="3"/>
      <c r="AG58" s="3"/>
      <c r="AH58" s="3"/>
      <c r="AI58" s="3"/>
      <c r="AJ58" s="3"/>
      <c r="AK58" s="3"/>
    </row>
    <row r="59" spans="2:37">
      <c r="B59" s="3"/>
      <c r="C59" s="3"/>
      <c r="D59" s="3"/>
      <c r="E59" s="3"/>
      <c r="F59" s="36"/>
      <c r="I59" s="75" t="str">
        <f>IFERROR(J59 &amp;" - "&amp;K59,"")</f>
        <v>J2 - S3</v>
      </c>
      <c r="J59" s="7" t="s">
        <v>2</v>
      </c>
      <c r="K59" s="7" t="s">
        <v>7</v>
      </c>
      <c r="L59" s="38">
        <v>0.46180555555555558</v>
      </c>
      <c r="M59" s="38">
        <v>0.70833333333333337</v>
      </c>
      <c r="N59" s="19">
        <f>SUM(M59-L59)</f>
        <v>0.24652777777777779</v>
      </c>
      <c r="Q59" s="83">
        <f>IF(L59&lt;&gt;"",IFERROR(VLOOKUP(J59,Tableau1[#All],4,FALSE),""),"")</f>
        <v>0.2951388888888889</v>
      </c>
      <c r="R59" s="83">
        <f>IF(L59&lt;&gt;"",IFERROR(VLOOKUP(K59,Tableau1[#All],4,FALSE),""),"")</f>
        <v>0.46180555555555558</v>
      </c>
      <c r="S59" s="83">
        <f>IF(L59&lt;&gt;"",IFERROR(VLOOKUP(J59,Tableau1[#All],5,FALSE),""),"")</f>
        <v>0.70833333333333337</v>
      </c>
      <c r="T59" s="83">
        <f>IF(L59&lt;&gt;"",IFERROR(VLOOKUP(K59,Tableau1[#All],5,FALSE),""),"")</f>
        <v>0.8125</v>
      </c>
      <c r="V59" s="73">
        <f>IFERROR(IF(R59&lt;S59, LARGE(Q59:R59,1),Q59),"")</f>
        <v>0.46180555555555558</v>
      </c>
      <c r="W59" s="73">
        <f>IFERROR(IF(S59&gt;R59,SMALL(S59:T59,1),S59),"")</f>
        <v>0.70833333333333337</v>
      </c>
      <c r="X59" s="74">
        <f t="shared" si="2"/>
        <v>0.24652777777777779</v>
      </c>
      <c r="AF59" s="3"/>
      <c r="AG59" s="3"/>
      <c r="AH59" s="3"/>
      <c r="AI59" s="3"/>
      <c r="AJ59" s="3"/>
      <c r="AK59" s="3"/>
    </row>
    <row r="60" spans="2:37">
      <c r="B60" s="3"/>
      <c r="C60" s="3"/>
      <c r="D60" s="3"/>
      <c r="E60" s="3"/>
      <c r="F60" s="37"/>
      <c r="I60" s="76" t="str">
        <f>IFERROR(J60 &amp;" - "&amp;K60,"")</f>
        <v>J2 - S4</v>
      </c>
      <c r="J60" s="7" t="s">
        <v>2</v>
      </c>
      <c r="K60" s="13" t="s">
        <v>15</v>
      </c>
      <c r="L60" s="38">
        <v>0.50347222222222221</v>
      </c>
      <c r="M60" s="38">
        <v>0.70833333333333337</v>
      </c>
      <c r="N60" s="19">
        <f>SUM(M60-L60)</f>
        <v>0.20486111111111116</v>
      </c>
      <c r="Q60" s="83">
        <f>IF(L60&lt;&gt;"",IFERROR(VLOOKUP(J60,Tableau1[#All],4,FALSE),""),"")</f>
        <v>0.2951388888888889</v>
      </c>
      <c r="R60" s="83">
        <f>IF(L60&lt;&gt;"",IFERROR(VLOOKUP(K60,Tableau1[#All],4,FALSE),""),"")</f>
        <v>0.50347222222222221</v>
      </c>
      <c r="S60" s="83">
        <f>IF(L60&lt;&gt;"",IFERROR(VLOOKUP(J60,Tableau1[#All],5,FALSE),""),"")</f>
        <v>0.70833333333333337</v>
      </c>
      <c r="T60" s="83">
        <f>IF(L60&lt;&gt;"",IFERROR(VLOOKUP(K60,Tableau1[#All],5,FALSE),""),"")</f>
        <v>0.875</v>
      </c>
      <c r="V60" s="73">
        <f>IFERROR(IF(R60&lt;S60, LARGE(Q60:R60,1),Q60),"")</f>
        <v>0.50347222222222221</v>
      </c>
      <c r="W60" s="73">
        <f>IFERROR(IF(S60&gt;R60,SMALL(S60:T60,1),S60),"")</f>
        <v>0.70833333333333337</v>
      </c>
      <c r="X60" s="74">
        <f t="shared" si="2"/>
        <v>0.20486111111111116</v>
      </c>
      <c r="AF60" s="3"/>
      <c r="AG60" s="3"/>
      <c r="AH60" s="3"/>
      <c r="AI60" s="3"/>
      <c r="AJ60" s="3"/>
      <c r="AK60" s="3"/>
    </row>
    <row r="61" spans="2:37">
      <c r="B61" s="3"/>
      <c r="C61" s="3"/>
      <c r="D61" s="3"/>
      <c r="E61" s="3"/>
      <c r="F61" s="36"/>
      <c r="I61" s="75" t="str">
        <f>IFERROR(J61 &amp;" - "&amp;K61,"")</f>
        <v>J2 - M1</v>
      </c>
      <c r="J61" s="7" t="s">
        <v>2</v>
      </c>
      <c r="K61" s="7" t="s">
        <v>8</v>
      </c>
      <c r="L61" s="38">
        <v>0.2951388888888889</v>
      </c>
      <c r="M61" s="38">
        <v>0.5625</v>
      </c>
      <c r="N61" s="19">
        <f>SUM(M61-L61)</f>
        <v>0.2673611111111111</v>
      </c>
      <c r="Q61" s="83">
        <f>IF(L61&lt;&gt;"",IFERROR(VLOOKUP(J61,Tableau1[#All],4,FALSE),""),"")</f>
        <v>0.2951388888888889</v>
      </c>
      <c r="R61" s="83">
        <f>IF(L61&lt;&gt;"",IFERROR(VLOOKUP(K61,Tableau1[#All],4,FALSE),""),"")</f>
        <v>0.17013888888888887</v>
      </c>
      <c r="S61" s="83">
        <f>IF(L61&lt;&gt;"",IFERROR(VLOOKUP(J61,Tableau1[#All],5,FALSE),""),"")</f>
        <v>0.70833333333333337</v>
      </c>
      <c r="T61" s="83">
        <f>IF(L61&lt;&gt;"",IFERROR(VLOOKUP(K61,Tableau1[#All],5,FALSE),""),"")</f>
        <v>0.5625</v>
      </c>
      <c r="V61" s="73">
        <f>IFERROR(IF(R61&lt;S61, LARGE(Q61:R61,1),Q61),"")</f>
        <v>0.2951388888888889</v>
      </c>
      <c r="W61" s="73">
        <f>IFERROR(IF(S61&gt;R61,SMALL(S61:T61,1),S61),"")</f>
        <v>0.5625</v>
      </c>
      <c r="X61" s="74">
        <f t="shared" si="2"/>
        <v>0.2673611111111111</v>
      </c>
      <c r="AF61" s="3"/>
      <c r="AG61" s="3"/>
      <c r="AH61" s="3"/>
      <c r="AI61" s="3"/>
      <c r="AJ61" s="3"/>
      <c r="AK61" s="3"/>
    </row>
    <row r="62" spans="2:37">
      <c r="B62" s="3"/>
      <c r="C62" s="3"/>
      <c r="D62" s="3"/>
      <c r="E62" s="3"/>
      <c r="F62" s="36"/>
      <c r="I62" s="76" t="str">
        <f>IFERROR(J62 &amp;" - "&amp;K62,"")</f>
        <v>J2 - M2</v>
      </c>
      <c r="J62" s="7" t="s">
        <v>2</v>
      </c>
      <c r="K62" s="7" t="s">
        <v>9</v>
      </c>
      <c r="L62" s="38">
        <v>0.2951388888888889</v>
      </c>
      <c r="M62" s="38">
        <v>0.60416666666666663</v>
      </c>
      <c r="N62" s="19">
        <f>SUM(M62-L62)</f>
        <v>0.30902777777777773</v>
      </c>
      <c r="Q62" s="83">
        <f>IF(L62&lt;&gt;"",IFERROR(VLOOKUP(J62,Tableau1[#All],4,FALSE),""),"")</f>
        <v>0.2951388888888889</v>
      </c>
      <c r="R62" s="83">
        <f>IF(L62&lt;&gt;"",IFERROR(VLOOKUP(K62,Tableau1[#All],4,FALSE),""),"")</f>
        <v>0.21527777777777779</v>
      </c>
      <c r="S62" s="83">
        <f>IF(L62&lt;&gt;"",IFERROR(VLOOKUP(J62,Tableau1[#All],5,FALSE),""),"")</f>
        <v>0.70833333333333337</v>
      </c>
      <c r="T62" s="83">
        <f>IF(L62&lt;&gt;"",IFERROR(VLOOKUP(K62,Tableau1[#All],5,FALSE),""),"")</f>
        <v>0.60416666666666663</v>
      </c>
      <c r="V62" s="73">
        <f>IFERROR(IF(R62&lt;S62, LARGE(Q62:R62,1),Q62),"")</f>
        <v>0.2951388888888889</v>
      </c>
      <c r="W62" s="73">
        <f>IFERROR(IF(S62&gt;R62,SMALL(S62:T62,1),S62),"")</f>
        <v>0.60416666666666663</v>
      </c>
      <c r="X62" s="74">
        <f t="shared" si="2"/>
        <v>0.30902777777777773</v>
      </c>
    </row>
    <row r="63" spans="2:37">
      <c r="C63" s="3"/>
      <c r="D63" s="1"/>
      <c r="F63" s="3"/>
      <c r="I63" s="75" t="str">
        <f>IFERROR(J63 &amp;" - "&amp;K63,"")</f>
        <v>J2 - M3</v>
      </c>
      <c r="J63" s="7" t="s">
        <v>2</v>
      </c>
      <c r="K63" s="7" t="s">
        <v>10</v>
      </c>
      <c r="L63" s="38">
        <v>0.2951388888888889</v>
      </c>
      <c r="M63" s="38">
        <v>0.5625</v>
      </c>
      <c r="N63" s="19">
        <f>SUM(M63-L63)</f>
        <v>0.2673611111111111</v>
      </c>
      <c r="Q63" s="83">
        <f>IF(L63&lt;&gt;"",IFERROR(VLOOKUP(J63,Tableau1[#All],4,FALSE),""),"")</f>
        <v>0.2951388888888889</v>
      </c>
      <c r="R63" s="83">
        <f>IF(L63&lt;&gt;"",IFERROR(VLOOKUP(K63,Tableau1[#All],4,FALSE),""),"")</f>
        <v>0.21527777777777779</v>
      </c>
      <c r="S63" s="83">
        <f>IF(L63&lt;&gt;"",IFERROR(VLOOKUP(J63,Tableau1[#All],5,FALSE),""),"")</f>
        <v>0.70833333333333337</v>
      </c>
      <c r="T63" s="83">
        <f>IF(L63&lt;&gt;"",IFERROR(VLOOKUP(K63,Tableau1[#All],5,FALSE),""),"")</f>
        <v>0.5625</v>
      </c>
      <c r="V63" s="73">
        <f>IFERROR(IF(R63&lt;S63, LARGE(Q63:R63,1),Q63),"")</f>
        <v>0.2951388888888889</v>
      </c>
      <c r="W63" s="73">
        <f>IFERROR(IF(S63&gt;R63,SMALL(S63:T63,1),S63),"")</f>
        <v>0.5625</v>
      </c>
      <c r="X63" s="74">
        <f t="shared" si="2"/>
        <v>0.2673611111111111</v>
      </c>
    </row>
    <row r="64" spans="2:37">
      <c r="C64" s="3"/>
      <c r="D64" s="1"/>
      <c r="F64" s="3"/>
      <c r="I64" s="76" t="str">
        <f>IFERROR(J64 &amp;" - "&amp;K64,"")</f>
        <v>J2 - M4</v>
      </c>
      <c r="J64" s="7" t="s">
        <v>2</v>
      </c>
      <c r="K64" s="7" t="s">
        <v>11</v>
      </c>
      <c r="L64" s="38">
        <v>0.2951388888888889</v>
      </c>
      <c r="M64" s="38">
        <v>0.52083333333333337</v>
      </c>
      <c r="N64" s="19">
        <f>SUM(M64-L64)</f>
        <v>0.22569444444444448</v>
      </c>
      <c r="Q64" s="83">
        <f>IF(L64&lt;&gt;"",IFERROR(VLOOKUP(J64,Tableau1[#All],4,FALSE),""),"")</f>
        <v>0.2951388888888889</v>
      </c>
      <c r="R64" s="83">
        <f>IF(L64&lt;&gt;"",IFERROR(VLOOKUP(K64,Tableau1[#All],4,FALSE),""),"")</f>
        <v>0.17013888888888887</v>
      </c>
      <c r="S64" s="83">
        <f>IF(L64&lt;&gt;"",IFERROR(VLOOKUP(J64,Tableau1[#All],5,FALSE),""),"")</f>
        <v>0.70833333333333337</v>
      </c>
      <c r="T64" s="83">
        <f>IF(L64&lt;&gt;"",IFERROR(VLOOKUP(K64,Tableau1[#All],5,FALSE),""),"")</f>
        <v>0.52083333333333337</v>
      </c>
      <c r="V64" s="73">
        <f>IFERROR(IF(R64&lt;S64, LARGE(Q64:R64,1),Q64),"")</f>
        <v>0.2951388888888889</v>
      </c>
      <c r="W64" s="73">
        <f>IFERROR(IF(S64&gt;R64,SMALL(S64:T64,1),S64),"")</f>
        <v>0.52083333333333337</v>
      </c>
      <c r="X64" s="74">
        <f t="shared" si="2"/>
        <v>0.22569444444444448</v>
      </c>
    </row>
    <row r="65" spans="2:24">
      <c r="C65" s="3"/>
      <c r="D65" s="1"/>
      <c r="F65" s="3"/>
      <c r="I65" s="75" t="str">
        <f>IFERROR(J65 &amp;" - "&amp;K65,"")</f>
        <v>J2 - M5</v>
      </c>
      <c r="J65" s="7" t="s">
        <v>2</v>
      </c>
      <c r="K65" s="13" t="s">
        <v>16</v>
      </c>
      <c r="L65" s="38">
        <v>0.2951388888888889</v>
      </c>
      <c r="M65" s="38">
        <v>0.58333333333333337</v>
      </c>
      <c r="N65" s="19">
        <f>SUM(M65-L65)</f>
        <v>0.28819444444444448</v>
      </c>
      <c r="Q65" s="83">
        <f>IF(L65&lt;&gt;"",IFERROR(VLOOKUP(J65,Tableau1[#All],4,FALSE),""),"")</f>
        <v>0.2951388888888889</v>
      </c>
      <c r="R65" s="83">
        <f>IF(L65&lt;&gt;"",IFERROR(VLOOKUP(K65,Tableau1[#All],4,FALSE),""),"")</f>
        <v>0.21527777777777779</v>
      </c>
      <c r="S65" s="83">
        <f>IF(L65&lt;&gt;"",IFERROR(VLOOKUP(J65,Tableau1[#All],5,FALSE),""),"")</f>
        <v>0.70833333333333337</v>
      </c>
      <c r="T65" s="83">
        <f>IF(L65&lt;&gt;"",IFERROR(VLOOKUP(K65,Tableau1[#All],5,FALSE),""),"")</f>
        <v>0.58333333333333337</v>
      </c>
      <c r="V65" s="73">
        <f>IFERROR(IF(R65&lt;S65, LARGE(Q65:R65,1),Q65),"")</f>
        <v>0.2951388888888889</v>
      </c>
      <c r="W65" s="73">
        <f>IFERROR(IF(S65&gt;R65,SMALL(S65:T65,1),S65),"")</f>
        <v>0.58333333333333337</v>
      </c>
      <c r="X65" s="74">
        <f t="shared" si="2"/>
        <v>0.28819444444444448</v>
      </c>
    </row>
    <row r="66" spans="2:24">
      <c r="C66" s="3"/>
      <c r="D66" s="1"/>
      <c r="F66" s="3"/>
      <c r="I66" s="76" t="str">
        <f>IFERROR(J66 &amp;" - "&amp;K66,"")</f>
        <v>J2 - N1</v>
      </c>
      <c r="J66" s="7" t="s">
        <v>2</v>
      </c>
      <c r="K66" s="7" t="s">
        <v>12</v>
      </c>
      <c r="L66" s="18"/>
      <c r="M66" s="18"/>
      <c r="N66" s="18"/>
      <c r="Q66" s="83" t="str">
        <f>IF(L66&lt;&gt;"",IFERROR(VLOOKUP(J66,Tableau1[#All],4,FALSE),""),"")</f>
        <v/>
      </c>
      <c r="R66" s="83" t="str">
        <f>IF(L66&lt;&gt;"",IFERROR(VLOOKUP(K66,Tableau1[#All],4,FALSE),""),"")</f>
        <v/>
      </c>
      <c r="S66" s="83" t="str">
        <f>IF(L66&lt;&gt;"",IFERROR(VLOOKUP(J66,Tableau1[#All],5,FALSE),""),"")</f>
        <v/>
      </c>
      <c r="T66" s="83" t="str">
        <f>IF(L66&lt;&gt;"",IFERROR(VLOOKUP(K66,Tableau1[#All],5,FALSE),""),"")</f>
        <v/>
      </c>
      <c r="V66" s="73" t="str">
        <f>IFERROR(IF(R66&lt;S66, LARGE(Q66:R66,1),Q66),"")</f>
        <v/>
      </c>
      <c r="W66" s="73" t="str">
        <f>IFERROR(IF(S66&gt;R66,SMALL(S66:T66,1),S66),"")</f>
        <v/>
      </c>
      <c r="X66" s="74" t="str">
        <f t="shared" si="2"/>
        <v/>
      </c>
    </row>
    <row r="67" spans="2:24">
      <c r="C67" s="3"/>
      <c r="D67" s="1"/>
      <c r="F67" s="3"/>
      <c r="I67" s="75" t="str">
        <f>IFERROR(J67 &amp;" - "&amp;K67,"")</f>
        <v>J2 - N2</v>
      </c>
      <c r="J67" s="7" t="s">
        <v>2</v>
      </c>
      <c r="K67" s="7" t="s">
        <v>13</v>
      </c>
      <c r="L67" s="18"/>
      <c r="M67" s="18"/>
      <c r="N67" s="18"/>
      <c r="Q67" s="83" t="str">
        <f>IF(L67&lt;&gt;"",IFERROR(VLOOKUP(J67,Tableau1[#All],4,FALSE),""),"")</f>
        <v/>
      </c>
      <c r="R67" s="83" t="str">
        <f>IF(L67&lt;&gt;"",IFERROR(VLOOKUP(K67,Tableau1[#All],4,FALSE),""),"")</f>
        <v/>
      </c>
      <c r="S67" s="83" t="str">
        <f>IF(L67&lt;&gt;"",IFERROR(VLOOKUP(J67,Tableau1[#All],5,FALSE),""),"")</f>
        <v/>
      </c>
      <c r="T67" s="83" t="str">
        <f>IF(L67&lt;&gt;"",IFERROR(VLOOKUP(K67,Tableau1[#All],5,FALSE),""),"")</f>
        <v/>
      </c>
      <c r="V67" s="73" t="str">
        <f>IFERROR(IF(R67&lt;S67, LARGE(Q67:R67,1),Q67),"")</f>
        <v/>
      </c>
      <c r="W67" s="73" t="str">
        <f>IFERROR(IF(S67&gt;R67,SMALL(S67:T67,1),S67),"")</f>
        <v/>
      </c>
      <c r="X67" s="74" t="str">
        <f t="shared" si="2"/>
        <v/>
      </c>
    </row>
    <row r="68" spans="2:24">
      <c r="C68" s="3"/>
      <c r="D68" s="1"/>
      <c r="E68" s="3"/>
      <c r="F68" s="3"/>
      <c r="I68" s="76" t="str">
        <f>IFERROR(J68 &amp;" - "&amp;K68,"")</f>
        <v xml:space="preserve"> - </v>
      </c>
      <c r="J68" s="3"/>
      <c r="K68" s="3"/>
      <c r="L68" s="3"/>
      <c r="M68" s="3"/>
      <c r="N68" s="3"/>
      <c r="Q68" s="83" t="str">
        <f>IF(L68&lt;&gt;"",IFERROR(VLOOKUP(J68,Tableau1[#All],4,FALSE),""),"")</f>
        <v/>
      </c>
      <c r="R68" s="83" t="str">
        <f>IF(L68&lt;&gt;"",IFERROR(VLOOKUP(K68,Tableau1[#All],4,FALSE),""),"")</f>
        <v/>
      </c>
      <c r="S68" s="83" t="str">
        <f>IF(L68&lt;&gt;"",IFERROR(VLOOKUP(J68,Tableau1[#All],5,FALSE),""),"")</f>
        <v/>
      </c>
      <c r="T68" s="83" t="str">
        <f>IF(L68&lt;&gt;"",IFERROR(VLOOKUP(K68,Tableau1[#All],5,FALSE),""),"")</f>
        <v/>
      </c>
      <c r="V68" s="73" t="str">
        <f>IFERROR(IF(R68&lt;S68, LARGE(Q68:R68,1),Q68),"")</f>
        <v/>
      </c>
      <c r="W68" s="73" t="str">
        <f>IFERROR(IF(S68&gt;R68,SMALL(S68:T68,1),S68),"")</f>
        <v/>
      </c>
      <c r="X68" s="74" t="str">
        <f t="shared" ref="X68:X131" si="4">IFERROR(MOD(W68-V68,1),"")</f>
        <v/>
      </c>
    </row>
    <row r="69" spans="2:24">
      <c r="C69" s="3"/>
      <c r="D69" s="1"/>
      <c r="E69" s="3"/>
      <c r="F69" s="3"/>
      <c r="I69" s="75" t="str">
        <f>IFERROR(J69 &amp;" - "&amp;K69,"")</f>
        <v xml:space="preserve"> - </v>
      </c>
      <c r="J69" s="3"/>
      <c r="K69" s="3"/>
      <c r="L69" s="3"/>
      <c r="M69" s="3"/>
      <c r="N69" s="3"/>
      <c r="Q69" s="83" t="str">
        <f>IF(L69&lt;&gt;"",IFERROR(VLOOKUP(J69,Tableau1[#All],4,FALSE),""),"")</f>
        <v/>
      </c>
      <c r="R69" s="83" t="str">
        <f>IF(L69&lt;&gt;"",IFERROR(VLOOKUP(K69,Tableau1[#All],4,FALSE),""),"")</f>
        <v/>
      </c>
      <c r="S69" s="83" t="str">
        <f>IF(L69&lt;&gt;"",IFERROR(VLOOKUP(J69,Tableau1[#All],5,FALSE),""),"")</f>
        <v/>
      </c>
      <c r="T69" s="83" t="str">
        <f>IF(L69&lt;&gt;"",IFERROR(VLOOKUP(K69,Tableau1[#All],5,FALSE),""),"")</f>
        <v/>
      </c>
      <c r="V69" s="73" t="str">
        <f>IFERROR(IF(R69&lt;S69, LARGE(Q69:R69,1),Q69),"")</f>
        <v/>
      </c>
      <c r="W69" s="73" t="str">
        <f>IFERROR(IF(S69&gt;R69,SMALL(S69:T69,1),S69),"")</f>
        <v/>
      </c>
      <c r="X69" s="74" t="str">
        <f t="shared" si="4"/>
        <v/>
      </c>
    </row>
    <row r="70" spans="2:24">
      <c r="D70" s="1"/>
      <c r="E70" s="3"/>
      <c r="F70" s="3"/>
      <c r="I70" s="76" t="str">
        <f>IFERROR(J70 &amp;" - "&amp;K70,"")</f>
        <v>S2 - J1</v>
      </c>
      <c r="J70" s="7" t="s">
        <v>6</v>
      </c>
      <c r="K70" s="7" t="s">
        <v>4</v>
      </c>
      <c r="L70" s="38">
        <v>0.50347222222222221</v>
      </c>
      <c r="M70" s="38">
        <v>0.6875</v>
      </c>
      <c r="N70" s="19">
        <f>SUM(M70-L70)</f>
        <v>0.18402777777777779</v>
      </c>
      <c r="Q70" s="83">
        <f>IF(L70&lt;&gt;"",IFERROR(VLOOKUP(J70,Tableau1[#All],4,FALSE),""),"")</f>
        <v>0.50347222222222221</v>
      </c>
      <c r="R70" s="83">
        <f>IF(L70&lt;&gt;"",IFERROR(VLOOKUP(K70,Tableau1[#All],4,FALSE),""),"")</f>
        <v>0.2951388888888889</v>
      </c>
      <c r="S70" s="83">
        <f>IF(L70&lt;&gt;"",IFERROR(VLOOKUP(J70,Tableau1[#All],5,FALSE),""),"")</f>
        <v>0.85416666666666663</v>
      </c>
      <c r="T70" s="83">
        <f>IF(L70&lt;&gt;"",IFERROR(VLOOKUP(K70,Tableau1[#All],5,FALSE),""),"")</f>
        <v>0.6875</v>
      </c>
      <c r="V70" s="73">
        <f>IFERROR(IF(R70&lt;S70, LARGE(Q70:R70,1),Q70),"")</f>
        <v>0.50347222222222221</v>
      </c>
      <c r="W70" s="73">
        <f>IFERROR(IF(S70&gt;R70,SMALL(S70:T70,1),S70),"")</f>
        <v>0.6875</v>
      </c>
      <c r="X70" s="74">
        <f t="shared" si="4"/>
        <v>0.18402777777777779</v>
      </c>
    </row>
    <row r="71" spans="2:24">
      <c r="D71" s="1"/>
      <c r="E71" s="3"/>
      <c r="F71" s="3"/>
      <c r="I71" s="75" t="str">
        <f>IFERROR(J71 &amp;" - "&amp;K71,"")</f>
        <v>S2 - J2</v>
      </c>
      <c r="J71" s="7" t="s">
        <v>6</v>
      </c>
      <c r="K71" s="7" t="s">
        <v>2</v>
      </c>
      <c r="L71" s="38">
        <v>0.50347222222222221</v>
      </c>
      <c r="M71" s="38">
        <v>0.70833333333333337</v>
      </c>
      <c r="N71" s="19">
        <f>SUM(M71-L71)</f>
        <v>0.20486111111111116</v>
      </c>
      <c r="Q71" s="83">
        <f>IF(L71&lt;&gt;"",IFERROR(VLOOKUP(J71,Tableau1[#All],4,FALSE),""),"")</f>
        <v>0.50347222222222221</v>
      </c>
      <c r="R71" s="83">
        <f>IF(L71&lt;&gt;"",IFERROR(VLOOKUP(K71,Tableau1[#All],4,FALSE),""),"")</f>
        <v>0.2951388888888889</v>
      </c>
      <c r="S71" s="83">
        <f>IF(L71&lt;&gt;"",IFERROR(VLOOKUP(J71,Tableau1[#All],5,FALSE),""),"")</f>
        <v>0.85416666666666663</v>
      </c>
      <c r="T71" s="83">
        <f>IF(L71&lt;&gt;"",IFERROR(VLOOKUP(K71,Tableau1[#All],5,FALSE),""),"")</f>
        <v>0.70833333333333337</v>
      </c>
      <c r="V71" s="73">
        <f>IFERROR(IF(R71&lt;S71, LARGE(Q71:R71,1),Q71),"")</f>
        <v>0.50347222222222221</v>
      </c>
      <c r="W71" s="73">
        <f>IFERROR(IF(S71&gt;R71,SMALL(S71:T71,1),S71),"")</f>
        <v>0.70833333333333337</v>
      </c>
      <c r="X71" s="74">
        <f t="shared" si="4"/>
        <v>0.20486111111111116</v>
      </c>
    </row>
    <row r="72" spans="2:24">
      <c r="D72" s="1"/>
      <c r="E72" s="3"/>
      <c r="F72" s="3"/>
      <c r="I72" s="76" t="str">
        <f>IFERROR(J72 &amp;" - "&amp;K72,"")</f>
        <v>S2 - J3</v>
      </c>
      <c r="J72" s="7" t="s">
        <v>6</v>
      </c>
      <c r="K72" s="7" t="s">
        <v>3</v>
      </c>
      <c r="L72" s="38">
        <v>0.50347222222222199</v>
      </c>
      <c r="M72" s="38">
        <v>0.64583333333333337</v>
      </c>
      <c r="N72" s="19">
        <f>SUM(M72-L72)</f>
        <v>0.14236111111111138</v>
      </c>
      <c r="Q72" s="83">
        <f>IF(L72&lt;&gt;"",IFERROR(VLOOKUP(J72,Tableau1[#All],4,FALSE),""),"")</f>
        <v>0.50347222222222221</v>
      </c>
      <c r="R72" s="83">
        <f>IF(L72&lt;&gt;"",IFERROR(VLOOKUP(K72,Tableau1[#All],4,FALSE),""),"")</f>
        <v>0.2951388888888889</v>
      </c>
      <c r="S72" s="83">
        <f>IF(L72&lt;&gt;"",IFERROR(VLOOKUP(J72,Tableau1[#All],5,FALSE),""),"")</f>
        <v>0.85416666666666663</v>
      </c>
      <c r="T72" s="83">
        <f>IF(L72&lt;&gt;"",IFERROR(VLOOKUP(K72,Tableau1[#All],5,FALSE),""),"")</f>
        <v>0.64583333333333337</v>
      </c>
      <c r="V72" s="73">
        <f>IFERROR(IF(R72&lt;S72, LARGE(Q72:R72,1),Q72),"")</f>
        <v>0.50347222222222221</v>
      </c>
      <c r="W72" s="73">
        <f>IFERROR(IF(S72&gt;R72,SMALL(S72:T72,1),S72),"")</f>
        <v>0.64583333333333337</v>
      </c>
      <c r="X72" s="74">
        <f t="shared" si="4"/>
        <v>0.14236111111111116</v>
      </c>
    </row>
    <row r="73" spans="2:24">
      <c r="D73" s="1"/>
      <c r="E73" s="3"/>
      <c r="F73" s="3"/>
      <c r="I73" s="75" t="str">
        <f>IFERROR(J73 &amp;" - "&amp;K73,"")</f>
        <v>S2 - J4</v>
      </c>
      <c r="J73" s="7" t="s">
        <v>6</v>
      </c>
      <c r="K73" s="13" t="s">
        <v>14</v>
      </c>
      <c r="L73" s="38">
        <v>0.50347222222222199</v>
      </c>
      <c r="M73" s="39">
        <v>0.66666666666666663</v>
      </c>
      <c r="N73" s="19">
        <f>SUM(M73-L73)</f>
        <v>0.16319444444444464</v>
      </c>
      <c r="Q73" s="83">
        <f>IF(L73&lt;&gt;"",IFERROR(VLOOKUP(J73,Tableau1[#All],4,FALSE),""),"")</f>
        <v>0.50347222222222221</v>
      </c>
      <c r="R73" s="83">
        <f>IF(L73&lt;&gt;"",IFERROR(VLOOKUP(K73,Tableau1[#All],4,FALSE),""),"")</f>
        <v>0.2951388888888889</v>
      </c>
      <c r="S73" s="83">
        <f>IF(L73&lt;&gt;"",IFERROR(VLOOKUP(J73,Tableau1[#All],5,FALSE),""),"")</f>
        <v>0.85416666666666663</v>
      </c>
      <c r="T73" s="83">
        <f>IF(L73&lt;&gt;"",IFERROR(VLOOKUP(K73,Tableau1[#All],5,FALSE),""),"")</f>
        <v>0.66666666666666663</v>
      </c>
      <c r="V73" s="73">
        <f>IFERROR(IF(R73&lt;S73, LARGE(Q73:R73,1),Q73),"")</f>
        <v>0.50347222222222221</v>
      </c>
      <c r="W73" s="73">
        <f>IFERROR(IF(S73&gt;R73,SMALL(S73:T73,1),S73),"")</f>
        <v>0.66666666666666663</v>
      </c>
      <c r="X73" s="74">
        <f t="shared" si="4"/>
        <v>0.16319444444444442</v>
      </c>
    </row>
    <row r="74" spans="2:24">
      <c r="D74" s="1"/>
      <c r="E74" s="3"/>
      <c r="F74" s="3"/>
      <c r="I74" s="76" t="str">
        <f>IFERROR(J74 &amp;" - "&amp;K74,"")</f>
        <v>S2 - S1</v>
      </c>
      <c r="J74" s="7" t="s">
        <v>6</v>
      </c>
      <c r="K74" s="7" t="s">
        <v>5</v>
      </c>
      <c r="L74" s="38">
        <v>0.50347222222222199</v>
      </c>
      <c r="M74" s="38">
        <v>0.85416666666666663</v>
      </c>
      <c r="N74" s="19">
        <f>SUM(M74-L74)</f>
        <v>0.35069444444444464</v>
      </c>
      <c r="Q74" s="83">
        <f>IF(L74&lt;&gt;"",IFERROR(VLOOKUP(J74,Tableau1[#All],4,FALSE),""),"")</f>
        <v>0.50347222222222221</v>
      </c>
      <c r="R74" s="83">
        <f>IF(L74&lt;&gt;"",IFERROR(VLOOKUP(K74,Tableau1[#All],4,FALSE),""),"")</f>
        <v>0.50347222222222221</v>
      </c>
      <c r="S74" s="83">
        <f>IF(L74&lt;&gt;"",IFERROR(VLOOKUP(J74,Tableau1[#All],5,FALSE),""),"")</f>
        <v>0.85416666666666663</v>
      </c>
      <c r="T74" s="83">
        <f>IF(L74&lt;&gt;"",IFERROR(VLOOKUP(K74,Tableau1[#All],5,FALSE),""),"")</f>
        <v>0.89583333333333337</v>
      </c>
      <c r="V74" s="73">
        <f>IFERROR(IF(R74&lt;S74, LARGE(Q74:R74,1),Q74),"")</f>
        <v>0.50347222222222221</v>
      </c>
      <c r="W74" s="73">
        <f>IFERROR(IF(S74&gt;R74,SMALL(S74:T74,1),S74),"")</f>
        <v>0.85416666666666663</v>
      </c>
      <c r="X74" s="74">
        <f t="shared" si="4"/>
        <v>0.35069444444444442</v>
      </c>
    </row>
    <row r="75" spans="2:24">
      <c r="D75" s="3"/>
      <c r="E75" s="3"/>
      <c r="F75" s="3"/>
      <c r="I75" s="75" t="str">
        <f>IFERROR(J75 &amp;" - "&amp;K75,"")</f>
        <v>S2 - S2</v>
      </c>
      <c r="J75" s="7" t="s">
        <v>6</v>
      </c>
      <c r="K75" s="7" t="s">
        <v>6</v>
      </c>
      <c r="L75" s="38">
        <v>0.50347222222222199</v>
      </c>
      <c r="M75" s="38">
        <v>0.85416666666666663</v>
      </c>
      <c r="N75" s="19">
        <f>SUM(M75-L75)</f>
        <v>0.35069444444444464</v>
      </c>
      <c r="Q75" s="83">
        <f>IF(L75&lt;&gt;"",IFERROR(VLOOKUP(J75,Tableau1[#All],4,FALSE),""),"")</f>
        <v>0.50347222222222221</v>
      </c>
      <c r="R75" s="83">
        <f>IF(L75&lt;&gt;"",IFERROR(VLOOKUP(K75,Tableau1[#All],4,FALSE),""),"")</f>
        <v>0.50347222222222221</v>
      </c>
      <c r="S75" s="83">
        <f>IF(L75&lt;&gt;"",IFERROR(VLOOKUP(J75,Tableau1[#All],5,FALSE),""),"")</f>
        <v>0.85416666666666663</v>
      </c>
      <c r="T75" s="83">
        <f>IF(L75&lt;&gt;"",IFERROR(VLOOKUP(K75,Tableau1[#All],5,FALSE),""),"")</f>
        <v>0.85416666666666663</v>
      </c>
      <c r="V75" s="73">
        <f>IFERROR(IF(R75&lt;S75, LARGE(Q75:R75,1),Q75),"")</f>
        <v>0.50347222222222221</v>
      </c>
      <c r="W75" s="73">
        <f>IFERROR(IF(S75&gt;R75,SMALL(S75:T75,1),S75),"")</f>
        <v>0.85416666666666663</v>
      </c>
      <c r="X75" s="74">
        <f t="shared" si="4"/>
        <v>0.35069444444444442</v>
      </c>
    </row>
    <row r="76" spans="2:24">
      <c r="D76" s="1"/>
      <c r="E76" s="3"/>
      <c r="F76" s="3"/>
      <c r="I76" s="76" t="str">
        <f>IFERROR(J76 &amp;" - "&amp;K76,"")</f>
        <v>S2 - S3</v>
      </c>
      <c r="J76" s="7" t="s">
        <v>6</v>
      </c>
      <c r="K76" s="7" t="s">
        <v>7</v>
      </c>
      <c r="L76" s="38">
        <v>0.50347222222222199</v>
      </c>
      <c r="M76" s="38">
        <v>0.8125</v>
      </c>
      <c r="N76" s="19">
        <f>SUM(M76-L76)</f>
        <v>0.30902777777777801</v>
      </c>
      <c r="Q76" s="83">
        <f>IF(L76&lt;&gt;"",IFERROR(VLOOKUP(J76,Tableau1[#All],4,FALSE),""),"")</f>
        <v>0.50347222222222221</v>
      </c>
      <c r="R76" s="83">
        <f>IF(L76&lt;&gt;"",IFERROR(VLOOKUP(K76,Tableau1[#All],4,FALSE),""),"")</f>
        <v>0.46180555555555558</v>
      </c>
      <c r="S76" s="83">
        <f>IF(L76&lt;&gt;"",IFERROR(VLOOKUP(J76,Tableau1[#All],5,FALSE),""),"")</f>
        <v>0.85416666666666663</v>
      </c>
      <c r="T76" s="83">
        <f>IF(L76&lt;&gt;"",IFERROR(VLOOKUP(K76,Tableau1[#All],5,FALSE),""),"")</f>
        <v>0.8125</v>
      </c>
      <c r="V76" s="73">
        <f>IFERROR(IF(R76&lt;S76, LARGE(Q76:R76,1),Q76),"")</f>
        <v>0.50347222222222221</v>
      </c>
      <c r="W76" s="73">
        <f>IFERROR(IF(S76&gt;R76,SMALL(S76:T76,1),S76),"")</f>
        <v>0.8125</v>
      </c>
      <c r="X76" s="74">
        <f t="shared" si="4"/>
        <v>0.30902777777777779</v>
      </c>
    </row>
    <row r="77" spans="2:24">
      <c r="D77" s="1"/>
      <c r="E77" s="3"/>
      <c r="F77" s="3"/>
      <c r="I77" s="75" t="str">
        <f>IFERROR(J77 &amp;" - "&amp;K77,"")</f>
        <v>S2 - S4</v>
      </c>
      <c r="J77" s="7" t="s">
        <v>6</v>
      </c>
      <c r="K77" s="13" t="s">
        <v>15</v>
      </c>
      <c r="L77" s="38">
        <v>0.50347222222222199</v>
      </c>
      <c r="M77" s="38">
        <v>0.85416666666666663</v>
      </c>
      <c r="N77" s="19">
        <f>SUM(M77-L77)</f>
        <v>0.35069444444444464</v>
      </c>
      <c r="Q77" s="83">
        <f>IF(L77&lt;&gt;"",IFERROR(VLOOKUP(J77,Tableau1[#All],4,FALSE),""),"")</f>
        <v>0.50347222222222221</v>
      </c>
      <c r="R77" s="83">
        <f>IF(L77&lt;&gt;"",IFERROR(VLOOKUP(K77,Tableau1[#All],4,FALSE),""),"")</f>
        <v>0.50347222222222221</v>
      </c>
      <c r="S77" s="83">
        <f>IF(L77&lt;&gt;"",IFERROR(VLOOKUP(J77,Tableau1[#All],5,FALSE),""),"")</f>
        <v>0.85416666666666663</v>
      </c>
      <c r="T77" s="83">
        <f>IF(L77&lt;&gt;"",IFERROR(VLOOKUP(K77,Tableau1[#All],5,FALSE),""),"")</f>
        <v>0.875</v>
      </c>
      <c r="V77" s="73">
        <f>IFERROR(IF(R77&lt;S77, LARGE(Q77:R77,1),Q77),"")</f>
        <v>0.50347222222222221</v>
      </c>
      <c r="W77" s="73">
        <f>IFERROR(IF(S77&gt;R77,SMALL(S77:T77,1),S77),"")</f>
        <v>0.85416666666666663</v>
      </c>
      <c r="X77" s="74">
        <f t="shared" si="4"/>
        <v>0.35069444444444442</v>
      </c>
    </row>
    <row r="78" spans="2:24">
      <c r="B78" s="3"/>
      <c r="C78" s="6"/>
      <c r="D78" s="1"/>
      <c r="E78" s="3"/>
      <c r="F78" s="3"/>
      <c r="I78" s="76" t="str">
        <f>IFERROR(J78 &amp;" - "&amp;K78,"")</f>
        <v>S2 - M1</v>
      </c>
      <c r="J78" s="7" t="s">
        <v>6</v>
      </c>
      <c r="K78" s="7" t="s">
        <v>8</v>
      </c>
      <c r="L78" s="38">
        <v>0.50347222222222199</v>
      </c>
      <c r="M78" s="38">
        <v>0.5625</v>
      </c>
      <c r="N78" s="19">
        <f>SUM(M78-L78)</f>
        <v>5.9027777777778012E-2</v>
      </c>
      <c r="Q78" s="83">
        <f>IF(L78&lt;&gt;"",IFERROR(VLOOKUP(J78,Tableau1[#All],4,FALSE),""),"")</f>
        <v>0.50347222222222221</v>
      </c>
      <c r="R78" s="83">
        <f>IF(L78&lt;&gt;"",IFERROR(VLOOKUP(K78,Tableau1[#All],4,FALSE),""),"")</f>
        <v>0.17013888888888887</v>
      </c>
      <c r="S78" s="83">
        <f>IF(L78&lt;&gt;"",IFERROR(VLOOKUP(J78,Tableau1[#All],5,FALSE),""),"")</f>
        <v>0.85416666666666663</v>
      </c>
      <c r="T78" s="83">
        <f>IF(L78&lt;&gt;"",IFERROR(VLOOKUP(K78,Tableau1[#All],5,FALSE),""),"")</f>
        <v>0.5625</v>
      </c>
      <c r="V78" s="73">
        <f>IFERROR(IF(R78&lt;S78, LARGE(Q78:R78,1),Q78),"")</f>
        <v>0.50347222222222221</v>
      </c>
      <c r="W78" s="73">
        <f>IFERROR(IF(S78&gt;R78,SMALL(S78:T78,1),S78),"")</f>
        <v>0.5625</v>
      </c>
      <c r="X78" s="74">
        <f t="shared" si="4"/>
        <v>5.902777777777779E-2</v>
      </c>
    </row>
    <row r="79" spans="2:24">
      <c r="B79" s="3"/>
      <c r="C79" s="6"/>
      <c r="D79" s="1"/>
      <c r="E79" s="3"/>
      <c r="F79" s="3"/>
      <c r="I79" s="75" t="str">
        <f>IFERROR(J79 &amp;" - "&amp;K79,"")</f>
        <v>S2 - M2</v>
      </c>
      <c r="J79" s="7" t="s">
        <v>6</v>
      </c>
      <c r="K79" s="7" t="s">
        <v>9</v>
      </c>
      <c r="L79" s="38">
        <v>0.50347222222222199</v>
      </c>
      <c r="M79" s="38">
        <v>0.60416666666666663</v>
      </c>
      <c r="N79" s="19">
        <f>SUM(M79-L79)</f>
        <v>0.10069444444444464</v>
      </c>
      <c r="Q79" s="83">
        <f>IF(L79&lt;&gt;"",IFERROR(VLOOKUP(J79,Tableau1[#All],4,FALSE),""),"")</f>
        <v>0.50347222222222221</v>
      </c>
      <c r="R79" s="83">
        <f>IF(L79&lt;&gt;"",IFERROR(VLOOKUP(K79,Tableau1[#All],4,FALSE),""),"")</f>
        <v>0.21527777777777779</v>
      </c>
      <c r="S79" s="83">
        <f>IF(L79&lt;&gt;"",IFERROR(VLOOKUP(J79,Tableau1[#All],5,FALSE),""),"")</f>
        <v>0.85416666666666663</v>
      </c>
      <c r="T79" s="83">
        <f>IF(L79&lt;&gt;"",IFERROR(VLOOKUP(K79,Tableau1[#All],5,FALSE),""),"")</f>
        <v>0.60416666666666663</v>
      </c>
      <c r="V79" s="73">
        <f>IFERROR(IF(R79&lt;S79, LARGE(Q79:R79,1),Q79),"")</f>
        <v>0.50347222222222221</v>
      </c>
      <c r="W79" s="73">
        <f>IFERROR(IF(S79&gt;R79,SMALL(S79:T79,1),S79),"")</f>
        <v>0.60416666666666663</v>
      </c>
      <c r="X79" s="74">
        <f t="shared" si="4"/>
        <v>0.10069444444444442</v>
      </c>
    </row>
    <row r="80" spans="2:24">
      <c r="B80" s="3"/>
      <c r="C80" s="6"/>
      <c r="D80" s="1"/>
      <c r="E80" s="3"/>
      <c r="F80" s="3"/>
      <c r="I80" s="76" t="str">
        <f>IFERROR(J80 &amp;" - "&amp;K80,"")</f>
        <v>S2 - M3</v>
      </c>
      <c r="J80" s="7" t="s">
        <v>6</v>
      </c>
      <c r="K80" s="7" t="s">
        <v>10</v>
      </c>
      <c r="L80" s="38">
        <v>0.50347222222222199</v>
      </c>
      <c r="M80" s="38">
        <v>0.5625</v>
      </c>
      <c r="N80" s="19">
        <f>SUM(M80-L80)</f>
        <v>5.9027777777778012E-2</v>
      </c>
      <c r="Q80" s="83">
        <f>IF(L80&lt;&gt;"",IFERROR(VLOOKUP(J80,Tableau1[#All],4,FALSE),""),"")</f>
        <v>0.50347222222222221</v>
      </c>
      <c r="R80" s="83">
        <f>IF(L80&lt;&gt;"",IFERROR(VLOOKUP(K80,Tableau1[#All],4,FALSE),""),"")</f>
        <v>0.21527777777777779</v>
      </c>
      <c r="S80" s="83">
        <f>IF(L80&lt;&gt;"",IFERROR(VLOOKUP(J80,Tableau1[#All],5,FALSE),""),"")</f>
        <v>0.85416666666666663</v>
      </c>
      <c r="T80" s="83">
        <f>IF(L80&lt;&gt;"",IFERROR(VLOOKUP(K80,Tableau1[#All],5,FALSE),""),"")</f>
        <v>0.5625</v>
      </c>
      <c r="V80" s="73">
        <f>IFERROR(IF(R80&lt;S80, LARGE(Q80:R80,1),Q80),"")</f>
        <v>0.50347222222222221</v>
      </c>
      <c r="W80" s="73">
        <f>IFERROR(IF(S80&gt;R80,SMALL(S80:T80,1),S80),"")</f>
        <v>0.5625</v>
      </c>
      <c r="X80" s="74">
        <f t="shared" si="4"/>
        <v>5.902777777777779E-2</v>
      </c>
    </row>
    <row r="81" spans="2:24">
      <c r="B81" s="3"/>
      <c r="C81" s="6"/>
      <c r="D81" s="1"/>
      <c r="E81" s="3"/>
      <c r="F81" s="3"/>
      <c r="I81" s="75" t="str">
        <f>IFERROR(J81 &amp;" - "&amp;K81,"")</f>
        <v>S2 - M4</v>
      </c>
      <c r="J81" s="7" t="s">
        <v>6</v>
      </c>
      <c r="K81" s="7" t="s">
        <v>11</v>
      </c>
      <c r="L81" s="38">
        <v>0.50347222222222199</v>
      </c>
      <c r="M81" s="38">
        <v>0.52083333333333337</v>
      </c>
      <c r="N81" s="19">
        <f>SUM(M81-L81)</f>
        <v>1.7361111111111382E-2</v>
      </c>
      <c r="Q81" s="83">
        <f>IF(L81&lt;&gt;"",IFERROR(VLOOKUP(J81,Tableau1[#All],4,FALSE),""),"")</f>
        <v>0.50347222222222221</v>
      </c>
      <c r="R81" s="83">
        <f>IF(L81&lt;&gt;"",IFERROR(VLOOKUP(K81,Tableau1[#All],4,FALSE),""),"")</f>
        <v>0.17013888888888887</v>
      </c>
      <c r="S81" s="83">
        <f>IF(L81&lt;&gt;"",IFERROR(VLOOKUP(J81,Tableau1[#All],5,FALSE),""),"")</f>
        <v>0.85416666666666663</v>
      </c>
      <c r="T81" s="83">
        <f>IF(L81&lt;&gt;"",IFERROR(VLOOKUP(K81,Tableau1[#All],5,FALSE),""),"")</f>
        <v>0.52083333333333337</v>
      </c>
      <c r="V81" s="73">
        <f>IFERROR(IF(R81&lt;S81, LARGE(Q81:R81,1),Q81),"")</f>
        <v>0.50347222222222221</v>
      </c>
      <c r="W81" s="73">
        <f>IFERROR(IF(S81&gt;R81,SMALL(S81:T81,1),S81),"")</f>
        <v>0.52083333333333337</v>
      </c>
      <c r="X81" s="74">
        <f t="shared" si="4"/>
        <v>1.736111111111116E-2</v>
      </c>
    </row>
    <row r="82" spans="2:24">
      <c r="B82" s="3"/>
      <c r="C82" s="6"/>
      <c r="D82" s="1"/>
      <c r="E82" s="3"/>
      <c r="F82" s="3"/>
      <c r="I82" s="76" t="str">
        <f>IFERROR(J82 &amp;" - "&amp;K82,"")</f>
        <v>S2 - M5</v>
      </c>
      <c r="J82" s="7" t="s">
        <v>6</v>
      </c>
      <c r="K82" s="13" t="s">
        <v>16</v>
      </c>
      <c r="L82" s="38">
        <v>0.50347222222222199</v>
      </c>
      <c r="M82" s="38">
        <v>0.58333333333333337</v>
      </c>
      <c r="N82" s="19">
        <f>SUM(M82-L82)</f>
        <v>7.9861111111111382E-2</v>
      </c>
      <c r="Q82" s="83">
        <f>IF(L82&lt;&gt;"",IFERROR(VLOOKUP(J82,Tableau1[#All],4,FALSE),""),"")</f>
        <v>0.50347222222222221</v>
      </c>
      <c r="R82" s="83">
        <f>IF(L82&lt;&gt;"",IFERROR(VLOOKUP(K82,Tableau1[#All],4,FALSE),""),"")</f>
        <v>0.21527777777777779</v>
      </c>
      <c r="S82" s="83">
        <f>IF(L82&lt;&gt;"",IFERROR(VLOOKUP(J82,Tableau1[#All],5,FALSE),""),"")</f>
        <v>0.85416666666666663</v>
      </c>
      <c r="T82" s="83">
        <f>IF(L82&lt;&gt;"",IFERROR(VLOOKUP(K82,Tableau1[#All],5,FALSE),""),"")</f>
        <v>0.58333333333333337</v>
      </c>
      <c r="V82" s="73">
        <f>IFERROR(IF(R82&lt;S82, LARGE(Q82:R82,1),Q82),"")</f>
        <v>0.50347222222222221</v>
      </c>
      <c r="W82" s="73">
        <f>IFERROR(IF(S82&gt;R82,SMALL(S82:T82,1),S82),"")</f>
        <v>0.58333333333333337</v>
      </c>
      <c r="X82" s="74">
        <f t="shared" si="4"/>
        <v>7.986111111111116E-2</v>
      </c>
    </row>
    <row r="83" spans="2:24">
      <c r="B83" s="3"/>
      <c r="C83" s="6"/>
      <c r="D83" s="1"/>
      <c r="E83" s="3"/>
      <c r="F83" s="3"/>
      <c r="I83" s="75" t="str">
        <f>IFERROR(J83 &amp;" - "&amp;K83,"")</f>
        <v>S2 - N1</v>
      </c>
      <c r="J83" s="7" t="s">
        <v>6</v>
      </c>
      <c r="K83" s="7" t="s">
        <v>12</v>
      </c>
      <c r="L83" s="18"/>
      <c r="M83" s="18"/>
      <c r="N83" s="18"/>
      <c r="Q83" s="83" t="str">
        <f>IF(L83&lt;&gt;"",IFERROR(VLOOKUP(J83,Tableau1[#All],4,FALSE),""),"")</f>
        <v/>
      </c>
      <c r="R83" s="83" t="str">
        <f>IF(L83&lt;&gt;"",IFERROR(VLOOKUP(K83,Tableau1[#All],4,FALSE),""),"")</f>
        <v/>
      </c>
      <c r="S83" s="83" t="str">
        <f>IF(L83&lt;&gt;"",IFERROR(VLOOKUP(J83,Tableau1[#All],5,FALSE),""),"")</f>
        <v/>
      </c>
      <c r="T83" s="83" t="str">
        <f>IF(L83&lt;&gt;"",IFERROR(VLOOKUP(K83,Tableau1[#All],5,FALSE),""),"")</f>
        <v/>
      </c>
      <c r="V83" s="73" t="str">
        <f>IFERROR(IF(R83&lt;S83, LARGE(Q83:R83,1),Q83),"")</f>
        <v/>
      </c>
      <c r="W83" s="73" t="str">
        <f>IFERROR(IF(S83&gt;R83,SMALL(S83:T83,1),S83),"")</f>
        <v/>
      </c>
      <c r="X83" s="74" t="str">
        <f t="shared" si="4"/>
        <v/>
      </c>
    </row>
    <row r="84" spans="2:24">
      <c r="B84" s="3"/>
      <c r="C84" s="6"/>
      <c r="D84" s="1"/>
      <c r="E84" s="3"/>
      <c r="F84" s="3"/>
      <c r="I84" s="76" t="str">
        <f>IFERROR(J84 &amp;" - "&amp;K84,"")</f>
        <v>S2 - N2</v>
      </c>
      <c r="J84" s="7" t="s">
        <v>6</v>
      </c>
      <c r="K84" s="7" t="s">
        <v>13</v>
      </c>
      <c r="L84" s="18"/>
      <c r="M84" s="18"/>
      <c r="N84" s="18"/>
      <c r="Q84" s="83" t="str">
        <f>IF(L84&lt;&gt;"",IFERROR(VLOOKUP(J84,Tableau1[#All],4,FALSE),""),"")</f>
        <v/>
      </c>
      <c r="R84" s="83" t="str">
        <f>IF(L84&lt;&gt;"",IFERROR(VLOOKUP(K84,Tableau1[#All],4,FALSE),""),"")</f>
        <v/>
      </c>
      <c r="S84" s="83" t="str">
        <f>IF(L84&lt;&gt;"",IFERROR(VLOOKUP(J84,Tableau1[#All],5,FALSE),""),"")</f>
        <v/>
      </c>
      <c r="T84" s="83" t="str">
        <f>IF(L84&lt;&gt;"",IFERROR(VLOOKUP(K84,Tableau1[#All],5,FALSE),""),"")</f>
        <v/>
      </c>
      <c r="V84" s="73" t="str">
        <f>IFERROR(IF(R84&lt;S84, LARGE(Q84:R84,1),Q84),"")</f>
        <v/>
      </c>
      <c r="W84" s="73" t="str">
        <f>IFERROR(IF(S84&gt;R84,SMALL(S84:T84,1),S84),"")</f>
        <v/>
      </c>
      <c r="X84" s="74" t="str">
        <f t="shared" si="4"/>
        <v/>
      </c>
    </row>
    <row r="85" spans="2:24">
      <c r="B85" s="3"/>
      <c r="C85" s="6"/>
      <c r="D85" s="1"/>
      <c r="E85" s="3"/>
      <c r="F85" s="3"/>
      <c r="I85" s="75" t="str">
        <f>IFERROR(J85 &amp;" - "&amp;K85,"")</f>
        <v xml:space="preserve"> - </v>
      </c>
      <c r="J85" s="3"/>
      <c r="K85" s="3"/>
      <c r="L85" s="3"/>
      <c r="M85" s="3"/>
      <c r="N85" s="3"/>
      <c r="Q85" s="83" t="str">
        <f>IF(L85&lt;&gt;"",IFERROR(VLOOKUP(J85,Tableau1[#All],4,FALSE),""),"")</f>
        <v/>
      </c>
      <c r="R85" s="83" t="str">
        <f>IF(L85&lt;&gt;"",IFERROR(VLOOKUP(K85,Tableau1[#All],4,FALSE),""),"")</f>
        <v/>
      </c>
      <c r="S85" s="83" t="str">
        <f>IF(L85&lt;&gt;"",IFERROR(VLOOKUP(J85,Tableau1[#All],5,FALSE),""),"")</f>
        <v/>
      </c>
      <c r="T85" s="83" t="str">
        <f>IF(L85&lt;&gt;"",IFERROR(VLOOKUP(K85,Tableau1[#All],5,FALSE),""),"")</f>
        <v/>
      </c>
      <c r="V85" s="73" t="str">
        <f>IFERROR(IF(R85&lt;S85, LARGE(Q85:R85,1),Q85),"")</f>
        <v/>
      </c>
      <c r="W85" s="73" t="str">
        <f>IFERROR(IF(S85&gt;R85,SMALL(S85:T85,1),S85),"")</f>
        <v/>
      </c>
      <c r="X85" s="74" t="str">
        <f t="shared" si="4"/>
        <v/>
      </c>
    </row>
    <row r="86" spans="2:24">
      <c r="B86" s="3"/>
      <c r="C86" s="6"/>
      <c r="D86" s="3"/>
      <c r="E86" s="3"/>
      <c r="F86" s="3"/>
      <c r="I86" s="76" t="str">
        <f>IFERROR(J86 &amp;" - "&amp;K86,"")</f>
        <v xml:space="preserve"> - </v>
      </c>
      <c r="J86" s="3"/>
      <c r="K86" s="3"/>
      <c r="L86" s="3"/>
      <c r="M86" s="3"/>
      <c r="N86" s="3"/>
      <c r="Q86" s="83" t="str">
        <f>IF(L86&lt;&gt;"",IFERROR(VLOOKUP(J86,Tableau1[#All],4,FALSE),""),"")</f>
        <v/>
      </c>
      <c r="R86" s="83" t="str">
        <f>IF(L86&lt;&gt;"",IFERROR(VLOOKUP(K86,Tableau1[#All],4,FALSE),""),"")</f>
        <v/>
      </c>
      <c r="S86" s="83" t="str">
        <f>IF(L86&lt;&gt;"",IFERROR(VLOOKUP(J86,Tableau1[#All],5,FALSE),""),"")</f>
        <v/>
      </c>
      <c r="T86" s="83" t="str">
        <f>IF(L86&lt;&gt;"",IFERROR(VLOOKUP(K86,Tableau1[#All],5,FALSE),""),"")</f>
        <v/>
      </c>
      <c r="V86" s="73" t="str">
        <f>IFERROR(IF(R86&lt;S86, LARGE(Q86:R86,1),Q86),"")</f>
        <v/>
      </c>
      <c r="W86" s="73" t="str">
        <f>IFERROR(IF(S86&gt;R86,SMALL(S86:T86,1),S86),"")</f>
        <v/>
      </c>
      <c r="X86" s="74" t="str">
        <f t="shared" si="4"/>
        <v/>
      </c>
    </row>
    <row r="87" spans="2:24">
      <c r="B87" s="3"/>
      <c r="C87" s="6"/>
      <c r="D87" s="1"/>
      <c r="E87" s="3"/>
      <c r="F87" s="3"/>
      <c r="I87" s="75" t="str">
        <f>IFERROR(J87 &amp;" - "&amp;K87,"")</f>
        <v>M2 - J1</v>
      </c>
      <c r="J87" s="7" t="s">
        <v>9</v>
      </c>
      <c r="K87" s="7" t="s">
        <v>4</v>
      </c>
      <c r="L87" s="38">
        <v>0.2951388888888889</v>
      </c>
      <c r="M87" s="38">
        <v>0.60416666666666663</v>
      </c>
      <c r="N87" s="19">
        <f>SUM(M87-L87)</f>
        <v>0.30902777777777773</v>
      </c>
      <c r="Q87" s="83">
        <f>IF(L87&lt;&gt;"",IFERROR(VLOOKUP(J87,Tableau1[#All],4,FALSE),""),"")</f>
        <v>0.21527777777777779</v>
      </c>
      <c r="R87" s="83">
        <f>IF(L87&lt;&gt;"",IFERROR(VLOOKUP(K87,Tableau1[#All],4,FALSE),""),"")</f>
        <v>0.2951388888888889</v>
      </c>
      <c r="S87" s="83">
        <f>IF(L87&lt;&gt;"",IFERROR(VLOOKUP(J87,Tableau1[#All],5,FALSE),""),"")</f>
        <v>0.60416666666666663</v>
      </c>
      <c r="T87" s="83">
        <f>IF(L87&lt;&gt;"",IFERROR(VLOOKUP(K87,Tableau1[#All],5,FALSE),""),"")</f>
        <v>0.6875</v>
      </c>
      <c r="V87" s="73">
        <f>IFERROR(IF(R87&lt;S87, LARGE(Q87:R87,1),Q87),"")</f>
        <v>0.2951388888888889</v>
      </c>
      <c r="W87" s="73">
        <f>IFERROR(IF(S87&gt;R87,SMALL(S87:T87,1),S87),"")</f>
        <v>0.60416666666666663</v>
      </c>
      <c r="X87" s="74">
        <f t="shared" si="4"/>
        <v>0.30902777777777773</v>
      </c>
    </row>
    <row r="88" spans="2:24">
      <c r="B88" s="3"/>
      <c r="C88" s="6"/>
      <c r="D88" s="1"/>
      <c r="E88" s="3"/>
      <c r="F88" s="3"/>
      <c r="I88" s="76" t="str">
        <f>IFERROR(J88 &amp;" - "&amp;K88,"")</f>
        <v>M2 - J2</v>
      </c>
      <c r="J88" s="7" t="s">
        <v>9</v>
      </c>
      <c r="K88" s="7" t="s">
        <v>2</v>
      </c>
      <c r="L88" s="38">
        <v>0.2951388888888889</v>
      </c>
      <c r="M88" s="38">
        <v>0.60416666666666663</v>
      </c>
      <c r="N88" s="19">
        <f>SUM(M88-L88)</f>
        <v>0.30902777777777773</v>
      </c>
      <c r="Q88" s="83">
        <f>IF(L88&lt;&gt;"",IFERROR(VLOOKUP(J88,Tableau1[#All],4,FALSE),""),"")</f>
        <v>0.21527777777777779</v>
      </c>
      <c r="R88" s="83">
        <f>IF(L88&lt;&gt;"",IFERROR(VLOOKUP(K88,Tableau1[#All],4,FALSE),""),"")</f>
        <v>0.2951388888888889</v>
      </c>
      <c r="S88" s="83">
        <f>IF(L88&lt;&gt;"",IFERROR(VLOOKUP(J88,Tableau1[#All],5,FALSE),""),"")</f>
        <v>0.60416666666666663</v>
      </c>
      <c r="T88" s="83">
        <f>IF(L88&lt;&gt;"",IFERROR(VLOOKUP(K88,Tableau1[#All],5,FALSE),""),"")</f>
        <v>0.70833333333333337</v>
      </c>
      <c r="V88" s="73">
        <f>IFERROR(IF(R88&lt;S88, LARGE(Q88:R88,1),Q88),"")</f>
        <v>0.2951388888888889</v>
      </c>
      <c r="W88" s="73">
        <f>IFERROR(IF(S88&gt;R88,SMALL(S88:T88,1),S88),"")</f>
        <v>0.60416666666666663</v>
      </c>
      <c r="X88" s="74">
        <f t="shared" si="4"/>
        <v>0.30902777777777773</v>
      </c>
    </row>
    <row r="89" spans="2:24">
      <c r="C89" s="3"/>
      <c r="D89" s="1"/>
      <c r="E89" s="3"/>
      <c r="F89" s="3"/>
      <c r="I89" s="75" t="str">
        <f>IFERROR(J89 &amp;" - "&amp;K89,"")</f>
        <v>M2 - J3</v>
      </c>
      <c r="J89" s="7" t="s">
        <v>9</v>
      </c>
      <c r="K89" s="7" t="s">
        <v>3</v>
      </c>
      <c r="L89" s="38">
        <v>0.2951388888888889</v>
      </c>
      <c r="M89" s="38">
        <v>0.60416666666666663</v>
      </c>
      <c r="N89" s="19">
        <f>SUM(M89-L89)</f>
        <v>0.30902777777777773</v>
      </c>
      <c r="Q89" s="83">
        <f>IF(L89&lt;&gt;"",IFERROR(VLOOKUP(J89,Tableau1[#All],4,FALSE),""),"")</f>
        <v>0.21527777777777779</v>
      </c>
      <c r="R89" s="83">
        <f>IF(L89&lt;&gt;"",IFERROR(VLOOKUP(K89,Tableau1[#All],4,FALSE),""),"")</f>
        <v>0.2951388888888889</v>
      </c>
      <c r="S89" s="83">
        <f>IF(L89&lt;&gt;"",IFERROR(VLOOKUP(J89,Tableau1[#All],5,FALSE),""),"")</f>
        <v>0.60416666666666663</v>
      </c>
      <c r="T89" s="83">
        <f>IF(L89&lt;&gt;"",IFERROR(VLOOKUP(K89,Tableau1[#All],5,FALSE),""),"")</f>
        <v>0.64583333333333337</v>
      </c>
      <c r="V89" s="73">
        <f>IFERROR(IF(R89&lt;S89, LARGE(Q89:R89,1),Q89),"")</f>
        <v>0.2951388888888889</v>
      </c>
      <c r="W89" s="73">
        <f>IFERROR(IF(S89&gt;R89,SMALL(S89:T89,1),S89),"")</f>
        <v>0.60416666666666663</v>
      </c>
      <c r="X89" s="74">
        <f t="shared" si="4"/>
        <v>0.30902777777777773</v>
      </c>
    </row>
    <row r="90" spans="2:24" ht="15.75" thickBot="1">
      <c r="C90" s="1" t="s">
        <v>0</v>
      </c>
      <c r="D90" s="1"/>
      <c r="E90" s="3"/>
      <c r="F90" s="3"/>
      <c r="I90" s="76" t="str">
        <f>IFERROR(J90 &amp;" - "&amp;K90,"")</f>
        <v>M2 - J4</v>
      </c>
      <c r="J90" s="7" t="s">
        <v>9</v>
      </c>
      <c r="K90" s="13" t="s">
        <v>14</v>
      </c>
      <c r="L90" s="38">
        <v>0.2951388888888889</v>
      </c>
      <c r="M90" s="38">
        <v>0.60416666666666663</v>
      </c>
      <c r="N90" s="19">
        <f>SUM(M90-L90)</f>
        <v>0.30902777777777773</v>
      </c>
      <c r="Q90" s="83">
        <f>IF(L90&lt;&gt;"",IFERROR(VLOOKUP(J90,Tableau1[#All],4,FALSE),""),"")</f>
        <v>0.21527777777777779</v>
      </c>
      <c r="R90" s="83">
        <f>IF(L90&lt;&gt;"",IFERROR(VLOOKUP(K90,Tableau1[#All],4,FALSE),""),"")</f>
        <v>0.2951388888888889</v>
      </c>
      <c r="S90" s="83">
        <f>IF(L90&lt;&gt;"",IFERROR(VLOOKUP(J90,Tableau1[#All],5,FALSE),""),"")</f>
        <v>0.60416666666666663</v>
      </c>
      <c r="T90" s="83">
        <f>IF(L90&lt;&gt;"",IFERROR(VLOOKUP(K90,Tableau1[#All],5,FALSE),""),"")</f>
        <v>0.66666666666666663</v>
      </c>
      <c r="V90" s="73">
        <f>IFERROR(IF(R90&lt;S90, LARGE(Q90:R90,1),Q90),"")</f>
        <v>0.2951388888888889</v>
      </c>
      <c r="W90" s="73">
        <f>IFERROR(IF(S90&gt;R90,SMALL(S90:T90,1),S90),"")</f>
        <v>0.60416666666666663</v>
      </c>
      <c r="X90" s="74">
        <f t="shared" si="4"/>
        <v>0.30902777777777773</v>
      </c>
    </row>
    <row r="91" spans="2:24">
      <c r="C91" s="23" t="s">
        <v>16</v>
      </c>
      <c r="D91" s="25"/>
      <c r="E91" s="3"/>
      <c r="F91" s="3"/>
      <c r="I91" s="75" t="str">
        <f>IFERROR(J91 &amp;" - "&amp;K91,"")</f>
        <v>M2 - S1</v>
      </c>
      <c r="J91" s="7" t="s">
        <v>9</v>
      </c>
      <c r="K91" s="7" t="s">
        <v>5</v>
      </c>
      <c r="L91" s="38">
        <v>0.50347222222222221</v>
      </c>
      <c r="M91" s="38">
        <v>0.60416666666666663</v>
      </c>
      <c r="N91" s="19">
        <f>SUM(M91-L91)</f>
        <v>0.10069444444444442</v>
      </c>
      <c r="Q91" s="83">
        <f>IF(L91&lt;&gt;"",IFERROR(VLOOKUP(J91,Tableau1[#All],4,FALSE),""),"")</f>
        <v>0.21527777777777779</v>
      </c>
      <c r="R91" s="83">
        <f>IF(L91&lt;&gt;"",IFERROR(VLOOKUP(K91,Tableau1[#All],4,FALSE),""),"")</f>
        <v>0.50347222222222221</v>
      </c>
      <c r="S91" s="83">
        <f>IF(L91&lt;&gt;"",IFERROR(VLOOKUP(J91,Tableau1[#All],5,FALSE),""),"")</f>
        <v>0.60416666666666663</v>
      </c>
      <c r="T91" s="83">
        <f>IF(L91&lt;&gt;"",IFERROR(VLOOKUP(K91,Tableau1[#All],5,FALSE),""),"")</f>
        <v>0.89583333333333337</v>
      </c>
      <c r="V91" s="73">
        <f>IFERROR(IF(R91&lt;S91, LARGE(Q91:R91,1),Q91),"")</f>
        <v>0.50347222222222221</v>
      </c>
      <c r="W91" s="73">
        <f>IFERROR(IF(S91&gt;R91,SMALL(S91:T91,1),S91),"")</f>
        <v>0.60416666666666663</v>
      </c>
      <c r="X91" s="74">
        <f t="shared" si="4"/>
        <v>0.10069444444444442</v>
      </c>
    </row>
    <row r="92" spans="2:24" ht="15.75" thickBot="1">
      <c r="C92" s="26" t="s">
        <v>16</v>
      </c>
      <c r="D92" s="4"/>
      <c r="E92" s="3"/>
      <c r="F92" s="3"/>
      <c r="I92" s="76" t="str">
        <f>IFERROR(J92 &amp;" - "&amp;K92,"")</f>
        <v>M2 - S2</v>
      </c>
      <c r="J92" s="7" t="s">
        <v>9</v>
      </c>
      <c r="K92" s="7" t="s">
        <v>6</v>
      </c>
      <c r="L92" s="38">
        <v>0.50347222222222221</v>
      </c>
      <c r="M92" s="38">
        <v>0.60416666666666663</v>
      </c>
      <c r="N92" s="19">
        <f>SUM(M92-L92)</f>
        <v>0.10069444444444442</v>
      </c>
      <c r="Q92" s="83">
        <f>IF(L92&lt;&gt;"",IFERROR(VLOOKUP(J92,Tableau1[#All],4,FALSE),""),"")</f>
        <v>0.21527777777777779</v>
      </c>
      <c r="R92" s="83">
        <f>IF(L92&lt;&gt;"",IFERROR(VLOOKUP(K92,Tableau1[#All],4,FALSE),""),"")</f>
        <v>0.50347222222222221</v>
      </c>
      <c r="S92" s="83">
        <f>IF(L92&lt;&gt;"",IFERROR(VLOOKUP(J92,Tableau1[#All],5,FALSE),""),"")</f>
        <v>0.60416666666666663</v>
      </c>
      <c r="T92" s="83">
        <f>IF(L92&lt;&gt;"",IFERROR(VLOOKUP(K92,Tableau1[#All],5,FALSE),""),"")</f>
        <v>0.85416666666666663</v>
      </c>
      <c r="V92" s="73">
        <f>IFERROR(IF(R92&lt;S92, LARGE(Q92:R92,1),Q92),"")</f>
        <v>0.50347222222222221</v>
      </c>
      <c r="W92" s="73">
        <f>IFERROR(IF(S92&gt;R92,SMALL(S92:T92,1),S92),"")</f>
        <v>0.60416666666666663</v>
      </c>
      <c r="X92" s="74">
        <f t="shared" si="4"/>
        <v>0.10069444444444442</v>
      </c>
    </row>
    <row r="93" spans="2:24">
      <c r="C93" s="23" t="s">
        <v>16</v>
      </c>
      <c r="D93" s="4"/>
      <c r="E93" s="3"/>
      <c r="F93" s="3"/>
      <c r="I93" s="75" t="str">
        <f>IFERROR(J93 &amp;" - "&amp;K93,"")</f>
        <v>M2 - S3</v>
      </c>
      <c r="J93" s="7" t="s">
        <v>9</v>
      </c>
      <c r="K93" s="7" t="s">
        <v>7</v>
      </c>
      <c r="L93" s="38">
        <v>0.46180555555555558</v>
      </c>
      <c r="M93" s="38">
        <v>0.60416666666666663</v>
      </c>
      <c r="N93" s="19">
        <f>SUM(M93-L93)</f>
        <v>0.14236111111111105</v>
      </c>
      <c r="Q93" s="83">
        <f>IF(L93&lt;&gt;"",IFERROR(VLOOKUP(J93,Tableau1[#All],4,FALSE),""),"")</f>
        <v>0.21527777777777779</v>
      </c>
      <c r="R93" s="83">
        <f>IF(L93&lt;&gt;"",IFERROR(VLOOKUP(K93,Tableau1[#All],4,FALSE),""),"")</f>
        <v>0.46180555555555558</v>
      </c>
      <c r="S93" s="83">
        <f>IF(L93&lt;&gt;"",IFERROR(VLOOKUP(J93,Tableau1[#All],5,FALSE),""),"")</f>
        <v>0.60416666666666663</v>
      </c>
      <c r="T93" s="83">
        <f>IF(L93&lt;&gt;"",IFERROR(VLOOKUP(K93,Tableau1[#All],5,FALSE),""),"")</f>
        <v>0.8125</v>
      </c>
      <c r="V93" s="73">
        <f>IFERROR(IF(R93&lt;S93, LARGE(Q93:R93,1),Q93),"")</f>
        <v>0.46180555555555558</v>
      </c>
      <c r="W93" s="73">
        <f>IFERROR(IF(S93&gt;R93,SMALL(S93:T93,1),S93),"")</f>
        <v>0.60416666666666663</v>
      </c>
      <c r="X93" s="74">
        <f t="shared" si="4"/>
        <v>0.14236111111111105</v>
      </c>
    </row>
    <row r="94" spans="2:24" ht="15.75" thickBot="1">
      <c r="C94" s="26" t="s">
        <v>16</v>
      </c>
      <c r="D94" s="4"/>
      <c r="E94" s="3"/>
      <c r="F94" s="3"/>
      <c r="I94" s="76" t="str">
        <f>IFERROR(J94 &amp;" - "&amp;K94,"")</f>
        <v>M2 - S4</v>
      </c>
      <c r="J94" s="7" t="s">
        <v>9</v>
      </c>
      <c r="K94" s="13" t="s">
        <v>15</v>
      </c>
      <c r="L94" s="38">
        <v>0.50347222222222221</v>
      </c>
      <c r="M94" s="38">
        <v>0.60416666666666663</v>
      </c>
      <c r="N94" s="19">
        <f>SUM(M94-L94)</f>
        <v>0.10069444444444442</v>
      </c>
      <c r="Q94" s="83">
        <f>IF(L94&lt;&gt;"",IFERROR(VLOOKUP(J94,Tableau1[#All],4,FALSE),""),"")</f>
        <v>0.21527777777777779</v>
      </c>
      <c r="R94" s="83">
        <f>IF(L94&lt;&gt;"",IFERROR(VLOOKUP(K94,Tableau1[#All],4,FALSE),""),"")</f>
        <v>0.50347222222222221</v>
      </c>
      <c r="S94" s="83">
        <f>IF(L94&lt;&gt;"",IFERROR(VLOOKUP(J94,Tableau1[#All],5,FALSE),""),"")</f>
        <v>0.60416666666666663</v>
      </c>
      <c r="T94" s="83">
        <f>IF(L94&lt;&gt;"",IFERROR(VLOOKUP(K94,Tableau1[#All],5,FALSE),""),"")</f>
        <v>0.875</v>
      </c>
      <c r="V94" s="73">
        <f>IFERROR(IF(R94&lt;S94, LARGE(Q94:R94,1),Q94),"")</f>
        <v>0.50347222222222221</v>
      </c>
      <c r="W94" s="73">
        <f>IFERROR(IF(S94&gt;R94,SMALL(S94:T94,1),S94),"")</f>
        <v>0.60416666666666663</v>
      </c>
      <c r="X94" s="74">
        <f t="shared" si="4"/>
        <v>0.10069444444444442</v>
      </c>
    </row>
    <row r="95" spans="2:24">
      <c r="C95" s="23" t="s">
        <v>16</v>
      </c>
      <c r="D95" s="4"/>
      <c r="E95" s="3"/>
      <c r="F95" s="3"/>
      <c r="I95" s="75" t="str">
        <f>IFERROR(J95 &amp;" - "&amp;K95,"")</f>
        <v>M2 - M1</v>
      </c>
      <c r="J95" s="7" t="s">
        <v>9</v>
      </c>
      <c r="K95" s="7" t="s">
        <v>8</v>
      </c>
      <c r="L95" s="38">
        <v>0.21527777777777779</v>
      </c>
      <c r="M95" s="38">
        <v>0.5625</v>
      </c>
      <c r="N95" s="19">
        <f>SUM(M95-L95)</f>
        <v>0.34722222222222221</v>
      </c>
      <c r="Q95" s="83">
        <f>IF(L95&lt;&gt;"",IFERROR(VLOOKUP(J95,Tableau1[#All],4,FALSE),""),"")</f>
        <v>0.21527777777777779</v>
      </c>
      <c r="R95" s="83">
        <f>IF(L95&lt;&gt;"",IFERROR(VLOOKUP(K95,Tableau1[#All],4,FALSE),""),"")</f>
        <v>0.17013888888888887</v>
      </c>
      <c r="S95" s="83">
        <f>IF(L95&lt;&gt;"",IFERROR(VLOOKUP(J95,Tableau1[#All],5,FALSE),""),"")</f>
        <v>0.60416666666666663</v>
      </c>
      <c r="T95" s="83">
        <f>IF(L95&lt;&gt;"",IFERROR(VLOOKUP(K95,Tableau1[#All],5,FALSE),""),"")</f>
        <v>0.5625</v>
      </c>
      <c r="V95" s="73">
        <f>IFERROR(IF(R95&lt;S95, LARGE(Q95:R95,1),Q95),"")</f>
        <v>0.21527777777777779</v>
      </c>
      <c r="W95" s="73">
        <f>IFERROR(IF(S95&gt;R95,SMALL(S95:T95,1),S95),"")</f>
        <v>0.5625</v>
      </c>
      <c r="X95" s="74">
        <f t="shared" si="4"/>
        <v>0.34722222222222221</v>
      </c>
    </row>
    <row r="96" spans="2:24" ht="15.75" thickBot="1">
      <c r="C96" s="26" t="s">
        <v>16</v>
      </c>
      <c r="D96" s="4"/>
      <c r="E96" s="3"/>
      <c r="F96" s="3"/>
      <c r="I96" s="76" t="str">
        <f>IFERROR(J96 &amp;" - "&amp;K96,"")</f>
        <v>M2 - M2</v>
      </c>
      <c r="J96" s="7" t="s">
        <v>9</v>
      </c>
      <c r="K96" s="7" t="s">
        <v>9</v>
      </c>
      <c r="L96" s="38">
        <v>0.21527777777777779</v>
      </c>
      <c r="M96" s="38">
        <v>0.60416666666666663</v>
      </c>
      <c r="N96" s="19">
        <f>SUM(M96-L96)</f>
        <v>0.38888888888888884</v>
      </c>
      <c r="Q96" s="83">
        <f>IF(L96&lt;&gt;"",IFERROR(VLOOKUP(J96,Tableau1[#All],4,FALSE),""),"")</f>
        <v>0.21527777777777779</v>
      </c>
      <c r="R96" s="83">
        <f>IF(L96&lt;&gt;"",IFERROR(VLOOKUP(K96,Tableau1[#All],4,FALSE),""),"")</f>
        <v>0.21527777777777779</v>
      </c>
      <c r="S96" s="83">
        <f>IF(L96&lt;&gt;"",IFERROR(VLOOKUP(J96,Tableau1[#All],5,FALSE),""),"")</f>
        <v>0.60416666666666663</v>
      </c>
      <c r="T96" s="83">
        <f>IF(L96&lt;&gt;"",IFERROR(VLOOKUP(K96,Tableau1[#All],5,FALSE),""),"")</f>
        <v>0.60416666666666663</v>
      </c>
      <c r="V96" s="73">
        <f>IFERROR(IF(R96&lt;S96, LARGE(Q96:R96,1),Q96),"")</f>
        <v>0.21527777777777779</v>
      </c>
      <c r="W96" s="73">
        <f>IFERROR(IF(S96&gt;R96,SMALL(S96:T96,1),S96),"")</f>
        <v>0.60416666666666663</v>
      </c>
      <c r="X96" s="74">
        <f t="shared" si="4"/>
        <v>0.38888888888888884</v>
      </c>
    </row>
    <row r="97" spans="3:24">
      <c r="C97" s="23" t="s">
        <v>16</v>
      </c>
      <c r="D97" s="4"/>
      <c r="E97" s="3"/>
      <c r="F97" s="3"/>
      <c r="I97" s="75" t="str">
        <f>IFERROR(J97 &amp;" - "&amp;K97,"")</f>
        <v>M2 - M3</v>
      </c>
      <c r="J97" s="7" t="s">
        <v>9</v>
      </c>
      <c r="K97" s="7" t="s">
        <v>10</v>
      </c>
      <c r="L97" s="38">
        <v>0.21527777777777779</v>
      </c>
      <c r="M97" s="38">
        <v>0.5625</v>
      </c>
      <c r="N97" s="19">
        <f>SUM(M97-L97)</f>
        <v>0.34722222222222221</v>
      </c>
      <c r="Q97" s="83">
        <f>IF(L97&lt;&gt;"",IFERROR(VLOOKUP(J97,Tableau1[#All],4,FALSE),""),"")</f>
        <v>0.21527777777777779</v>
      </c>
      <c r="R97" s="83">
        <f>IF(L97&lt;&gt;"",IFERROR(VLOOKUP(K97,Tableau1[#All],4,FALSE),""),"")</f>
        <v>0.21527777777777779</v>
      </c>
      <c r="S97" s="83">
        <f>IF(L97&lt;&gt;"",IFERROR(VLOOKUP(J97,Tableau1[#All],5,FALSE),""),"")</f>
        <v>0.60416666666666663</v>
      </c>
      <c r="T97" s="83">
        <f>IF(L97&lt;&gt;"",IFERROR(VLOOKUP(K97,Tableau1[#All],5,FALSE),""),"")</f>
        <v>0.5625</v>
      </c>
      <c r="V97" s="73">
        <f>IFERROR(IF(R97&lt;S97, LARGE(Q97:R97,1),Q97),"")</f>
        <v>0.21527777777777779</v>
      </c>
      <c r="W97" s="73">
        <f>IFERROR(IF(S97&gt;R97,SMALL(S97:T97,1),S97),"")</f>
        <v>0.5625</v>
      </c>
      <c r="X97" s="74">
        <f t="shared" si="4"/>
        <v>0.34722222222222221</v>
      </c>
    </row>
    <row r="98" spans="3:24" ht="15.75" thickBot="1">
      <c r="C98" s="26" t="s">
        <v>16</v>
      </c>
      <c r="D98" s="4"/>
      <c r="E98" s="3"/>
      <c r="F98" s="3"/>
      <c r="I98" s="76" t="str">
        <f>IFERROR(J98 &amp;" - "&amp;K98,"")</f>
        <v>M2 - M4</v>
      </c>
      <c r="J98" s="7" t="s">
        <v>9</v>
      </c>
      <c r="K98" s="7" t="s">
        <v>11</v>
      </c>
      <c r="L98" s="38">
        <v>0.21527777777777779</v>
      </c>
      <c r="M98" s="38">
        <v>0.52083333333333337</v>
      </c>
      <c r="N98" s="19">
        <f>SUM(M98-L98)</f>
        <v>0.30555555555555558</v>
      </c>
      <c r="Q98" s="83">
        <f>IF(L98&lt;&gt;"",IFERROR(VLOOKUP(J98,Tableau1[#All],4,FALSE),""),"")</f>
        <v>0.21527777777777779</v>
      </c>
      <c r="R98" s="83">
        <f>IF(L98&lt;&gt;"",IFERROR(VLOOKUP(K98,Tableau1[#All],4,FALSE),""),"")</f>
        <v>0.17013888888888887</v>
      </c>
      <c r="S98" s="83">
        <f>IF(L98&lt;&gt;"",IFERROR(VLOOKUP(J98,Tableau1[#All],5,FALSE),""),"")</f>
        <v>0.60416666666666663</v>
      </c>
      <c r="T98" s="83">
        <f>IF(L98&lt;&gt;"",IFERROR(VLOOKUP(K98,Tableau1[#All],5,FALSE),""),"")</f>
        <v>0.52083333333333337</v>
      </c>
      <c r="V98" s="73">
        <f>IFERROR(IF(R98&lt;S98, LARGE(Q98:R98,1),Q98),"")</f>
        <v>0.21527777777777779</v>
      </c>
      <c r="W98" s="73">
        <f>IFERROR(IF(S98&gt;R98,SMALL(S98:T98,1),S98),"")</f>
        <v>0.52083333333333337</v>
      </c>
      <c r="X98" s="74">
        <f t="shared" si="4"/>
        <v>0.30555555555555558</v>
      </c>
    </row>
    <row r="99" spans="3:24">
      <c r="C99" s="23" t="s">
        <v>16</v>
      </c>
      <c r="D99" s="4"/>
      <c r="E99" s="3"/>
      <c r="F99" s="3"/>
      <c r="I99" s="75" t="str">
        <f>IFERROR(J99 &amp;" - "&amp;K99,"")</f>
        <v>M2 - M5</v>
      </c>
      <c r="J99" s="7" t="s">
        <v>9</v>
      </c>
      <c r="K99" s="13" t="s">
        <v>16</v>
      </c>
      <c r="L99" s="38">
        <v>0.21527777777777779</v>
      </c>
      <c r="M99" s="38">
        <v>0.58333333333333337</v>
      </c>
      <c r="N99" s="19">
        <f>SUM(M99-L99)</f>
        <v>0.36805555555555558</v>
      </c>
      <c r="Q99" s="83">
        <f>IF(L99&lt;&gt;"",IFERROR(VLOOKUP(J99,Tableau1[#All],4,FALSE),""),"")</f>
        <v>0.21527777777777779</v>
      </c>
      <c r="R99" s="83">
        <f>IF(L99&lt;&gt;"",IFERROR(VLOOKUP(K99,Tableau1[#All],4,FALSE),""),"")</f>
        <v>0.21527777777777779</v>
      </c>
      <c r="S99" s="83">
        <f>IF(L99&lt;&gt;"",IFERROR(VLOOKUP(J99,Tableau1[#All],5,FALSE),""),"")</f>
        <v>0.60416666666666663</v>
      </c>
      <c r="T99" s="83">
        <f>IF(L99&lt;&gt;"",IFERROR(VLOOKUP(K99,Tableau1[#All],5,FALSE),""),"")</f>
        <v>0.58333333333333337</v>
      </c>
      <c r="V99" s="73">
        <f>IFERROR(IF(R99&lt;S99, LARGE(Q99:R99,1),Q99),"")</f>
        <v>0.21527777777777779</v>
      </c>
      <c r="W99" s="73">
        <f>IFERROR(IF(S99&gt;R99,SMALL(S99:T99,1),S99),"")</f>
        <v>0.58333333333333337</v>
      </c>
      <c r="X99" s="74">
        <f t="shared" si="4"/>
        <v>0.36805555555555558</v>
      </c>
    </row>
    <row r="100" spans="3:24" ht="15.75" thickBot="1">
      <c r="C100" s="26" t="s">
        <v>16</v>
      </c>
      <c r="D100" s="4"/>
      <c r="E100" s="3"/>
      <c r="F100" s="3"/>
      <c r="I100" s="76" t="str">
        <f>IFERROR(J100 &amp;" - "&amp;K100,"")</f>
        <v>M2 - N1</v>
      </c>
      <c r="J100" s="7" t="s">
        <v>9</v>
      </c>
      <c r="K100" s="7" t="s">
        <v>12</v>
      </c>
      <c r="L100" s="18"/>
      <c r="M100" s="18"/>
      <c r="N100" s="18"/>
      <c r="Q100" s="83" t="str">
        <f>IF(L100&lt;&gt;"",IFERROR(VLOOKUP(J100,Tableau1[#All],4,FALSE),""),"")</f>
        <v/>
      </c>
      <c r="R100" s="83" t="str">
        <f>IF(L100&lt;&gt;"",IFERROR(VLOOKUP(K100,Tableau1[#All],4,FALSE),""),"")</f>
        <v/>
      </c>
      <c r="S100" s="83" t="str">
        <f>IF(L100&lt;&gt;"",IFERROR(VLOOKUP(J100,Tableau1[#All],5,FALSE),""),"")</f>
        <v/>
      </c>
      <c r="T100" s="83" t="str">
        <f>IF(L100&lt;&gt;"",IFERROR(VLOOKUP(K100,Tableau1[#All],5,FALSE),""),"")</f>
        <v/>
      </c>
      <c r="V100" s="73" t="str">
        <f>IFERROR(IF(R100&lt;S100, LARGE(Q100:R100,1),Q100),"")</f>
        <v/>
      </c>
      <c r="W100" s="73" t="str">
        <f>IFERROR(IF(S100&gt;R100,SMALL(S100:T100,1),S100),"")</f>
        <v/>
      </c>
      <c r="X100" s="74" t="str">
        <f t="shared" si="4"/>
        <v/>
      </c>
    </row>
    <row r="101" spans="3:24">
      <c r="C101" s="23" t="s">
        <v>16</v>
      </c>
      <c r="D101" s="4"/>
      <c r="E101" s="3"/>
      <c r="F101" s="3"/>
      <c r="I101" s="75" t="str">
        <f>IFERROR(J101 &amp;" - "&amp;K101,"")</f>
        <v>M2 - N2</v>
      </c>
      <c r="J101" s="7" t="s">
        <v>9</v>
      </c>
      <c r="K101" s="7" t="s">
        <v>13</v>
      </c>
      <c r="L101" s="18"/>
      <c r="M101" s="18"/>
      <c r="N101" s="18"/>
      <c r="Q101" s="83" t="str">
        <f>IF(L101&lt;&gt;"",IFERROR(VLOOKUP(J101,Tableau1[#All],4,FALSE),""),"")</f>
        <v/>
      </c>
      <c r="R101" s="83" t="str">
        <f>IF(L101&lt;&gt;"",IFERROR(VLOOKUP(K101,Tableau1[#All],4,FALSE),""),"")</f>
        <v/>
      </c>
      <c r="S101" s="83" t="str">
        <f>IF(L101&lt;&gt;"",IFERROR(VLOOKUP(J101,Tableau1[#All],5,FALSE),""),"")</f>
        <v/>
      </c>
      <c r="T101" s="83" t="str">
        <f>IF(L101&lt;&gt;"",IFERROR(VLOOKUP(K101,Tableau1[#All],5,FALSE),""),"")</f>
        <v/>
      </c>
      <c r="V101" s="73" t="str">
        <f>IFERROR(IF(R101&lt;S101, LARGE(Q101:R101,1),Q101),"")</f>
        <v/>
      </c>
      <c r="W101" s="73" t="str">
        <f>IFERROR(IF(S101&gt;R101,SMALL(S101:T101,1),S101),"")</f>
        <v/>
      </c>
      <c r="X101" s="74" t="str">
        <f t="shared" si="4"/>
        <v/>
      </c>
    </row>
    <row r="102" spans="3:24" ht="15.75" thickBot="1">
      <c r="C102" s="26" t="s">
        <v>16</v>
      </c>
      <c r="D102" s="4"/>
      <c r="E102" s="3"/>
      <c r="F102" s="3"/>
      <c r="I102" s="76" t="str">
        <f>IFERROR(J102 &amp;" - "&amp;K102,"")</f>
        <v xml:space="preserve"> - </v>
      </c>
      <c r="P102" s="1"/>
      <c r="Q102" s="83" t="str">
        <f>IF(L102&lt;&gt;"",IFERROR(VLOOKUP(J102,Tableau1[#All],4,FALSE),""),"")</f>
        <v/>
      </c>
      <c r="R102" s="83" t="str">
        <f>IF(L102&lt;&gt;"",IFERROR(VLOOKUP(K102,Tableau1[#All],4,FALSE),""),"")</f>
        <v/>
      </c>
      <c r="S102" s="83" t="str">
        <f>IF(L102&lt;&gt;"",IFERROR(VLOOKUP(J102,Tableau1[#All],5,FALSE),""),"")</f>
        <v/>
      </c>
      <c r="T102" s="83" t="str">
        <f>IF(L102&lt;&gt;"",IFERROR(VLOOKUP(K102,Tableau1[#All],5,FALSE),""),"")</f>
        <v/>
      </c>
      <c r="V102" s="73" t="str">
        <f>IFERROR(IF(R102&lt;S102, LARGE(Q102:R102,1),Q102),"")</f>
        <v/>
      </c>
      <c r="W102" s="73" t="str">
        <f>IFERROR(IF(S102&gt;R102,SMALL(S102:T102,1),S102),"")</f>
        <v/>
      </c>
      <c r="X102" s="74" t="str">
        <f t="shared" si="4"/>
        <v/>
      </c>
    </row>
    <row r="103" spans="3:24">
      <c r="C103" s="23" t="s">
        <v>16</v>
      </c>
      <c r="D103" s="2"/>
      <c r="E103" s="3"/>
      <c r="F103" s="3"/>
      <c r="I103" s="75" t="str">
        <f>IFERROR(J103 &amp;" - "&amp;K103,"")</f>
        <v xml:space="preserve"> - </v>
      </c>
      <c r="P103" s="1"/>
      <c r="Q103" s="83" t="str">
        <f>IF(L103&lt;&gt;"",IFERROR(VLOOKUP(J103,Tableau1[#All],4,FALSE),""),"")</f>
        <v/>
      </c>
      <c r="R103" s="83" t="str">
        <f>IF(L103&lt;&gt;"",IFERROR(VLOOKUP(K103,Tableau1[#All],4,FALSE),""),"")</f>
        <v/>
      </c>
      <c r="S103" s="83" t="str">
        <f>IF(L103&lt;&gt;"",IFERROR(VLOOKUP(J103,Tableau1[#All],5,FALSE),""),"")</f>
        <v/>
      </c>
      <c r="T103" s="83" t="str">
        <f>IF(L103&lt;&gt;"",IFERROR(VLOOKUP(K103,Tableau1[#All],5,FALSE),""),"")</f>
        <v/>
      </c>
      <c r="V103" s="73" t="str">
        <f>IFERROR(IF(R103&lt;S103, LARGE(Q103:R103,1),Q103),"")</f>
        <v/>
      </c>
      <c r="W103" s="73" t="str">
        <f>IFERROR(IF(S103&gt;R103,SMALL(S103:T103,1),S103),"")</f>
        <v/>
      </c>
      <c r="X103" s="74" t="str">
        <f t="shared" si="4"/>
        <v/>
      </c>
    </row>
    <row r="104" spans="3:24" ht="15.75" thickBot="1">
      <c r="C104" s="26" t="s">
        <v>16</v>
      </c>
      <c r="D104" s="4"/>
      <c r="E104" s="3"/>
      <c r="F104" s="3"/>
      <c r="I104" s="76" t="str">
        <f>IFERROR(J104 &amp;" - "&amp;K104,"")</f>
        <v>J3 - J1</v>
      </c>
      <c r="J104" s="7" t="s">
        <v>3</v>
      </c>
      <c r="K104" s="7" t="s">
        <v>4</v>
      </c>
      <c r="L104" s="38">
        <v>0.2951388888888889</v>
      </c>
      <c r="M104" s="38">
        <v>0.64583333333333337</v>
      </c>
      <c r="N104" s="19">
        <f>SUM(M104-L104)</f>
        <v>0.35069444444444448</v>
      </c>
      <c r="Q104" s="83">
        <f>IF(L104&lt;&gt;"",IFERROR(VLOOKUP(J104,Tableau1[#All],4,FALSE),""),"")</f>
        <v>0.2951388888888889</v>
      </c>
      <c r="R104" s="83">
        <f>IF(L104&lt;&gt;"",IFERROR(VLOOKUP(K104,Tableau1[#All],4,FALSE),""),"")</f>
        <v>0.2951388888888889</v>
      </c>
      <c r="S104" s="83">
        <f>IF(L104&lt;&gt;"",IFERROR(VLOOKUP(J104,Tableau1[#All],5,FALSE),""),"")</f>
        <v>0.64583333333333337</v>
      </c>
      <c r="T104" s="83">
        <f>IF(L104&lt;&gt;"",IFERROR(VLOOKUP(K104,Tableau1[#All],5,FALSE),""),"")</f>
        <v>0.6875</v>
      </c>
      <c r="V104" s="73">
        <f>IFERROR(IF(R104&lt;S104, LARGE(Q104:R104,1),Q104),"")</f>
        <v>0.2951388888888889</v>
      </c>
      <c r="W104" s="73">
        <f>IFERROR(IF(S104&gt;R104,SMALL(S104:T104,1),S104),"")</f>
        <v>0.64583333333333337</v>
      </c>
      <c r="X104" s="74">
        <f t="shared" si="4"/>
        <v>0.35069444444444448</v>
      </c>
    </row>
    <row r="105" spans="3:24" ht="15.75" thickBot="1">
      <c r="C105" s="23" t="s">
        <v>16</v>
      </c>
      <c r="D105" s="5"/>
      <c r="E105" s="3"/>
      <c r="F105" s="3"/>
      <c r="I105" s="75" t="str">
        <f>IFERROR(J105 &amp;" - "&amp;K105,"")</f>
        <v>J3 - J2</v>
      </c>
      <c r="J105" s="7" t="s">
        <v>3</v>
      </c>
      <c r="K105" s="7" t="s">
        <v>2</v>
      </c>
      <c r="L105" s="38">
        <v>0.2951388888888889</v>
      </c>
      <c r="M105" s="38">
        <v>0.64583333333333337</v>
      </c>
      <c r="N105" s="19">
        <f>SUM(M105-L105)</f>
        <v>0.35069444444444448</v>
      </c>
      <c r="Q105" s="83">
        <f>IF(L105&lt;&gt;"",IFERROR(VLOOKUP(J105,Tableau1[#All],4,FALSE),""),"")</f>
        <v>0.2951388888888889</v>
      </c>
      <c r="R105" s="83">
        <f>IF(L105&lt;&gt;"",IFERROR(VLOOKUP(K105,Tableau1[#All],4,FALSE),""),"")</f>
        <v>0.2951388888888889</v>
      </c>
      <c r="S105" s="83">
        <f>IF(L105&lt;&gt;"",IFERROR(VLOOKUP(J105,Tableau1[#All],5,FALSE),""),"")</f>
        <v>0.64583333333333337</v>
      </c>
      <c r="T105" s="83">
        <f>IF(L105&lt;&gt;"",IFERROR(VLOOKUP(K105,Tableau1[#All],5,FALSE),""),"")</f>
        <v>0.70833333333333337</v>
      </c>
      <c r="V105" s="73">
        <f>IFERROR(IF(R105&lt;S105, LARGE(Q105:R105,1),Q105),"")</f>
        <v>0.2951388888888889</v>
      </c>
      <c r="W105" s="73">
        <f>IFERROR(IF(S105&gt;R105,SMALL(S105:T105,1),S105),"")</f>
        <v>0.64583333333333337</v>
      </c>
      <c r="X105" s="74">
        <f t="shared" si="4"/>
        <v>0.35069444444444448</v>
      </c>
    </row>
    <row r="106" spans="3:24">
      <c r="I106" s="76" t="str">
        <f>IFERROR(J106 &amp;" - "&amp;K106,"")</f>
        <v>J3 - J3</v>
      </c>
      <c r="J106" s="7" t="s">
        <v>3</v>
      </c>
      <c r="K106" s="7" t="s">
        <v>3</v>
      </c>
      <c r="L106" s="38">
        <v>0.2951388888888889</v>
      </c>
      <c r="M106" s="38">
        <v>0.64583333333333337</v>
      </c>
      <c r="N106" s="19">
        <f>SUM(M106-L106)</f>
        <v>0.35069444444444448</v>
      </c>
      <c r="Q106" s="83">
        <f>IF(L106&lt;&gt;"",IFERROR(VLOOKUP(J106,Tableau1[#All],4,FALSE),""),"")</f>
        <v>0.2951388888888889</v>
      </c>
      <c r="R106" s="83">
        <f>IF(L106&lt;&gt;"",IFERROR(VLOOKUP(K106,Tableau1[#All],4,FALSE),""),"")</f>
        <v>0.2951388888888889</v>
      </c>
      <c r="S106" s="83">
        <f>IF(L106&lt;&gt;"",IFERROR(VLOOKUP(J106,Tableau1[#All],5,FALSE),""),"")</f>
        <v>0.64583333333333337</v>
      </c>
      <c r="T106" s="83">
        <f>IF(L106&lt;&gt;"",IFERROR(VLOOKUP(K106,Tableau1[#All],5,FALSE),""),"")</f>
        <v>0.64583333333333337</v>
      </c>
      <c r="V106" s="73">
        <f>IFERROR(IF(R106&lt;S106, LARGE(Q106:R106,1),Q106),"")</f>
        <v>0.2951388888888889</v>
      </c>
      <c r="W106" s="73">
        <f>IFERROR(IF(S106&gt;R106,SMALL(S106:T106,1),S106),"")</f>
        <v>0.64583333333333337</v>
      </c>
      <c r="X106" s="74">
        <f t="shared" si="4"/>
        <v>0.35069444444444448</v>
      </c>
    </row>
    <row r="107" spans="3:24">
      <c r="I107" s="75" t="str">
        <f>IFERROR(J107 &amp;" - "&amp;K107,"")</f>
        <v>J3 - J4</v>
      </c>
      <c r="J107" s="7" t="s">
        <v>3</v>
      </c>
      <c r="K107" s="13" t="s">
        <v>14</v>
      </c>
      <c r="L107" s="38">
        <v>0.2951388888888889</v>
      </c>
      <c r="M107" s="38">
        <v>0.64583333333333337</v>
      </c>
      <c r="N107" s="19">
        <f>SUM(M107-L107)</f>
        <v>0.35069444444444448</v>
      </c>
      <c r="Q107" s="83">
        <f>IF(L107&lt;&gt;"",IFERROR(VLOOKUP(J107,Tableau1[#All],4,FALSE),""),"")</f>
        <v>0.2951388888888889</v>
      </c>
      <c r="R107" s="83">
        <f>IF(L107&lt;&gt;"",IFERROR(VLOOKUP(K107,Tableau1[#All],4,FALSE),""),"")</f>
        <v>0.2951388888888889</v>
      </c>
      <c r="S107" s="83">
        <f>IF(L107&lt;&gt;"",IFERROR(VLOOKUP(J107,Tableau1[#All],5,FALSE),""),"")</f>
        <v>0.64583333333333337</v>
      </c>
      <c r="T107" s="83">
        <f>IF(L107&lt;&gt;"",IFERROR(VLOOKUP(K107,Tableau1[#All],5,FALSE),""),"")</f>
        <v>0.66666666666666663</v>
      </c>
      <c r="V107" s="73">
        <f>IFERROR(IF(R107&lt;S107, LARGE(Q107:R107,1),Q107),"")</f>
        <v>0.2951388888888889</v>
      </c>
      <c r="W107" s="73">
        <f>IFERROR(IF(S107&gt;R107,SMALL(S107:T107,1),S107),"")</f>
        <v>0.64583333333333337</v>
      </c>
      <c r="X107" s="74">
        <f t="shared" si="4"/>
        <v>0.35069444444444448</v>
      </c>
    </row>
    <row r="108" spans="3:24">
      <c r="I108" s="76" t="str">
        <f>IFERROR(J108 &amp;" - "&amp;K108,"")</f>
        <v>J3 - S1</v>
      </c>
      <c r="J108" s="7" t="s">
        <v>3</v>
      </c>
      <c r="K108" s="7" t="s">
        <v>5</v>
      </c>
      <c r="L108" s="38">
        <v>0.50347222222222221</v>
      </c>
      <c r="M108" s="38">
        <v>0.64583333333333337</v>
      </c>
      <c r="N108" s="19">
        <f>SUM(M108-L108)</f>
        <v>0.14236111111111116</v>
      </c>
      <c r="Q108" s="83">
        <f>IF(L108&lt;&gt;"",IFERROR(VLOOKUP(J108,Tableau1[#All],4,FALSE),""),"")</f>
        <v>0.2951388888888889</v>
      </c>
      <c r="R108" s="83">
        <f>IF(L108&lt;&gt;"",IFERROR(VLOOKUP(K108,Tableau1[#All],4,FALSE),""),"")</f>
        <v>0.50347222222222221</v>
      </c>
      <c r="S108" s="83">
        <f>IF(L108&lt;&gt;"",IFERROR(VLOOKUP(J108,Tableau1[#All],5,FALSE),""),"")</f>
        <v>0.64583333333333337</v>
      </c>
      <c r="T108" s="83">
        <f>IF(L108&lt;&gt;"",IFERROR(VLOOKUP(K108,Tableau1[#All],5,FALSE),""),"")</f>
        <v>0.89583333333333337</v>
      </c>
      <c r="V108" s="73">
        <f>IFERROR(IF(R108&lt;S108, LARGE(Q108:R108,1),Q108),"")</f>
        <v>0.50347222222222221</v>
      </c>
      <c r="W108" s="73">
        <f>IFERROR(IF(S108&gt;R108,SMALL(S108:T108,1),S108),"")</f>
        <v>0.64583333333333337</v>
      </c>
      <c r="X108" s="74">
        <f t="shared" si="4"/>
        <v>0.14236111111111116</v>
      </c>
    </row>
    <row r="109" spans="3:24">
      <c r="I109" s="75" t="str">
        <f>IFERROR(J109 &amp;" - "&amp;K109,"")</f>
        <v>J3 - S2</v>
      </c>
      <c r="J109" s="7" t="s">
        <v>3</v>
      </c>
      <c r="K109" s="7" t="s">
        <v>6</v>
      </c>
      <c r="L109" s="38">
        <v>0.50347222222222221</v>
      </c>
      <c r="M109" s="38">
        <v>0.64583333333333337</v>
      </c>
      <c r="N109" s="19">
        <f>SUM(M109-L109)</f>
        <v>0.14236111111111116</v>
      </c>
      <c r="Q109" s="83">
        <f>IF(L109&lt;&gt;"",IFERROR(VLOOKUP(J109,Tableau1[#All],4,FALSE),""),"")</f>
        <v>0.2951388888888889</v>
      </c>
      <c r="R109" s="83">
        <f>IF(L109&lt;&gt;"",IFERROR(VLOOKUP(K109,Tableau1[#All],4,FALSE),""),"")</f>
        <v>0.50347222222222221</v>
      </c>
      <c r="S109" s="83">
        <f>IF(L109&lt;&gt;"",IFERROR(VLOOKUP(J109,Tableau1[#All],5,FALSE),""),"")</f>
        <v>0.64583333333333337</v>
      </c>
      <c r="T109" s="83">
        <f>IF(L109&lt;&gt;"",IFERROR(VLOOKUP(K109,Tableau1[#All],5,FALSE),""),"")</f>
        <v>0.85416666666666663</v>
      </c>
      <c r="V109" s="73">
        <f>IFERROR(IF(R109&lt;S109, LARGE(Q109:R109,1),Q109),"")</f>
        <v>0.50347222222222221</v>
      </c>
      <c r="W109" s="73">
        <f>IFERROR(IF(S109&gt;R109,SMALL(S109:T109,1),S109),"")</f>
        <v>0.64583333333333337</v>
      </c>
      <c r="X109" s="74">
        <f t="shared" si="4"/>
        <v>0.14236111111111116</v>
      </c>
    </row>
    <row r="110" spans="3:24">
      <c r="I110" s="76" t="str">
        <f>IFERROR(J110 &amp;" - "&amp;K110,"")</f>
        <v>J3 - S3</v>
      </c>
      <c r="J110" s="7" t="s">
        <v>3</v>
      </c>
      <c r="K110" s="7" t="s">
        <v>7</v>
      </c>
      <c r="L110" s="38">
        <v>0.46180555555555558</v>
      </c>
      <c r="M110" s="38">
        <v>0.64583333333333337</v>
      </c>
      <c r="N110" s="19">
        <f>SUM(M110-L110)</f>
        <v>0.18402777777777779</v>
      </c>
      <c r="Q110" s="83">
        <f>IF(L110&lt;&gt;"",IFERROR(VLOOKUP(J110,Tableau1[#All],4,FALSE),""),"")</f>
        <v>0.2951388888888889</v>
      </c>
      <c r="R110" s="83">
        <f>IF(L110&lt;&gt;"",IFERROR(VLOOKUP(K110,Tableau1[#All],4,FALSE),""),"")</f>
        <v>0.46180555555555558</v>
      </c>
      <c r="S110" s="83">
        <f>IF(L110&lt;&gt;"",IFERROR(VLOOKUP(J110,Tableau1[#All],5,FALSE),""),"")</f>
        <v>0.64583333333333337</v>
      </c>
      <c r="T110" s="83">
        <f>IF(L110&lt;&gt;"",IFERROR(VLOOKUP(K110,Tableau1[#All],5,FALSE),""),"")</f>
        <v>0.8125</v>
      </c>
      <c r="V110" s="73">
        <f>IFERROR(IF(R110&lt;S110, LARGE(Q110:R110,1),Q110),"")</f>
        <v>0.46180555555555558</v>
      </c>
      <c r="W110" s="73">
        <f>IFERROR(IF(S110&gt;R110,SMALL(S110:T110,1),S110),"")</f>
        <v>0.64583333333333337</v>
      </c>
      <c r="X110" s="74">
        <f t="shared" si="4"/>
        <v>0.18402777777777779</v>
      </c>
    </row>
    <row r="111" spans="3:24">
      <c r="I111" s="75" t="str">
        <f>IFERROR(J111 &amp;" - "&amp;K111,"")</f>
        <v>J3 - S4</v>
      </c>
      <c r="J111" s="7" t="s">
        <v>3</v>
      </c>
      <c r="K111" s="13" t="s">
        <v>15</v>
      </c>
      <c r="L111" s="38">
        <v>0.50347222222222221</v>
      </c>
      <c r="M111" s="38">
        <v>0.64583333333333337</v>
      </c>
      <c r="N111" s="19">
        <f>SUM(M111-L111)</f>
        <v>0.14236111111111116</v>
      </c>
      <c r="Q111" s="83">
        <f>IF(L111&lt;&gt;"",IFERROR(VLOOKUP(J111,Tableau1[#All],4,FALSE),""),"")</f>
        <v>0.2951388888888889</v>
      </c>
      <c r="R111" s="83">
        <f>IF(L111&lt;&gt;"",IFERROR(VLOOKUP(K111,Tableau1[#All],4,FALSE),""),"")</f>
        <v>0.50347222222222221</v>
      </c>
      <c r="S111" s="83">
        <f>IF(L111&lt;&gt;"",IFERROR(VLOOKUP(J111,Tableau1[#All],5,FALSE),""),"")</f>
        <v>0.64583333333333337</v>
      </c>
      <c r="T111" s="83">
        <f>IF(L111&lt;&gt;"",IFERROR(VLOOKUP(K111,Tableau1[#All],5,FALSE),""),"")</f>
        <v>0.875</v>
      </c>
      <c r="V111" s="73">
        <f>IFERROR(IF(R111&lt;S111, LARGE(Q111:R111,1),Q111),"")</f>
        <v>0.50347222222222221</v>
      </c>
      <c r="W111" s="73">
        <f>IFERROR(IF(S111&gt;R111,SMALL(S111:T111,1),S111),"")</f>
        <v>0.64583333333333337</v>
      </c>
      <c r="X111" s="74">
        <f t="shared" si="4"/>
        <v>0.14236111111111116</v>
      </c>
    </row>
    <row r="112" spans="3:24">
      <c r="I112" s="76" t="str">
        <f>IFERROR(J112 &amp;" - "&amp;K112,"")</f>
        <v>J3 - M1</v>
      </c>
      <c r="J112" s="7" t="s">
        <v>3</v>
      </c>
      <c r="K112" s="7" t="s">
        <v>8</v>
      </c>
      <c r="L112" s="38">
        <v>0.2951388888888889</v>
      </c>
      <c r="M112" s="38">
        <v>0.5625</v>
      </c>
      <c r="N112" s="19">
        <f>SUM(M112-L112)</f>
        <v>0.2673611111111111</v>
      </c>
      <c r="Q112" s="83">
        <f>IF(L112&lt;&gt;"",IFERROR(VLOOKUP(J112,Tableau1[#All],4,FALSE),""),"")</f>
        <v>0.2951388888888889</v>
      </c>
      <c r="R112" s="83">
        <f>IF(L112&lt;&gt;"",IFERROR(VLOOKUP(K112,Tableau1[#All],4,FALSE),""),"")</f>
        <v>0.17013888888888887</v>
      </c>
      <c r="S112" s="83">
        <f>IF(L112&lt;&gt;"",IFERROR(VLOOKUP(J112,Tableau1[#All],5,FALSE),""),"")</f>
        <v>0.64583333333333337</v>
      </c>
      <c r="T112" s="83">
        <f>IF(L112&lt;&gt;"",IFERROR(VLOOKUP(K112,Tableau1[#All],5,FALSE),""),"")</f>
        <v>0.5625</v>
      </c>
      <c r="V112" s="73">
        <f>IFERROR(IF(R112&lt;S112, LARGE(Q112:R112,1),Q112),"")</f>
        <v>0.2951388888888889</v>
      </c>
      <c r="W112" s="73">
        <f>IFERROR(IF(S112&gt;R112,SMALL(S112:T112,1),S112),"")</f>
        <v>0.5625</v>
      </c>
      <c r="X112" s="74">
        <f t="shared" si="4"/>
        <v>0.2673611111111111</v>
      </c>
    </row>
    <row r="113" spans="9:24">
      <c r="I113" s="75" t="str">
        <f>IFERROR(J113 &amp;" - "&amp;K113,"")</f>
        <v>J3 - M2</v>
      </c>
      <c r="J113" s="7" t="s">
        <v>3</v>
      </c>
      <c r="K113" s="7" t="s">
        <v>9</v>
      </c>
      <c r="L113" s="38">
        <v>0.2951388888888889</v>
      </c>
      <c r="M113" s="38">
        <v>0.60416666666666663</v>
      </c>
      <c r="N113" s="19">
        <f>SUM(M113-L113)</f>
        <v>0.30902777777777773</v>
      </c>
      <c r="Q113" s="83">
        <f>IF(L113&lt;&gt;"",IFERROR(VLOOKUP(J113,Tableau1[#All],4,FALSE),""),"")</f>
        <v>0.2951388888888889</v>
      </c>
      <c r="R113" s="83">
        <f>IF(L113&lt;&gt;"",IFERROR(VLOOKUP(K113,Tableau1[#All],4,FALSE),""),"")</f>
        <v>0.21527777777777779</v>
      </c>
      <c r="S113" s="83">
        <f>IF(L113&lt;&gt;"",IFERROR(VLOOKUP(J113,Tableau1[#All],5,FALSE),""),"")</f>
        <v>0.64583333333333337</v>
      </c>
      <c r="T113" s="83">
        <f>IF(L113&lt;&gt;"",IFERROR(VLOOKUP(K113,Tableau1[#All],5,FALSE),""),"")</f>
        <v>0.60416666666666663</v>
      </c>
      <c r="V113" s="73">
        <f>IFERROR(IF(R113&lt;S113, LARGE(Q113:R113,1),Q113),"")</f>
        <v>0.2951388888888889</v>
      </c>
      <c r="W113" s="73">
        <f>IFERROR(IF(S113&gt;R113,SMALL(S113:T113,1),S113),"")</f>
        <v>0.60416666666666663</v>
      </c>
      <c r="X113" s="74">
        <f t="shared" si="4"/>
        <v>0.30902777777777773</v>
      </c>
    </row>
    <row r="114" spans="9:24">
      <c r="I114" s="76" t="str">
        <f>IFERROR(J114 &amp;" - "&amp;K114,"")</f>
        <v>J3 - M3</v>
      </c>
      <c r="J114" s="7" t="s">
        <v>3</v>
      </c>
      <c r="K114" s="7" t="s">
        <v>10</v>
      </c>
      <c r="L114" s="38">
        <v>0.2951388888888889</v>
      </c>
      <c r="M114" s="38">
        <v>0.5625</v>
      </c>
      <c r="N114" s="19">
        <f>SUM(M114-L114)</f>
        <v>0.2673611111111111</v>
      </c>
      <c r="Q114" s="83">
        <f>IF(L114&lt;&gt;"",IFERROR(VLOOKUP(J114,Tableau1[#All],4,FALSE),""),"")</f>
        <v>0.2951388888888889</v>
      </c>
      <c r="R114" s="83">
        <f>IF(L114&lt;&gt;"",IFERROR(VLOOKUP(K114,Tableau1[#All],4,FALSE),""),"")</f>
        <v>0.21527777777777779</v>
      </c>
      <c r="S114" s="83">
        <f>IF(L114&lt;&gt;"",IFERROR(VLOOKUP(J114,Tableau1[#All],5,FALSE),""),"")</f>
        <v>0.64583333333333337</v>
      </c>
      <c r="T114" s="83">
        <f>IF(L114&lt;&gt;"",IFERROR(VLOOKUP(K114,Tableau1[#All],5,FALSE),""),"")</f>
        <v>0.5625</v>
      </c>
      <c r="V114" s="73">
        <f>IFERROR(IF(R114&lt;S114, LARGE(Q114:R114,1),Q114),"")</f>
        <v>0.2951388888888889</v>
      </c>
      <c r="W114" s="73">
        <f>IFERROR(IF(S114&gt;R114,SMALL(S114:T114,1),S114),"")</f>
        <v>0.5625</v>
      </c>
      <c r="X114" s="74">
        <f t="shared" si="4"/>
        <v>0.2673611111111111</v>
      </c>
    </row>
    <row r="115" spans="9:24">
      <c r="I115" s="75" t="str">
        <f>IFERROR(J115 &amp;" - "&amp;K115,"")</f>
        <v>J3 - M4</v>
      </c>
      <c r="J115" s="7" t="s">
        <v>3</v>
      </c>
      <c r="K115" s="7" t="s">
        <v>11</v>
      </c>
      <c r="L115" s="38">
        <v>0.2951388888888889</v>
      </c>
      <c r="M115" s="38">
        <v>0.52083333333333337</v>
      </c>
      <c r="N115" s="19">
        <f>SUM(M115-L115)</f>
        <v>0.22569444444444448</v>
      </c>
      <c r="Q115" s="83">
        <f>IF(L115&lt;&gt;"",IFERROR(VLOOKUP(J115,Tableau1[#All],4,FALSE),""),"")</f>
        <v>0.2951388888888889</v>
      </c>
      <c r="R115" s="83">
        <f>IF(L115&lt;&gt;"",IFERROR(VLOOKUP(K115,Tableau1[#All],4,FALSE),""),"")</f>
        <v>0.17013888888888887</v>
      </c>
      <c r="S115" s="83">
        <f>IF(L115&lt;&gt;"",IFERROR(VLOOKUP(J115,Tableau1[#All],5,FALSE),""),"")</f>
        <v>0.64583333333333337</v>
      </c>
      <c r="T115" s="83">
        <f>IF(L115&lt;&gt;"",IFERROR(VLOOKUP(K115,Tableau1[#All],5,FALSE),""),"")</f>
        <v>0.52083333333333337</v>
      </c>
      <c r="V115" s="73">
        <f>IFERROR(IF(R115&lt;S115, LARGE(Q115:R115,1),Q115),"")</f>
        <v>0.2951388888888889</v>
      </c>
      <c r="W115" s="73">
        <f>IFERROR(IF(S115&gt;R115,SMALL(S115:T115,1),S115),"")</f>
        <v>0.52083333333333337</v>
      </c>
      <c r="X115" s="74">
        <f t="shared" si="4"/>
        <v>0.22569444444444448</v>
      </c>
    </row>
    <row r="116" spans="9:24">
      <c r="I116" s="76" t="str">
        <f>IFERROR(J116 &amp;" - "&amp;K116,"")</f>
        <v>J3 - M5</v>
      </c>
      <c r="J116" s="7" t="s">
        <v>3</v>
      </c>
      <c r="K116" s="13" t="s">
        <v>16</v>
      </c>
      <c r="L116" s="38">
        <v>0.2951388888888889</v>
      </c>
      <c r="M116" s="38">
        <v>0.58333333333333337</v>
      </c>
      <c r="N116" s="19">
        <f>SUM(M116-L116)</f>
        <v>0.28819444444444448</v>
      </c>
      <c r="Q116" s="83">
        <f>IF(L116&lt;&gt;"",IFERROR(VLOOKUP(J116,Tableau1[#All],4,FALSE),""),"")</f>
        <v>0.2951388888888889</v>
      </c>
      <c r="R116" s="83">
        <f>IF(L116&lt;&gt;"",IFERROR(VLOOKUP(K116,Tableau1[#All],4,FALSE),""),"")</f>
        <v>0.21527777777777779</v>
      </c>
      <c r="S116" s="83">
        <f>IF(L116&lt;&gt;"",IFERROR(VLOOKUP(J116,Tableau1[#All],5,FALSE),""),"")</f>
        <v>0.64583333333333337</v>
      </c>
      <c r="T116" s="83">
        <f>IF(L116&lt;&gt;"",IFERROR(VLOOKUP(K116,Tableau1[#All],5,FALSE),""),"")</f>
        <v>0.58333333333333337</v>
      </c>
      <c r="V116" s="73">
        <f>IFERROR(IF(R116&lt;S116, LARGE(Q116:R116,1),Q116),"")</f>
        <v>0.2951388888888889</v>
      </c>
      <c r="W116" s="73">
        <f>IFERROR(IF(S116&gt;R116,SMALL(S116:T116,1),S116),"")</f>
        <v>0.58333333333333337</v>
      </c>
      <c r="X116" s="74">
        <f t="shared" si="4"/>
        <v>0.28819444444444448</v>
      </c>
    </row>
    <row r="117" spans="9:24">
      <c r="I117" s="75" t="str">
        <f>IFERROR(J117 &amp;" - "&amp;K117,"")</f>
        <v>J3 - N1</v>
      </c>
      <c r="J117" s="7" t="s">
        <v>3</v>
      </c>
      <c r="K117" s="7" t="s">
        <v>12</v>
      </c>
      <c r="L117" s="43"/>
      <c r="M117" s="18"/>
      <c r="N117" s="18"/>
      <c r="Q117" s="83" t="str">
        <f>IF(L117&lt;&gt;"",IFERROR(VLOOKUP(J117,Tableau1[#All],4,FALSE),""),"")</f>
        <v/>
      </c>
      <c r="R117" s="83" t="str">
        <f>IF(L117&lt;&gt;"",IFERROR(VLOOKUP(K117,Tableau1[#All],4,FALSE),""),"")</f>
        <v/>
      </c>
      <c r="S117" s="83" t="str">
        <f>IF(L117&lt;&gt;"",IFERROR(VLOOKUP(J117,Tableau1[#All],5,FALSE),""),"")</f>
        <v/>
      </c>
      <c r="T117" s="83" t="str">
        <f>IF(L117&lt;&gt;"",IFERROR(VLOOKUP(K117,Tableau1[#All],5,FALSE),""),"")</f>
        <v/>
      </c>
      <c r="V117" s="73" t="str">
        <f>IFERROR(IF(R117&lt;S117, LARGE(Q117:R117,1),Q117),"")</f>
        <v/>
      </c>
      <c r="W117" s="73" t="str">
        <f>IFERROR(IF(S117&gt;R117,SMALL(S117:T117,1),S117),"")</f>
        <v/>
      </c>
      <c r="X117" s="74" t="str">
        <f t="shared" si="4"/>
        <v/>
      </c>
    </row>
    <row r="118" spans="9:24">
      <c r="I118" s="76" t="str">
        <f>IFERROR(J118 &amp;" - "&amp;K118,"")</f>
        <v>J3 - N2</v>
      </c>
      <c r="J118" s="7" t="s">
        <v>3</v>
      </c>
      <c r="K118" s="7" t="s">
        <v>13</v>
      </c>
      <c r="L118" s="43"/>
      <c r="M118" s="18"/>
      <c r="N118" s="18"/>
      <c r="Q118" s="83" t="str">
        <f>IF(L118&lt;&gt;"",IFERROR(VLOOKUP(J118,Tableau1[#All],4,FALSE),""),"")</f>
        <v/>
      </c>
      <c r="R118" s="83" t="str">
        <f>IF(L118&lt;&gt;"",IFERROR(VLOOKUP(K118,Tableau1[#All],4,FALSE),""),"")</f>
        <v/>
      </c>
      <c r="S118" s="83" t="str">
        <f>IF(L118&lt;&gt;"",IFERROR(VLOOKUP(J118,Tableau1[#All],5,FALSE),""),"")</f>
        <v/>
      </c>
      <c r="T118" s="83" t="str">
        <f>IF(L118&lt;&gt;"",IFERROR(VLOOKUP(K118,Tableau1[#All],5,FALSE),""),"")</f>
        <v/>
      </c>
      <c r="V118" s="73" t="str">
        <f>IFERROR(IF(R118&lt;S118, LARGE(Q118:R118,1),Q118),"")</f>
        <v/>
      </c>
      <c r="W118" s="73" t="str">
        <f>IFERROR(IF(S118&gt;R118,SMALL(S118:T118,1),S118),"")</f>
        <v/>
      </c>
      <c r="X118" s="74" t="str">
        <f t="shared" si="4"/>
        <v/>
      </c>
    </row>
    <row r="119" spans="9:24">
      <c r="I119" s="75" t="str">
        <f>IFERROR(J119 &amp;" - "&amp;K119,"")</f>
        <v xml:space="preserve"> - </v>
      </c>
      <c r="J119" s="3"/>
      <c r="K119" s="3"/>
      <c r="L119" s="3"/>
      <c r="M119" s="3"/>
      <c r="N119" s="3"/>
      <c r="Q119" s="83" t="str">
        <f>IF(L119&lt;&gt;"",IFERROR(VLOOKUP(J119,Tableau1[#All],4,FALSE),""),"")</f>
        <v/>
      </c>
      <c r="R119" s="83" t="str">
        <f>IF(L119&lt;&gt;"",IFERROR(VLOOKUP(K119,Tableau1[#All],4,FALSE),""),"")</f>
        <v/>
      </c>
      <c r="S119" s="83" t="str">
        <f>IF(L119&lt;&gt;"",IFERROR(VLOOKUP(J119,Tableau1[#All],5,FALSE),""),"")</f>
        <v/>
      </c>
      <c r="T119" s="83" t="str">
        <f>IF(L119&lt;&gt;"",IFERROR(VLOOKUP(K119,Tableau1[#All],5,FALSE),""),"")</f>
        <v/>
      </c>
      <c r="V119" s="73" t="str">
        <f>IFERROR(IF(R119&lt;S119, LARGE(Q119:R119,1),Q119),"")</f>
        <v/>
      </c>
      <c r="W119" s="73" t="str">
        <f>IFERROR(IF(S119&gt;R119,SMALL(S119:T119,1),S119),"")</f>
        <v/>
      </c>
      <c r="X119" s="74" t="str">
        <f t="shared" si="4"/>
        <v/>
      </c>
    </row>
    <row r="120" spans="9:24">
      <c r="I120" s="76" t="str">
        <f>IFERROR(J120 &amp;" - "&amp;K120,"")</f>
        <v xml:space="preserve"> - </v>
      </c>
      <c r="J120" s="3"/>
      <c r="K120" s="3"/>
      <c r="L120" s="3"/>
      <c r="M120" s="3"/>
      <c r="N120" s="3"/>
      <c r="Q120" s="83" t="str">
        <f>IF(L120&lt;&gt;"",IFERROR(VLOOKUP(J120,Tableau1[#All],4,FALSE),""),"")</f>
        <v/>
      </c>
      <c r="R120" s="83" t="str">
        <f>IF(L120&lt;&gt;"",IFERROR(VLOOKUP(K120,Tableau1[#All],4,FALSE),""),"")</f>
        <v/>
      </c>
      <c r="S120" s="83" t="str">
        <f>IF(L120&lt;&gt;"",IFERROR(VLOOKUP(J120,Tableau1[#All],5,FALSE),""),"")</f>
        <v/>
      </c>
      <c r="T120" s="83" t="str">
        <f>IF(L120&lt;&gt;"",IFERROR(VLOOKUP(K120,Tableau1[#All],5,FALSE),""),"")</f>
        <v/>
      </c>
      <c r="V120" s="73" t="str">
        <f>IFERROR(IF(R120&lt;S120, LARGE(Q120:R120,1),Q120),"")</f>
        <v/>
      </c>
      <c r="W120" s="73" t="str">
        <f>IFERROR(IF(S120&gt;R120,SMALL(S120:T120,1),S120),"")</f>
        <v/>
      </c>
      <c r="X120" s="74" t="str">
        <f t="shared" si="4"/>
        <v/>
      </c>
    </row>
    <row r="121" spans="9:24">
      <c r="I121" s="75" t="str">
        <f>IFERROR(J121 &amp;" - "&amp;K121,"")</f>
        <v>S3 - J1</v>
      </c>
      <c r="J121" s="7" t="s">
        <v>7</v>
      </c>
      <c r="K121" s="7" t="s">
        <v>4</v>
      </c>
      <c r="L121" s="38">
        <v>0.46180555555555558</v>
      </c>
      <c r="M121" s="38">
        <v>0.6875</v>
      </c>
      <c r="N121" s="19">
        <f>SUM(M121-L121)</f>
        <v>0.22569444444444442</v>
      </c>
      <c r="Q121" s="83">
        <f>IF(L121&lt;&gt;"",IFERROR(VLOOKUP(J121,Tableau1[#All],4,FALSE),""),"")</f>
        <v>0.46180555555555558</v>
      </c>
      <c r="R121" s="83">
        <f>IF(L121&lt;&gt;"",IFERROR(VLOOKUP(K121,Tableau1[#All],4,FALSE),""),"")</f>
        <v>0.2951388888888889</v>
      </c>
      <c r="S121" s="83">
        <f>IF(L121&lt;&gt;"",IFERROR(VLOOKUP(J121,Tableau1[#All],5,FALSE),""),"")</f>
        <v>0.8125</v>
      </c>
      <c r="T121" s="83">
        <f>IF(L121&lt;&gt;"",IFERROR(VLOOKUP(K121,Tableau1[#All],5,FALSE),""),"")</f>
        <v>0.6875</v>
      </c>
      <c r="V121" s="73">
        <f>IFERROR(IF(R121&lt;S121, LARGE(Q121:R121,1),Q121),"")</f>
        <v>0.46180555555555558</v>
      </c>
      <c r="W121" s="73">
        <f>IFERROR(IF(S121&gt;R121,SMALL(S121:T121,1),S121),"")</f>
        <v>0.6875</v>
      </c>
      <c r="X121" s="74">
        <f t="shared" si="4"/>
        <v>0.22569444444444442</v>
      </c>
    </row>
    <row r="122" spans="9:24">
      <c r="I122" s="76" t="str">
        <f>IFERROR(J122 &amp;" - "&amp;K122,"")</f>
        <v>S3 - J2</v>
      </c>
      <c r="J122" s="7" t="s">
        <v>7</v>
      </c>
      <c r="K122" s="7" t="s">
        <v>2</v>
      </c>
      <c r="L122" s="38">
        <v>0.46180555555555558</v>
      </c>
      <c r="M122" s="38">
        <v>0.70833333333333337</v>
      </c>
      <c r="N122" s="19">
        <f>SUM(M122-L122)</f>
        <v>0.24652777777777779</v>
      </c>
      <c r="Q122" s="83">
        <f>IF(L122&lt;&gt;"",IFERROR(VLOOKUP(J122,Tableau1[#All],4,FALSE),""),"")</f>
        <v>0.46180555555555558</v>
      </c>
      <c r="R122" s="83">
        <f>IF(L122&lt;&gt;"",IFERROR(VLOOKUP(K122,Tableau1[#All],4,FALSE),""),"")</f>
        <v>0.2951388888888889</v>
      </c>
      <c r="S122" s="83">
        <f>IF(L122&lt;&gt;"",IFERROR(VLOOKUP(J122,Tableau1[#All],5,FALSE),""),"")</f>
        <v>0.8125</v>
      </c>
      <c r="T122" s="83">
        <f>IF(L122&lt;&gt;"",IFERROR(VLOOKUP(K122,Tableau1[#All],5,FALSE),""),"")</f>
        <v>0.70833333333333337</v>
      </c>
      <c r="V122" s="73">
        <f>IFERROR(IF(R122&lt;S122, LARGE(Q122:R122,1),Q122),"")</f>
        <v>0.46180555555555558</v>
      </c>
      <c r="W122" s="73">
        <f>IFERROR(IF(S122&gt;R122,SMALL(S122:T122,1),S122),"")</f>
        <v>0.70833333333333337</v>
      </c>
      <c r="X122" s="74">
        <f t="shared" si="4"/>
        <v>0.24652777777777779</v>
      </c>
    </row>
    <row r="123" spans="9:24">
      <c r="I123" s="75" t="str">
        <f>IFERROR(J123 &amp;" - "&amp;K123,"")</f>
        <v>S3 - J3</v>
      </c>
      <c r="J123" s="7" t="s">
        <v>7</v>
      </c>
      <c r="K123" s="7" t="s">
        <v>3</v>
      </c>
      <c r="L123" s="38">
        <v>0.46180555555555602</v>
      </c>
      <c r="M123" s="38">
        <v>0.64583333333333337</v>
      </c>
      <c r="N123" s="19">
        <f>SUM(M123-L123)</f>
        <v>0.18402777777777735</v>
      </c>
      <c r="Q123" s="83">
        <f>IF(L123&lt;&gt;"",IFERROR(VLOOKUP(J123,Tableau1[#All],4,FALSE),""),"")</f>
        <v>0.46180555555555558</v>
      </c>
      <c r="R123" s="83">
        <f>IF(L123&lt;&gt;"",IFERROR(VLOOKUP(K123,Tableau1[#All],4,FALSE),""),"")</f>
        <v>0.2951388888888889</v>
      </c>
      <c r="S123" s="83">
        <f>IF(L123&lt;&gt;"",IFERROR(VLOOKUP(J123,Tableau1[#All],5,FALSE),""),"")</f>
        <v>0.8125</v>
      </c>
      <c r="T123" s="83">
        <f>IF(L123&lt;&gt;"",IFERROR(VLOOKUP(K123,Tableau1[#All],5,FALSE),""),"")</f>
        <v>0.64583333333333337</v>
      </c>
      <c r="V123" s="73">
        <f>IFERROR(IF(R123&lt;S123, LARGE(Q123:R123,1),Q123),"")</f>
        <v>0.46180555555555558</v>
      </c>
      <c r="W123" s="73">
        <f>IFERROR(IF(S123&gt;R123,SMALL(S123:T123,1),S123),"")</f>
        <v>0.64583333333333337</v>
      </c>
      <c r="X123" s="74">
        <f t="shared" si="4"/>
        <v>0.18402777777777779</v>
      </c>
    </row>
    <row r="124" spans="9:24">
      <c r="I124" s="76" t="str">
        <f>IFERROR(J124 &amp;" - "&amp;K124,"")</f>
        <v>S3 - J4</v>
      </c>
      <c r="J124" s="7" t="s">
        <v>7</v>
      </c>
      <c r="K124" s="13" t="s">
        <v>14</v>
      </c>
      <c r="L124" s="38">
        <v>0.46180555555555602</v>
      </c>
      <c r="M124" s="39">
        <v>0.66666666666666663</v>
      </c>
      <c r="N124" s="19">
        <f>SUM(M124-L124)</f>
        <v>0.20486111111111061</v>
      </c>
      <c r="Q124" s="83">
        <f>IF(L124&lt;&gt;"",IFERROR(VLOOKUP(J124,Tableau1[#All],4,FALSE),""),"")</f>
        <v>0.46180555555555558</v>
      </c>
      <c r="R124" s="83">
        <f>IF(L124&lt;&gt;"",IFERROR(VLOOKUP(K124,Tableau1[#All],4,FALSE),""),"")</f>
        <v>0.2951388888888889</v>
      </c>
      <c r="S124" s="83">
        <f>IF(L124&lt;&gt;"",IFERROR(VLOOKUP(J124,Tableau1[#All],5,FALSE),""),"")</f>
        <v>0.8125</v>
      </c>
      <c r="T124" s="83">
        <f>IF(L124&lt;&gt;"",IFERROR(VLOOKUP(K124,Tableau1[#All],5,FALSE),""),"")</f>
        <v>0.66666666666666663</v>
      </c>
      <c r="V124" s="73">
        <f>IFERROR(IF(R124&lt;S124, LARGE(Q124:R124,1),Q124),"")</f>
        <v>0.46180555555555558</v>
      </c>
      <c r="W124" s="73">
        <f>IFERROR(IF(S124&gt;R124,SMALL(S124:T124,1),S124),"")</f>
        <v>0.66666666666666663</v>
      </c>
      <c r="X124" s="74">
        <f t="shared" si="4"/>
        <v>0.20486111111111105</v>
      </c>
    </row>
    <row r="125" spans="9:24">
      <c r="I125" s="75" t="str">
        <f>IFERROR(J125 &amp;" - "&amp;K125,"")</f>
        <v>S3 - S1</v>
      </c>
      <c r="J125" s="7" t="s">
        <v>7</v>
      </c>
      <c r="K125" s="7" t="s">
        <v>5</v>
      </c>
      <c r="L125" s="38">
        <v>0.50347222222222221</v>
      </c>
      <c r="M125" s="38">
        <v>0.8125</v>
      </c>
      <c r="N125" s="19">
        <f>SUM(M125-L125)</f>
        <v>0.30902777777777779</v>
      </c>
      <c r="Q125" s="83">
        <f>IF(L125&lt;&gt;"",IFERROR(VLOOKUP(J125,Tableau1[#All],4,FALSE),""),"")</f>
        <v>0.46180555555555558</v>
      </c>
      <c r="R125" s="83">
        <f>IF(L125&lt;&gt;"",IFERROR(VLOOKUP(K125,Tableau1[#All],4,FALSE),""),"")</f>
        <v>0.50347222222222221</v>
      </c>
      <c r="S125" s="83">
        <f>IF(L125&lt;&gt;"",IFERROR(VLOOKUP(J125,Tableau1[#All],5,FALSE),""),"")</f>
        <v>0.8125</v>
      </c>
      <c r="T125" s="83">
        <f>IF(L125&lt;&gt;"",IFERROR(VLOOKUP(K125,Tableau1[#All],5,FALSE),""),"")</f>
        <v>0.89583333333333337</v>
      </c>
      <c r="V125" s="73">
        <f>IFERROR(IF(R125&lt;S125, LARGE(Q125:R125,1),Q125),"")</f>
        <v>0.50347222222222221</v>
      </c>
      <c r="W125" s="73">
        <f>IFERROR(IF(S125&gt;R125,SMALL(S125:T125,1),S125),"")</f>
        <v>0.8125</v>
      </c>
      <c r="X125" s="74">
        <f t="shared" si="4"/>
        <v>0.30902777777777779</v>
      </c>
    </row>
    <row r="126" spans="9:24">
      <c r="I126" s="76" t="str">
        <f>IFERROR(J126 &amp;" - "&amp;K126,"")</f>
        <v>S3 - S2</v>
      </c>
      <c r="J126" s="7" t="s">
        <v>7</v>
      </c>
      <c r="K126" s="7" t="s">
        <v>6</v>
      </c>
      <c r="L126" s="38">
        <v>0.50347222222222221</v>
      </c>
      <c r="M126" s="38">
        <v>0.8125</v>
      </c>
      <c r="N126" s="19">
        <f>SUM(M126-L126)</f>
        <v>0.30902777777777779</v>
      </c>
      <c r="Q126" s="83">
        <f>IF(L126&lt;&gt;"",IFERROR(VLOOKUP(J126,Tableau1[#All],4,FALSE),""),"")</f>
        <v>0.46180555555555558</v>
      </c>
      <c r="R126" s="83">
        <f>IF(L126&lt;&gt;"",IFERROR(VLOOKUP(K126,Tableau1[#All],4,FALSE),""),"")</f>
        <v>0.50347222222222221</v>
      </c>
      <c r="S126" s="83">
        <f>IF(L126&lt;&gt;"",IFERROR(VLOOKUP(J126,Tableau1[#All],5,FALSE),""),"")</f>
        <v>0.8125</v>
      </c>
      <c r="T126" s="83">
        <f>IF(L126&lt;&gt;"",IFERROR(VLOOKUP(K126,Tableau1[#All],5,FALSE),""),"")</f>
        <v>0.85416666666666663</v>
      </c>
      <c r="V126" s="73">
        <f>IFERROR(IF(R126&lt;S126, LARGE(Q126:R126,1),Q126),"")</f>
        <v>0.50347222222222221</v>
      </c>
      <c r="W126" s="73">
        <f>IFERROR(IF(S126&gt;R126,SMALL(S126:T126,1),S126),"")</f>
        <v>0.8125</v>
      </c>
      <c r="X126" s="74">
        <f t="shared" si="4"/>
        <v>0.30902777777777779</v>
      </c>
    </row>
    <row r="127" spans="9:24">
      <c r="I127" s="75" t="str">
        <f>IFERROR(J127 &amp;" - "&amp;K127,"")</f>
        <v>S3 - S3</v>
      </c>
      <c r="J127" s="7" t="s">
        <v>7</v>
      </c>
      <c r="K127" s="7" t="s">
        <v>7</v>
      </c>
      <c r="L127" s="38">
        <v>0.46180555555555602</v>
      </c>
      <c r="M127" s="38">
        <v>0.8125</v>
      </c>
      <c r="N127" s="19">
        <f>SUM(M127-L127)</f>
        <v>0.35069444444444398</v>
      </c>
      <c r="Q127" s="83">
        <f>IF(L127&lt;&gt;"",IFERROR(VLOOKUP(J127,Tableau1[#All],4,FALSE),""),"")</f>
        <v>0.46180555555555558</v>
      </c>
      <c r="R127" s="83">
        <f>IF(L127&lt;&gt;"",IFERROR(VLOOKUP(K127,Tableau1[#All],4,FALSE),""),"")</f>
        <v>0.46180555555555558</v>
      </c>
      <c r="S127" s="83">
        <f>IF(L127&lt;&gt;"",IFERROR(VLOOKUP(J127,Tableau1[#All],5,FALSE),""),"")</f>
        <v>0.8125</v>
      </c>
      <c r="T127" s="83">
        <f>IF(L127&lt;&gt;"",IFERROR(VLOOKUP(K127,Tableau1[#All],5,FALSE),""),"")</f>
        <v>0.8125</v>
      </c>
      <c r="V127" s="73">
        <f>IFERROR(IF(R127&lt;S127, LARGE(Q127:R127,1),Q127),"")</f>
        <v>0.46180555555555558</v>
      </c>
      <c r="W127" s="73">
        <f>IFERROR(IF(S127&gt;R127,SMALL(S127:T127,1),S127),"")</f>
        <v>0.8125</v>
      </c>
      <c r="X127" s="74">
        <f t="shared" si="4"/>
        <v>0.35069444444444442</v>
      </c>
    </row>
    <row r="128" spans="9:24">
      <c r="I128" s="76" t="str">
        <f>IFERROR(J128 &amp;" - "&amp;K128,"")</f>
        <v>S3 - S4</v>
      </c>
      <c r="J128" s="7" t="s">
        <v>7</v>
      </c>
      <c r="K128" s="13" t="s">
        <v>15</v>
      </c>
      <c r="L128" s="38">
        <v>0.50347222222222221</v>
      </c>
      <c r="M128" s="38">
        <v>0.8125</v>
      </c>
      <c r="N128" s="19">
        <f>SUM(M128-L128)</f>
        <v>0.30902777777777779</v>
      </c>
      <c r="Q128" s="83">
        <f>IF(L128&lt;&gt;"",IFERROR(VLOOKUP(J128,Tableau1[#All],4,FALSE),""),"")</f>
        <v>0.46180555555555558</v>
      </c>
      <c r="R128" s="83">
        <f>IF(L128&lt;&gt;"",IFERROR(VLOOKUP(K128,Tableau1[#All],4,FALSE),""),"")</f>
        <v>0.50347222222222221</v>
      </c>
      <c r="S128" s="83">
        <f>IF(L128&lt;&gt;"",IFERROR(VLOOKUP(J128,Tableau1[#All],5,FALSE),""),"")</f>
        <v>0.8125</v>
      </c>
      <c r="T128" s="83">
        <f>IF(L128&lt;&gt;"",IFERROR(VLOOKUP(K128,Tableau1[#All],5,FALSE),""),"")</f>
        <v>0.875</v>
      </c>
      <c r="V128" s="73">
        <f>IFERROR(IF(R128&lt;S128, LARGE(Q128:R128,1),Q128),"")</f>
        <v>0.50347222222222221</v>
      </c>
      <c r="W128" s="73">
        <f>IFERROR(IF(S128&gt;R128,SMALL(S128:T128,1),S128),"")</f>
        <v>0.8125</v>
      </c>
      <c r="X128" s="74">
        <f t="shared" si="4"/>
        <v>0.30902777777777779</v>
      </c>
    </row>
    <row r="129" spans="9:24">
      <c r="I129" s="75" t="str">
        <f>IFERROR(J129 &amp;" - "&amp;K129,"")</f>
        <v>S3 - M1</v>
      </c>
      <c r="J129" s="7" t="s">
        <v>7</v>
      </c>
      <c r="K129" s="7" t="s">
        <v>8</v>
      </c>
      <c r="L129" s="38">
        <v>0.46180555555555602</v>
      </c>
      <c r="M129" s="38">
        <v>0.5625</v>
      </c>
      <c r="N129" s="19">
        <f>SUM(M129-L129)</f>
        <v>0.10069444444444398</v>
      </c>
      <c r="Q129" s="83">
        <f>IF(L129&lt;&gt;"",IFERROR(VLOOKUP(J129,Tableau1[#All],4,FALSE),""),"")</f>
        <v>0.46180555555555558</v>
      </c>
      <c r="R129" s="83">
        <f>IF(L129&lt;&gt;"",IFERROR(VLOOKUP(K129,Tableau1[#All],4,FALSE),""),"")</f>
        <v>0.17013888888888887</v>
      </c>
      <c r="S129" s="83">
        <f>IF(L129&lt;&gt;"",IFERROR(VLOOKUP(J129,Tableau1[#All],5,FALSE),""),"")</f>
        <v>0.8125</v>
      </c>
      <c r="T129" s="83">
        <f>IF(L129&lt;&gt;"",IFERROR(VLOOKUP(K129,Tableau1[#All],5,FALSE),""),"")</f>
        <v>0.5625</v>
      </c>
      <c r="V129" s="73">
        <f>IFERROR(IF(R129&lt;S129, LARGE(Q129:R129,1),Q129),"")</f>
        <v>0.46180555555555558</v>
      </c>
      <c r="W129" s="73">
        <f>IFERROR(IF(S129&gt;R129,SMALL(S129:T129,1),S129),"")</f>
        <v>0.5625</v>
      </c>
      <c r="X129" s="74">
        <f t="shared" si="4"/>
        <v>0.10069444444444442</v>
      </c>
    </row>
    <row r="130" spans="9:24">
      <c r="I130" s="76" t="str">
        <f>IFERROR(J130 &amp;" - "&amp;K130,"")</f>
        <v>S3 - M2</v>
      </c>
      <c r="J130" s="7" t="s">
        <v>7</v>
      </c>
      <c r="K130" s="7" t="s">
        <v>9</v>
      </c>
      <c r="L130" s="38">
        <v>0.46180555555555602</v>
      </c>
      <c r="M130" s="38">
        <v>0.60416666666666663</v>
      </c>
      <c r="N130" s="19">
        <f>SUM(M130-L130)</f>
        <v>0.14236111111111061</v>
      </c>
      <c r="Q130" s="83">
        <f>IF(L130&lt;&gt;"",IFERROR(VLOOKUP(J130,Tableau1[#All],4,FALSE),""),"")</f>
        <v>0.46180555555555558</v>
      </c>
      <c r="R130" s="83">
        <f>IF(L130&lt;&gt;"",IFERROR(VLOOKUP(K130,Tableau1[#All],4,FALSE),""),"")</f>
        <v>0.21527777777777779</v>
      </c>
      <c r="S130" s="83">
        <f>IF(L130&lt;&gt;"",IFERROR(VLOOKUP(J130,Tableau1[#All],5,FALSE),""),"")</f>
        <v>0.8125</v>
      </c>
      <c r="T130" s="83">
        <f>IF(L130&lt;&gt;"",IFERROR(VLOOKUP(K130,Tableau1[#All],5,FALSE),""),"")</f>
        <v>0.60416666666666663</v>
      </c>
      <c r="V130" s="73">
        <f>IFERROR(IF(R130&lt;S130, LARGE(Q130:R130,1),Q130),"")</f>
        <v>0.46180555555555558</v>
      </c>
      <c r="W130" s="73">
        <f>IFERROR(IF(S130&gt;R130,SMALL(S130:T130,1),S130),"")</f>
        <v>0.60416666666666663</v>
      </c>
      <c r="X130" s="74">
        <f t="shared" si="4"/>
        <v>0.14236111111111105</v>
      </c>
    </row>
    <row r="131" spans="9:24">
      <c r="I131" s="75" t="str">
        <f>IFERROR(J131 &amp;" - "&amp;K131,"")</f>
        <v>S3 - M3</v>
      </c>
      <c r="J131" s="7" t="s">
        <v>7</v>
      </c>
      <c r="K131" s="7" t="s">
        <v>10</v>
      </c>
      <c r="L131" s="38">
        <v>0.46180555555555602</v>
      </c>
      <c r="M131" s="38">
        <v>0.5625</v>
      </c>
      <c r="N131" s="19">
        <f>SUM(M131-L131)</f>
        <v>0.10069444444444398</v>
      </c>
      <c r="Q131" s="83">
        <f>IF(L131&lt;&gt;"",IFERROR(VLOOKUP(J131,Tableau1[#All],4,FALSE),""),"")</f>
        <v>0.46180555555555558</v>
      </c>
      <c r="R131" s="83">
        <f>IF(L131&lt;&gt;"",IFERROR(VLOOKUP(K131,Tableau1[#All],4,FALSE),""),"")</f>
        <v>0.21527777777777779</v>
      </c>
      <c r="S131" s="83">
        <f>IF(L131&lt;&gt;"",IFERROR(VLOOKUP(J131,Tableau1[#All],5,FALSE),""),"")</f>
        <v>0.8125</v>
      </c>
      <c r="T131" s="83">
        <f>IF(L131&lt;&gt;"",IFERROR(VLOOKUP(K131,Tableau1[#All],5,FALSE),""),"")</f>
        <v>0.5625</v>
      </c>
      <c r="V131" s="73">
        <f>IFERROR(IF(R131&lt;S131, LARGE(Q131:R131,1),Q131),"")</f>
        <v>0.46180555555555558</v>
      </c>
      <c r="W131" s="73">
        <f>IFERROR(IF(S131&gt;R131,SMALL(S131:T131,1),S131),"")</f>
        <v>0.5625</v>
      </c>
      <c r="X131" s="74">
        <f t="shared" si="4"/>
        <v>0.10069444444444442</v>
      </c>
    </row>
    <row r="132" spans="9:24">
      <c r="I132" s="76" t="str">
        <f>IFERROR(J132 &amp;" - "&amp;K132,"")</f>
        <v>S3 - M4</v>
      </c>
      <c r="J132" s="7" t="s">
        <v>7</v>
      </c>
      <c r="K132" s="7" t="s">
        <v>11</v>
      </c>
      <c r="L132" s="38">
        <v>0.46180555555555602</v>
      </c>
      <c r="M132" s="38">
        <v>0.52083333333333337</v>
      </c>
      <c r="N132" s="19">
        <f>SUM(M132-L132)</f>
        <v>5.9027777777777346E-2</v>
      </c>
      <c r="Q132" s="83">
        <f>IF(L132&lt;&gt;"",IFERROR(VLOOKUP(J132,Tableau1[#All],4,FALSE),""),"")</f>
        <v>0.46180555555555558</v>
      </c>
      <c r="R132" s="83">
        <f>IF(L132&lt;&gt;"",IFERROR(VLOOKUP(K132,Tableau1[#All],4,FALSE),""),"")</f>
        <v>0.17013888888888887</v>
      </c>
      <c r="S132" s="83">
        <f>IF(L132&lt;&gt;"",IFERROR(VLOOKUP(J132,Tableau1[#All],5,FALSE),""),"")</f>
        <v>0.8125</v>
      </c>
      <c r="T132" s="83">
        <f>IF(L132&lt;&gt;"",IFERROR(VLOOKUP(K132,Tableau1[#All],5,FALSE),""),"")</f>
        <v>0.52083333333333337</v>
      </c>
      <c r="V132" s="73">
        <f>IFERROR(IF(R132&lt;S132, LARGE(Q132:R132,1),Q132),"")</f>
        <v>0.46180555555555558</v>
      </c>
      <c r="W132" s="73">
        <f>IFERROR(IF(S132&gt;R132,SMALL(S132:T132,1),S132),"")</f>
        <v>0.52083333333333337</v>
      </c>
      <c r="X132" s="74">
        <f t="shared" ref="X132:X195" si="5">IFERROR(MOD(W132-V132,1),"")</f>
        <v>5.902777777777779E-2</v>
      </c>
    </row>
    <row r="133" spans="9:24">
      <c r="I133" s="75" t="str">
        <f>IFERROR(J133 &amp;" - "&amp;K133,"")</f>
        <v>S3 - M5</v>
      </c>
      <c r="J133" s="7" t="s">
        <v>7</v>
      </c>
      <c r="K133" s="13" t="s">
        <v>16</v>
      </c>
      <c r="L133" s="38">
        <v>0.46180555555555602</v>
      </c>
      <c r="M133" s="38">
        <v>0.58333333333333337</v>
      </c>
      <c r="N133" s="19">
        <f>SUM(M133-L133)</f>
        <v>0.12152777777777735</v>
      </c>
      <c r="Q133" s="83">
        <f>IF(L133&lt;&gt;"",IFERROR(VLOOKUP(J133,Tableau1[#All],4,FALSE),""),"")</f>
        <v>0.46180555555555558</v>
      </c>
      <c r="R133" s="83">
        <f>IF(L133&lt;&gt;"",IFERROR(VLOOKUP(K133,Tableau1[#All],4,FALSE),""),"")</f>
        <v>0.21527777777777779</v>
      </c>
      <c r="S133" s="83">
        <f>IF(L133&lt;&gt;"",IFERROR(VLOOKUP(J133,Tableau1[#All],5,FALSE),""),"")</f>
        <v>0.8125</v>
      </c>
      <c r="T133" s="83">
        <f>IF(L133&lt;&gt;"",IFERROR(VLOOKUP(K133,Tableau1[#All],5,FALSE),""),"")</f>
        <v>0.58333333333333337</v>
      </c>
      <c r="V133" s="73">
        <f>IFERROR(IF(R133&lt;S133, LARGE(Q133:R133,1),Q133),"")</f>
        <v>0.46180555555555558</v>
      </c>
      <c r="W133" s="73">
        <f>IFERROR(IF(S133&gt;R133,SMALL(S133:T133,1),S133),"")</f>
        <v>0.58333333333333337</v>
      </c>
      <c r="X133" s="74">
        <f t="shared" si="5"/>
        <v>0.12152777777777779</v>
      </c>
    </row>
    <row r="134" spans="9:24">
      <c r="I134" s="76" t="str">
        <f>IFERROR(J134 &amp;" - "&amp;K134,"")</f>
        <v>S3 - N1</v>
      </c>
      <c r="J134" s="7" t="s">
        <v>7</v>
      </c>
      <c r="K134" s="7" t="s">
        <v>12</v>
      </c>
      <c r="L134" s="18"/>
      <c r="M134" s="18"/>
      <c r="N134" s="18"/>
      <c r="Q134" s="83" t="str">
        <f>IF(L134&lt;&gt;"",IFERROR(VLOOKUP(J134,Tableau1[#All],4,FALSE),""),"")</f>
        <v/>
      </c>
      <c r="R134" s="83" t="str">
        <f>IF(L134&lt;&gt;"",IFERROR(VLOOKUP(K134,Tableau1[#All],4,FALSE),""),"")</f>
        <v/>
      </c>
      <c r="S134" s="83" t="str">
        <f>IF(L134&lt;&gt;"",IFERROR(VLOOKUP(J134,Tableau1[#All],5,FALSE),""),"")</f>
        <v/>
      </c>
      <c r="T134" s="83" t="str">
        <f>IF(L134&lt;&gt;"",IFERROR(VLOOKUP(K134,Tableau1[#All],5,FALSE),""),"")</f>
        <v/>
      </c>
      <c r="V134" s="73" t="str">
        <f>IFERROR(IF(R134&lt;S134, LARGE(Q134:R134,1),Q134),"")</f>
        <v/>
      </c>
      <c r="W134" s="73" t="str">
        <f>IFERROR(IF(S134&gt;R134,SMALL(S134:T134,1),S134),"")</f>
        <v/>
      </c>
      <c r="X134" s="74" t="str">
        <f t="shared" si="5"/>
        <v/>
      </c>
    </row>
    <row r="135" spans="9:24">
      <c r="I135" s="75" t="str">
        <f>IFERROR(J135 &amp;" - "&amp;K135,"")</f>
        <v>S3 - N2</v>
      </c>
      <c r="J135" s="7" t="s">
        <v>7</v>
      </c>
      <c r="K135" s="7" t="s">
        <v>13</v>
      </c>
      <c r="L135" s="18"/>
      <c r="M135" s="18"/>
      <c r="N135" s="18"/>
      <c r="Q135" s="83" t="str">
        <f>IF(L135&lt;&gt;"",IFERROR(VLOOKUP(J135,Tableau1[#All],4,FALSE),""),"")</f>
        <v/>
      </c>
      <c r="R135" s="83" t="str">
        <f>IF(L135&lt;&gt;"",IFERROR(VLOOKUP(K135,Tableau1[#All],4,FALSE),""),"")</f>
        <v/>
      </c>
      <c r="S135" s="83" t="str">
        <f>IF(L135&lt;&gt;"",IFERROR(VLOOKUP(J135,Tableau1[#All],5,FALSE),""),"")</f>
        <v/>
      </c>
      <c r="T135" s="83" t="str">
        <f>IF(L135&lt;&gt;"",IFERROR(VLOOKUP(K135,Tableau1[#All],5,FALSE),""),"")</f>
        <v/>
      </c>
      <c r="V135" s="73" t="str">
        <f>IFERROR(IF(R135&lt;S135, LARGE(Q135:R135,1),Q135),"")</f>
        <v/>
      </c>
      <c r="W135" s="73" t="str">
        <f>IFERROR(IF(S135&gt;R135,SMALL(S135:T135,1),S135),"")</f>
        <v/>
      </c>
      <c r="X135" s="74" t="str">
        <f t="shared" si="5"/>
        <v/>
      </c>
    </row>
    <row r="136" spans="9:24">
      <c r="I136" s="76" t="str">
        <f>IFERROR(J136 &amp;" - "&amp;K136,"")</f>
        <v xml:space="preserve"> - </v>
      </c>
      <c r="J136" s="3"/>
      <c r="K136" s="3"/>
      <c r="L136" s="3"/>
      <c r="M136" s="3"/>
      <c r="N136" s="3"/>
      <c r="Q136" s="83" t="str">
        <f>IF(L136&lt;&gt;"",IFERROR(VLOOKUP(J136,Tableau1[#All],4,FALSE),""),"")</f>
        <v/>
      </c>
      <c r="R136" s="83" t="str">
        <f>IF(L136&lt;&gt;"",IFERROR(VLOOKUP(K136,Tableau1[#All],4,FALSE),""),"")</f>
        <v/>
      </c>
      <c r="S136" s="83" t="str">
        <f>IF(L136&lt;&gt;"",IFERROR(VLOOKUP(J136,Tableau1[#All],5,FALSE),""),"")</f>
        <v/>
      </c>
      <c r="T136" s="83" t="str">
        <f>IF(L136&lt;&gt;"",IFERROR(VLOOKUP(K136,Tableau1[#All],5,FALSE),""),"")</f>
        <v/>
      </c>
      <c r="V136" s="73" t="str">
        <f>IFERROR(IF(R136&lt;S136, LARGE(Q136:R136,1),Q136),"")</f>
        <v/>
      </c>
      <c r="W136" s="73" t="str">
        <f>IFERROR(IF(S136&gt;R136,SMALL(S136:T136,1),S136),"")</f>
        <v/>
      </c>
      <c r="X136" s="74" t="str">
        <f t="shared" si="5"/>
        <v/>
      </c>
    </row>
    <row r="137" spans="9:24">
      <c r="I137" s="75" t="str">
        <f>IFERROR(J137 &amp;" - "&amp;K137,"")</f>
        <v xml:space="preserve"> - </v>
      </c>
      <c r="J137" s="3"/>
      <c r="K137" s="3"/>
      <c r="L137" s="3"/>
      <c r="M137" s="3"/>
      <c r="N137" s="3"/>
      <c r="Q137" s="83" t="str">
        <f>IF(L137&lt;&gt;"",IFERROR(VLOOKUP(J137,Tableau1[#All],4,FALSE),""),"")</f>
        <v/>
      </c>
      <c r="R137" s="83" t="str">
        <f>IF(L137&lt;&gt;"",IFERROR(VLOOKUP(K137,Tableau1[#All],4,FALSE),""),"")</f>
        <v/>
      </c>
      <c r="S137" s="83" t="str">
        <f>IF(L137&lt;&gt;"",IFERROR(VLOOKUP(J137,Tableau1[#All],5,FALSE),""),"")</f>
        <v/>
      </c>
      <c r="T137" s="83" t="str">
        <f>IF(L137&lt;&gt;"",IFERROR(VLOOKUP(K137,Tableau1[#All],5,FALSE),""),"")</f>
        <v/>
      </c>
      <c r="V137" s="73" t="str">
        <f>IFERROR(IF(R137&lt;S137, LARGE(Q137:R137,1),Q137),"")</f>
        <v/>
      </c>
      <c r="W137" s="73" t="str">
        <f>IFERROR(IF(S137&gt;R137,SMALL(S137:T137,1),S137),"")</f>
        <v/>
      </c>
      <c r="X137" s="74" t="str">
        <f t="shared" si="5"/>
        <v/>
      </c>
    </row>
    <row r="138" spans="9:24">
      <c r="I138" s="76" t="str">
        <f>IFERROR(J138 &amp;" - "&amp;K138,"")</f>
        <v>M3 - J1</v>
      </c>
      <c r="J138" s="7" t="s">
        <v>10</v>
      </c>
      <c r="K138" s="7" t="s">
        <v>4</v>
      </c>
      <c r="L138" s="38">
        <v>0.2951388888888889</v>
      </c>
      <c r="M138" s="38">
        <v>0.5625</v>
      </c>
      <c r="N138" s="19">
        <f>SUM(M138-L138)</f>
        <v>0.2673611111111111</v>
      </c>
      <c r="Q138" s="83">
        <f>IF(L138&lt;&gt;"",IFERROR(VLOOKUP(J138,Tableau1[#All],4,FALSE),""),"")</f>
        <v>0.21527777777777779</v>
      </c>
      <c r="R138" s="83">
        <f>IF(L138&lt;&gt;"",IFERROR(VLOOKUP(K138,Tableau1[#All],4,FALSE),""),"")</f>
        <v>0.2951388888888889</v>
      </c>
      <c r="S138" s="83">
        <f>IF(L138&lt;&gt;"",IFERROR(VLOOKUP(J138,Tableau1[#All],5,FALSE),""),"")</f>
        <v>0.5625</v>
      </c>
      <c r="T138" s="83">
        <f>IF(L138&lt;&gt;"",IFERROR(VLOOKUP(K138,Tableau1[#All],5,FALSE),""),"")</f>
        <v>0.6875</v>
      </c>
      <c r="V138" s="73">
        <f>IFERROR(IF(R138&lt;S138, LARGE(Q138:R138,1),Q138),"")</f>
        <v>0.2951388888888889</v>
      </c>
      <c r="W138" s="73">
        <f>IFERROR(IF(S138&gt;R138,SMALL(S138:T138,1),S138),"")</f>
        <v>0.5625</v>
      </c>
      <c r="X138" s="74">
        <f t="shared" si="5"/>
        <v>0.2673611111111111</v>
      </c>
    </row>
    <row r="139" spans="9:24">
      <c r="I139" s="75" t="str">
        <f>IFERROR(J139 &amp;" - "&amp;K139,"")</f>
        <v>M3 - J2</v>
      </c>
      <c r="J139" s="7" t="s">
        <v>10</v>
      </c>
      <c r="K139" s="7" t="s">
        <v>2</v>
      </c>
      <c r="L139" s="38">
        <v>0.2951388888888889</v>
      </c>
      <c r="M139" s="38">
        <v>0.5625</v>
      </c>
      <c r="N139" s="19">
        <f>SUM(M139-L139)</f>
        <v>0.2673611111111111</v>
      </c>
      <c r="Q139" s="83">
        <f>IF(L139&lt;&gt;"",IFERROR(VLOOKUP(J139,Tableau1[#All],4,FALSE),""),"")</f>
        <v>0.21527777777777779</v>
      </c>
      <c r="R139" s="83">
        <f>IF(L139&lt;&gt;"",IFERROR(VLOOKUP(K139,Tableau1[#All],4,FALSE),""),"")</f>
        <v>0.2951388888888889</v>
      </c>
      <c r="S139" s="83">
        <f>IF(L139&lt;&gt;"",IFERROR(VLOOKUP(J139,Tableau1[#All],5,FALSE),""),"")</f>
        <v>0.5625</v>
      </c>
      <c r="T139" s="83">
        <f>IF(L139&lt;&gt;"",IFERROR(VLOOKUP(K139,Tableau1[#All],5,FALSE),""),"")</f>
        <v>0.70833333333333337</v>
      </c>
      <c r="V139" s="73">
        <f>IFERROR(IF(R139&lt;S139, LARGE(Q139:R139,1),Q139),"")</f>
        <v>0.2951388888888889</v>
      </c>
      <c r="W139" s="73">
        <f>IFERROR(IF(S139&gt;R139,SMALL(S139:T139,1),S139),"")</f>
        <v>0.5625</v>
      </c>
      <c r="X139" s="74">
        <f t="shared" si="5"/>
        <v>0.2673611111111111</v>
      </c>
    </row>
    <row r="140" spans="9:24">
      <c r="I140" s="76" t="str">
        <f>IFERROR(J140 &amp;" - "&amp;K140,"")</f>
        <v>M3 - J3</v>
      </c>
      <c r="J140" s="7" t="s">
        <v>10</v>
      </c>
      <c r="K140" s="7" t="s">
        <v>3</v>
      </c>
      <c r="L140" s="38">
        <v>0.2951388888888889</v>
      </c>
      <c r="M140" s="38">
        <v>0.5625</v>
      </c>
      <c r="N140" s="19">
        <f>SUM(M140-L140)</f>
        <v>0.2673611111111111</v>
      </c>
      <c r="Q140" s="83">
        <f>IF(L140&lt;&gt;"",IFERROR(VLOOKUP(J140,Tableau1[#All],4,FALSE),""),"")</f>
        <v>0.21527777777777779</v>
      </c>
      <c r="R140" s="83">
        <f>IF(L140&lt;&gt;"",IFERROR(VLOOKUP(K140,Tableau1[#All],4,FALSE),""),"")</f>
        <v>0.2951388888888889</v>
      </c>
      <c r="S140" s="83">
        <f>IF(L140&lt;&gt;"",IFERROR(VLOOKUP(J140,Tableau1[#All],5,FALSE),""),"")</f>
        <v>0.5625</v>
      </c>
      <c r="T140" s="83">
        <f>IF(L140&lt;&gt;"",IFERROR(VLOOKUP(K140,Tableau1[#All],5,FALSE),""),"")</f>
        <v>0.64583333333333337</v>
      </c>
      <c r="V140" s="73">
        <f>IFERROR(IF(R140&lt;S140, LARGE(Q140:R140,1),Q140),"")</f>
        <v>0.2951388888888889</v>
      </c>
      <c r="W140" s="73">
        <f>IFERROR(IF(S140&gt;R140,SMALL(S140:T140,1),S140),"")</f>
        <v>0.5625</v>
      </c>
      <c r="X140" s="74">
        <f t="shared" si="5"/>
        <v>0.2673611111111111</v>
      </c>
    </row>
    <row r="141" spans="9:24">
      <c r="I141" s="75" t="str">
        <f>IFERROR(J141 &amp;" - "&amp;K141,"")</f>
        <v>M3 - J4</v>
      </c>
      <c r="J141" s="7" t="s">
        <v>10</v>
      </c>
      <c r="K141" s="13" t="s">
        <v>14</v>
      </c>
      <c r="L141" s="38">
        <v>0.2951388888888889</v>
      </c>
      <c r="M141" s="38">
        <v>0.5625</v>
      </c>
      <c r="N141" s="19">
        <f>SUM(M141-L141)</f>
        <v>0.2673611111111111</v>
      </c>
      <c r="Q141" s="83">
        <f>IF(L141&lt;&gt;"",IFERROR(VLOOKUP(J141,Tableau1[#All],4,FALSE),""),"")</f>
        <v>0.21527777777777779</v>
      </c>
      <c r="R141" s="83">
        <f>IF(L141&lt;&gt;"",IFERROR(VLOOKUP(K141,Tableau1[#All],4,FALSE),""),"")</f>
        <v>0.2951388888888889</v>
      </c>
      <c r="S141" s="83">
        <f>IF(L141&lt;&gt;"",IFERROR(VLOOKUP(J141,Tableau1[#All],5,FALSE),""),"")</f>
        <v>0.5625</v>
      </c>
      <c r="T141" s="83">
        <f>IF(L141&lt;&gt;"",IFERROR(VLOOKUP(K141,Tableau1[#All],5,FALSE),""),"")</f>
        <v>0.66666666666666663</v>
      </c>
      <c r="V141" s="73">
        <f>IFERROR(IF(R141&lt;S141, LARGE(Q141:R141,1),Q141),"")</f>
        <v>0.2951388888888889</v>
      </c>
      <c r="W141" s="73">
        <f>IFERROR(IF(S141&gt;R141,SMALL(S141:T141,1),S141),"")</f>
        <v>0.5625</v>
      </c>
      <c r="X141" s="74">
        <f t="shared" si="5"/>
        <v>0.2673611111111111</v>
      </c>
    </row>
    <row r="142" spans="9:24">
      <c r="I142" s="76" t="str">
        <f>IFERROR(J142 &amp;" - "&amp;K142,"")</f>
        <v>M3 - S1</v>
      </c>
      <c r="J142" s="7" t="s">
        <v>10</v>
      </c>
      <c r="K142" s="7" t="s">
        <v>5</v>
      </c>
      <c r="L142" s="38">
        <v>0.50347222222222221</v>
      </c>
      <c r="M142" s="38">
        <v>0.5625</v>
      </c>
      <c r="N142" s="19">
        <f>SUM(M142-L142)</f>
        <v>5.902777777777779E-2</v>
      </c>
      <c r="Q142" s="83">
        <f>IF(L142&lt;&gt;"",IFERROR(VLOOKUP(J142,Tableau1[#All],4,FALSE),""),"")</f>
        <v>0.21527777777777779</v>
      </c>
      <c r="R142" s="83">
        <f>IF(L142&lt;&gt;"",IFERROR(VLOOKUP(K142,Tableau1[#All],4,FALSE),""),"")</f>
        <v>0.50347222222222221</v>
      </c>
      <c r="S142" s="83">
        <f>IF(L142&lt;&gt;"",IFERROR(VLOOKUP(J142,Tableau1[#All],5,FALSE),""),"")</f>
        <v>0.5625</v>
      </c>
      <c r="T142" s="83">
        <f>IF(L142&lt;&gt;"",IFERROR(VLOOKUP(K142,Tableau1[#All],5,FALSE),""),"")</f>
        <v>0.89583333333333337</v>
      </c>
      <c r="V142" s="73">
        <f>IFERROR(IF(R142&lt;S142, LARGE(Q142:R142,1),Q142),"")</f>
        <v>0.50347222222222221</v>
      </c>
      <c r="W142" s="73">
        <f>IFERROR(IF(S142&gt;R142,SMALL(S142:T142,1),S142),"")</f>
        <v>0.5625</v>
      </c>
      <c r="X142" s="74">
        <f t="shared" si="5"/>
        <v>5.902777777777779E-2</v>
      </c>
    </row>
    <row r="143" spans="9:24">
      <c r="I143" s="75" t="str">
        <f>IFERROR(J143 &amp;" - "&amp;K143,"")</f>
        <v>M3 - S2</v>
      </c>
      <c r="J143" s="7" t="s">
        <v>10</v>
      </c>
      <c r="K143" s="7" t="s">
        <v>6</v>
      </c>
      <c r="L143" s="38">
        <v>0.50347222222222221</v>
      </c>
      <c r="M143" s="38">
        <v>0.5625</v>
      </c>
      <c r="N143" s="19">
        <f>SUM(M143-L143)</f>
        <v>5.902777777777779E-2</v>
      </c>
      <c r="Q143" s="83">
        <f>IF(L143&lt;&gt;"",IFERROR(VLOOKUP(J143,Tableau1[#All],4,FALSE),""),"")</f>
        <v>0.21527777777777779</v>
      </c>
      <c r="R143" s="83">
        <f>IF(L143&lt;&gt;"",IFERROR(VLOOKUP(K143,Tableau1[#All],4,FALSE),""),"")</f>
        <v>0.50347222222222221</v>
      </c>
      <c r="S143" s="83">
        <f>IF(L143&lt;&gt;"",IFERROR(VLOOKUP(J143,Tableau1[#All],5,FALSE),""),"")</f>
        <v>0.5625</v>
      </c>
      <c r="T143" s="83">
        <f>IF(L143&lt;&gt;"",IFERROR(VLOOKUP(K143,Tableau1[#All],5,FALSE),""),"")</f>
        <v>0.85416666666666663</v>
      </c>
      <c r="V143" s="73">
        <f>IFERROR(IF(R143&lt;S143, LARGE(Q143:R143,1),Q143),"")</f>
        <v>0.50347222222222221</v>
      </c>
      <c r="W143" s="73">
        <f>IFERROR(IF(S143&gt;R143,SMALL(S143:T143,1),S143),"")</f>
        <v>0.5625</v>
      </c>
      <c r="X143" s="74">
        <f t="shared" si="5"/>
        <v>5.902777777777779E-2</v>
      </c>
    </row>
    <row r="144" spans="9:24">
      <c r="I144" s="76" t="str">
        <f>IFERROR(J144 &amp;" - "&amp;K144,"")</f>
        <v>M3 - S3</v>
      </c>
      <c r="J144" s="7" t="s">
        <v>10</v>
      </c>
      <c r="K144" s="7" t="s">
        <v>7</v>
      </c>
      <c r="L144" s="38">
        <v>0.46180555555555558</v>
      </c>
      <c r="M144" s="38">
        <v>0.5625</v>
      </c>
      <c r="N144" s="19">
        <f>SUM(M144-L144)</f>
        <v>0.10069444444444442</v>
      </c>
      <c r="Q144" s="83">
        <f>IF(L144&lt;&gt;"",IFERROR(VLOOKUP(J144,Tableau1[#All],4,FALSE),""),"")</f>
        <v>0.21527777777777779</v>
      </c>
      <c r="R144" s="83">
        <f>IF(L144&lt;&gt;"",IFERROR(VLOOKUP(K144,Tableau1[#All],4,FALSE),""),"")</f>
        <v>0.46180555555555558</v>
      </c>
      <c r="S144" s="83">
        <f>IF(L144&lt;&gt;"",IFERROR(VLOOKUP(J144,Tableau1[#All],5,FALSE),""),"")</f>
        <v>0.5625</v>
      </c>
      <c r="T144" s="83">
        <f>IF(L144&lt;&gt;"",IFERROR(VLOOKUP(K144,Tableau1[#All],5,FALSE),""),"")</f>
        <v>0.8125</v>
      </c>
      <c r="V144" s="73">
        <f>IFERROR(IF(R144&lt;S144, LARGE(Q144:R144,1),Q144),"")</f>
        <v>0.46180555555555558</v>
      </c>
      <c r="W144" s="73">
        <f>IFERROR(IF(S144&gt;R144,SMALL(S144:T144,1),S144),"")</f>
        <v>0.5625</v>
      </c>
      <c r="X144" s="74">
        <f t="shared" si="5"/>
        <v>0.10069444444444442</v>
      </c>
    </row>
    <row r="145" spans="9:24">
      <c r="I145" s="75" t="str">
        <f>IFERROR(J145 &amp;" - "&amp;K145,"")</f>
        <v>M3 - S4</v>
      </c>
      <c r="J145" s="7" t="s">
        <v>10</v>
      </c>
      <c r="K145" s="13" t="s">
        <v>15</v>
      </c>
      <c r="L145" s="38">
        <v>0.50347222222222221</v>
      </c>
      <c r="M145" s="38">
        <v>0.5625</v>
      </c>
      <c r="N145" s="19">
        <f>SUM(M145-L145)</f>
        <v>5.902777777777779E-2</v>
      </c>
      <c r="Q145" s="83">
        <f>IF(L145&lt;&gt;"",IFERROR(VLOOKUP(J145,Tableau1[#All],4,FALSE),""),"")</f>
        <v>0.21527777777777779</v>
      </c>
      <c r="R145" s="83">
        <f>IF(L145&lt;&gt;"",IFERROR(VLOOKUP(K145,Tableau1[#All],4,FALSE),""),"")</f>
        <v>0.50347222222222221</v>
      </c>
      <c r="S145" s="83">
        <f>IF(L145&lt;&gt;"",IFERROR(VLOOKUP(J145,Tableau1[#All],5,FALSE),""),"")</f>
        <v>0.5625</v>
      </c>
      <c r="T145" s="83">
        <f>IF(L145&lt;&gt;"",IFERROR(VLOOKUP(K145,Tableau1[#All],5,FALSE),""),"")</f>
        <v>0.875</v>
      </c>
      <c r="V145" s="73">
        <f>IFERROR(IF(R145&lt;S145, LARGE(Q145:R145,1),Q145),"")</f>
        <v>0.50347222222222221</v>
      </c>
      <c r="W145" s="73">
        <f>IFERROR(IF(S145&gt;R145,SMALL(S145:T145,1),S145),"")</f>
        <v>0.5625</v>
      </c>
      <c r="X145" s="74">
        <f t="shared" si="5"/>
        <v>5.902777777777779E-2</v>
      </c>
    </row>
    <row r="146" spans="9:24">
      <c r="I146" s="76" t="str">
        <f>IFERROR(J146 &amp;" - "&amp;K146,"")</f>
        <v>M3 - M1</v>
      </c>
      <c r="J146" s="7" t="s">
        <v>10</v>
      </c>
      <c r="K146" s="7" t="s">
        <v>8</v>
      </c>
      <c r="L146" s="38">
        <v>0.17013888888888887</v>
      </c>
      <c r="M146" s="38">
        <v>0.5625</v>
      </c>
      <c r="N146" s="19">
        <f>SUM(M146-L146)</f>
        <v>0.39236111111111116</v>
      </c>
      <c r="Q146" s="83">
        <f>IF(L146&lt;&gt;"",IFERROR(VLOOKUP(J146,Tableau1[#All],4,FALSE),""),"")</f>
        <v>0.21527777777777779</v>
      </c>
      <c r="R146" s="83">
        <f>IF(L146&lt;&gt;"",IFERROR(VLOOKUP(K146,Tableau1[#All],4,FALSE),""),"")</f>
        <v>0.17013888888888887</v>
      </c>
      <c r="S146" s="83">
        <f>IF(L146&lt;&gt;"",IFERROR(VLOOKUP(J146,Tableau1[#All],5,FALSE),""),"")</f>
        <v>0.5625</v>
      </c>
      <c r="T146" s="83">
        <f>IF(L146&lt;&gt;"",IFERROR(VLOOKUP(K146,Tableau1[#All],5,FALSE),""),"")</f>
        <v>0.5625</v>
      </c>
      <c r="V146" s="73">
        <f>IFERROR(IF(R146&lt;S146, LARGE(Q146:R146,1),Q146),"")</f>
        <v>0.21527777777777779</v>
      </c>
      <c r="W146" s="73">
        <f>IFERROR(IF(S146&gt;R146,SMALL(S146:T146,1),S146),"")</f>
        <v>0.5625</v>
      </c>
      <c r="X146" s="74">
        <f t="shared" si="5"/>
        <v>0.34722222222222221</v>
      </c>
    </row>
    <row r="147" spans="9:24">
      <c r="I147" s="75" t="str">
        <f>IFERROR(J147 &amp;" - "&amp;K147,"")</f>
        <v>M3 - M2</v>
      </c>
      <c r="J147" s="7" t="s">
        <v>10</v>
      </c>
      <c r="K147" s="7" t="s">
        <v>9</v>
      </c>
      <c r="L147" s="38">
        <v>0.21527777777777779</v>
      </c>
      <c r="M147" s="38">
        <v>0.5625</v>
      </c>
      <c r="N147" s="19">
        <f>SUM(M147-L147)</f>
        <v>0.34722222222222221</v>
      </c>
      <c r="Q147" s="83">
        <f>IF(L147&lt;&gt;"",IFERROR(VLOOKUP(J147,Tableau1[#All],4,FALSE),""),"")</f>
        <v>0.21527777777777779</v>
      </c>
      <c r="R147" s="83">
        <f>IF(L147&lt;&gt;"",IFERROR(VLOOKUP(K147,Tableau1[#All],4,FALSE),""),"")</f>
        <v>0.21527777777777779</v>
      </c>
      <c r="S147" s="83">
        <f>IF(L147&lt;&gt;"",IFERROR(VLOOKUP(J147,Tableau1[#All],5,FALSE),""),"")</f>
        <v>0.5625</v>
      </c>
      <c r="T147" s="83">
        <f>IF(L147&lt;&gt;"",IFERROR(VLOOKUP(K147,Tableau1[#All],5,FALSE),""),"")</f>
        <v>0.60416666666666663</v>
      </c>
      <c r="V147" s="73">
        <f>IFERROR(IF(R147&lt;S147, LARGE(Q147:R147,1),Q147),"")</f>
        <v>0.21527777777777779</v>
      </c>
      <c r="W147" s="73">
        <f>IFERROR(IF(S147&gt;R147,SMALL(S147:T147,1),S147),"")</f>
        <v>0.5625</v>
      </c>
      <c r="X147" s="74">
        <f t="shared" si="5"/>
        <v>0.34722222222222221</v>
      </c>
    </row>
    <row r="148" spans="9:24">
      <c r="I148" s="76" t="str">
        <f>IFERROR(J148 &amp;" - "&amp;K148,"")</f>
        <v>M3 - M3</v>
      </c>
      <c r="J148" s="7" t="s">
        <v>10</v>
      </c>
      <c r="K148" s="7" t="s">
        <v>10</v>
      </c>
      <c r="L148" s="38">
        <v>0.21527777777777779</v>
      </c>
      <c r="M148" s="38">
        <v>0.5625</v>
      </c>
      <c r="N148" s="19">
        <f>SUM(M148-L148)</f>
        <v>0.34722222222222221</v>
      </c>
      <c r="Q148" s="83">
        <f>IF(L148&lt;&gt;"",IFERROR(VLOOKUP(J148,Tableau1[#All],4,FALSE),""),"")</f>
        <v>0.21527777777777779</v>
      </c>
      <c r="R148" s="83">
        <f>IF(L148&lt;&gt;"",IFERROR(VLOOKUP(K148,Tableau1[#All],4,FALSE),""),"")</f>
        <v>0.21527777777777779</v>
      </c>
      <c r="S148" s="83">
        <f>IF(L148&lt;&gt;"",IFERROR(VLOOKUP(J148,Tableau1[#All],5,FALSE),""),"")</f>
        <v>0.5625</v>
      </c>
      <c r="T148" s="83">
        <f>IF(L148&lt;&gt;"",IFERROR(VLOOKUP(K148,Tableau1[#All],5,FALSE),""),"")</f>
        <v>0.5625</v>
      </c>
      <c r="V148" s="73">
        <f>IFERROR(IF(R148&lt;S148, LARGE(Q148:R148,1),Q148),"")</f>
        <v>0.21527777777777779</v>
      </c>
      <c r="W148" s="73">
        <f>IFERROR(IF(S148&gt;R148,SMALL(S148:T148,1),S148),"")</f>
        <v>0.5625</v>
      </c>
      <c r="X148" s="74">
        <f t="shared" si="5"/>
        <v>0.34722222222222221</v>
      </c>
    </row>
    <row r="149" spans="9:24">
      <c r="I149" s="75" t="str">
        <f>IFERROR(J149 &amp;" - "&amp;K149,"")</f>
        <v>M3 - M4</v>
      </c>
      <c r="J149" s="7" t="s">
        <v>10</v>
      </c>
      <c r="K149" s="7" t="s">
        <v>11</v>
      </c>
      <c r="L149" s="38">
        <v>0.21527777777777779</v>
      </c>
      <c r="M149" s="38">
        <v>0.52083333333333337</v>
      </c>
      <c r="N149" s="19">
        <f>SUM(M149-L149)</f>
        <v>0.30555555555555558</v>
      </c>
      <c r="Q149" s="83">
        <f>IF(L149&lt;&gt;"",IFERROR(VLOOKUP(J149,Tableau1[#All],4,FALSE),""),"")</f>
        <v>0.21527777777777779</v>
      </c>
      <c r="R149" s="83">
        <f>IF(L149&lt;&gt;"",IFERROR(VLOOKUP(K149,Tableau1[#All],4,FALSE),""),"")</f>
        <v>0.17013888888888887</v>
      </c>
      <c r="S149" s="83">
        <f>IF(L149&lt;&gt;"",IFERROR(VLOOKUP(J149,Tableau1[#All],5,FALSE),""),"")</f>
        <v>0.5625</v>
      </c>
      <c r="T149" s="83">
        <f>IF(L149&lt;&gt;"",IFERROR(VLOOKUP(K149,Tableau1[#All],5,FALSE),""),"")</f>
        <v>0.52083333333333337</v>
      </c>
      <c r="V149" s="73">
        <f>IFERROR(IF(R149&lt;S149, LARGE(Q149:R149,1),Q149),"")</f>
        <v>0.21527777777777779</v>
      </c>
      <c r="W149" s="73">
        <f>IFERROR(IF(S149&gt;R149,SMALL(S149:T149,1),S149),"")</f>
        <v>0.52083333333333337</v>
      </c>
      <c r="X149" s="74">
        <f t="shared" si="5"/>
        <v>0.30555555555555558</v>
      </c>
    </row>
    <row r="150" spans="9:24">
      <c r="I150" s="76" t="str">
        <f>IFERROR(J150 &amp;" - "&amp;K150,"")</f>
        <v>M3 - M5</v>
      </c>
      <c r="J150" s="7" t="s">
        <v>10</v>
      </c>
      <c r="K150" s="13" t="s">
        <v>16</v>
      </c>
      <c r="L150" s="38">
        <v>0.21527777777777779</v>
      </c>
      <c r="M150" s="38">
        <v>0.5625</v>
      </c>
      <c r="N150" s="19">
        <f>SUM(M150-L150)</f>
        <v>0.34722222222222221</v>
      </c>
      <c r="Q150" s="83">
        <f>IF(L150&lt;&gt;"",IFERROR(VLOOKUP(J150,Tableau1[#All],4,FALSE),""),"")</f>
        <v>0.21527777777777779</v>
      </c>
      <c r="R150" s="83">
        <f>IF(L150&lt;&gt;"",IFERROR(VLOOKUP(K150,Tableau1[#All],4,FALSE),""),"")</f>
        <v>0.21527777777777779</v>
      </c>
      <c r="S150" s="83">
        <f>IF(L150&lt;&gt;"",IFERROR(VLOOKUP(J150,Tableau1[#All],5,FALSE),""),"")</f>
        <v>0.5625</v>
      </c>
      <c r="T150" s="83">
        <f>IF(L150&lt;&gt;"",IFERROR(VLOOKUP(K150,Tableau1[#All],5,FALSE),""),"")</f>
        <v>0.58333333333333337</v>
      </c>
      <c r="V150" s="73">
        <f>IFERROR(IF(R150&lt;S150, LARGE(Q150:R150,1),Q150),"")</f>
        <v>0.21527777777777779</v>
      </c>
      <c r="W150" s="73">
        <f>IFERROR(IF(S150&gt;R150,SMALL(S150:T150,1),S150),"")</f>
        <v>0.5625</v>
      </c>
      <c r="X150" s="74">
        <f t="shared" si="5"/>
        <v>0.34722222222222221</v>
      </c>
    </row>
    <row r="151" spans="9:24">
      <c r="I151" s="75" t="str">
        <f>IFERROR(J151 &amp;" - "&amp;K151,"")</f>
        <v>M3 - N1</v>
      </c>
      <c r="J151" s="7" t="s">
        <v>10</v>
      </c>
      <c r="K151" s="7" t="s">
        <v>12</v>
      </c>
      <c r="L151" s="18"/>
      <c r="M151" s="18"/>
      <c r="N151" s="18"/>
      <c r="Q151" s="83" t="str">
        <f>IF(L151&lt;&gt;"",IFERROR(VLOOKUP(J151,Tableau1[#All],4,FALSE),""),"")</f>
        <v/>
      </c>
      <c r="R151" s="83" t="str">
        <f>IF(L151&lt;&gt;"",IFERROR(VLOOKUP(K151,Tableau1[#All],4,FALSE),""),"")</f>
        <v/>
      </c>
      <c r="S151" s="83" t="str">
        <f>IF(L151&lt;&gt;"",IFERROR(VLOOKUP(J151,Tableau1[#All],5,FALSE),""),"")</f>
        <v/>
      </c>
      <c r="T151" s="83" t="str">
        <f>IF(L151&lt;&gt;"",IFERROR(VLOOKUP(K151,Tableau1[#All],5,FALSE),""),"")</f>
        <v/>
      </c>
      <c r="V151" s="73" t="str">
        <f>IFERROR(IF(R151&lt;S151, LARGE(Q151:R151,1),Q151),"")</f>
        <v/>
      </c>
      <c r="W151" s="73" t="str">
        <f>IFERROR(IF(S151&gt;R151,SMALL(S151:T151,1),S151),"")</f>
        <v/>
      </c>
      <c r="X151" s="74" t="str">
        <f t="shared" si="5"/>
        <v/>
      </c>
    </row>
    <row r="152" spans="9:24">
      <c r="I152" s="76" t="str">
        <f>IFERROR(J152 &amp;" - "&amp;K152,"")</f>
        <v>M3 - N2</v>
      </c>
      <c r="J152" s="7" t="s">
        <v>10</v>
      </c>
      <c r="K152" s="7" t="s">
        <v>13</v>
      </c>
      <c r="L152" s="18"/>
      <c r="M152" s="18"/>
      <c r="N152" s="18"/>
      <c r="Q152" s="83" t="str">
        <f>IF(L152&lt;&gt;"",IFERROR(VLOOKUP(J152,Tableau1[#All],4,FALSE),""),"")</f>
        <v/>
      </c>
      <c r="R152" s="83" t="str">
        <f>IF(L152&lt;&gt;"",IFERROR(VLOOKUP(K152,Tableau1[#All],4,FALSE),""),"")</f>
        <v/>
      </c>
      <c r="S152" s="83" t="str">
        <f>IF(L152&lt;&gt;"",IFERROR(VLOOKUP(J152,Tableau1[#All],5,FALSE),""),"")</f>
        <v/>
      </c>
      <c r="T152" s="83" t="str">
        <f>IF(L152&lt;&gt;"",IFERROR(VLOOKUP(K152,Tableau1[#All],5,FALSE),""),"")</f>
        <v/>
      </c>
      <c r="V152" s="73" t="str">
        <f>IFERROR(IF(R152&lt;S152, LARGE(Q152:R152,1),Q152),"")</f>
        <v/>
      </c>
      <c r="W152" s="73" t="str">
        <f>IFERROR(IF(S152&gt;R152,SMALL(S152:T152,1),S152),"")</f>
        <v/>
      </c>
      <c r="X152" s="74" t="str">
        <f t="shared" si="5"/>
        <v/>
      </c>
    </row>
    <row r="153" spans="9:24">
      <c r="I153" s="75" t="str">
        <f>IFERROR(J153 &amp;" - "&amp;K153,"")</f>
        <v xml:space="preserve"> - </v>
      </c>
      <c r="Q153" s="83" t="str">
        <f>IF(L153&lt;&gt;"",IFERROR(VLOOKUP(J153,Tableau1[#All],4,FALSE),""),"")</f>
        <v/>
      </c>
      <c r="R153" s="83" t="str">
        <f>IF(L153&lt;&gt;"",IFERROR(VLOOKUP(K153,Tableau1[#All],4,FALSE),""),"")</f>
        <v/>
      </c>
      <c r="S153" s="83" t="str">
        <f>IF(L153&lt;&gt;"",IFERROR(VLOOKUP(J153,Tableau1[#All],5,FALSE),""),"")</f>
        <v/>
      </c>
      <c r="T153" s="83" t="str">
        <f>IF(L153&lt;&gt;"",IFERROR(VLOOKUP(K153,Tableau1[#All],5,FALSE),""),"")</f>
        <v/>
      </c>
      <c r="V153" s="73" t="str">
        <f>IFERROR(IF(R153&lt;S153, LARGE(Q153:R153,1),Q153),"")</f>
        <v/>
      </c>
      <c r="W153" s="73" t="str">
        <f>IFERROR(IF(S153&gt;R153,SMALL(S153:T153,1),S153),"")</f>
        <v/>
      </c>
      <c r="X153" s="74" t="str">
        <f t="shared" si="5"/>
        <v/>
      </c>
    </row>
    <row r="154" spans="9:24">
      <c r="I154" s="76" t="str">
        <f>IFERROR(J154 &amp;" - "&amp;K154,"")</f>
        <v>J4 - J1</v>
      </c>
      <c r="J154" s="7" t="s">
        <v>14</v>
      </c>
      <c r="K154" s="7" t="s">
        <v>4</v>
      </c>
      <c r="L154" s="38">
        <v>0.2951388888888889</v>
      </c>
      <c r="M154" s="39">
        <v>0.66666666666666663</v>
      </c>
      <c r="N154" s="19">
        <f>SUM(M154-L154)</f>
        <v>0.37152777777777773</v>
      </c>
      <c r="O154" s="3"/>
      <c r="P154" s="3"/>
      <c r="Q154" s="83">
        <f>IF(L154&lt;&gt;"",IFERROR(VLOOKUP(J154,Tableau1[#All],4,FALSE),""),"")</f>
        <v>0.2951388888888889</v>
      </c>
      <c r="R154" s="83">
        <f>IF(L154&lt;&gt;"",IFERROR(VLOOKUP(K154,Tableau1[#All],4,FALSE),""),"")</f>
        <v>0.2951388888888889</v>
      </c>
      <c r="S154" s="83">
        <f>IF(L154&lt;&gt;"",IFERROR(VLOOKUP(J154,Tableau1[#All],5,FALSE),""),"")</f>
        <v>0.66666666666666663</v>
      </c>
      <c r="T154" s="83">
        <f>IF(L154&lt;&gt;"",IFERROR(VLOOKUP(K154,Tableau1[#All],5,FALSE),""),"")</f>
        <v>0.6875</v>
      </c>
      <c r="V154" s="73">
        <f>IFERROR(IF(R154&lt;S154, LARGE(Q154:R154,1),Q154),"")</f>
        <v>0.2951388888888889</v>
      </c>
      <c r="W154" s="73">
        <f>IFERROR(IF(S154&gt;R154,SMALL(S154:T154,1),S154),"")</f>
        <v>0.66666666666666663</v>
      </c>
      <c r="X154" s="74">
        <f t="shared" si="5"/>
        <v>0.37152777777777773</v>
      </c>
    </row>
    <row r="155" spans="9:24">
      <c r="I155" s="75" t="str">
        <f>IFERROR(J155 &amp;" - "&amp;K155,"")</f>
        <v>J4 - J2</v>
      </c>
      <c r="J155" s="7" t="s">
        <v>14</v>
      </c>
      <c r="K155" s="7" t="s">
        <v>2</v>
      </c>
      <c r="L155" s="38">
        <v>0.2951388888888889</v>
      </c>
      <c r="M155" s="39">
        <v>0.66666666666666663</v>
      </c>
      <c r="N155" s="19">
        <f>SUM(M155-L155)</f>
        <v>0.37152777777777773</v>
      </c>
      <c r="O155" s="3"/>
      <c r="P155" s="3"/>
      <c r="Q155" s="83">
        <f>IF(L155&lt;&gt;"",IFERROR(VLOOKUP(J155,Tableau1[#All],4,FALSE),""),"")</f>
        <v>0.2951388888888889</v>
      </c>
      <c r="R155" s="83">
        <f>IF(L155&lt;&gt;"",IFERROR(VLOOKUP(K155,Tableau1[#All],4,FALSE),""),"")</f>
        <v>0.2951388888888889</v>
      </c>
      <c r="S155" s="83">
        <f>IF(L155&lt;&gt;"",IFERROR(VLOOKUP(J155,Tableau1[#All],5,FALSE),""),"")</f>
        <v>0.66666666666666663</v>
      </c>
      <c r="T155" s="83">
        <f>IF(L155&lt;&gt;"",IFERROR(VLOOKUP(K155,Tableau1[#All],5,FALSE),""),"")</f>
        <v>0.70833333333333337</v>
      </c>
      <c r="V155" s="73">
        <f>IFERROR(IF(R155&lt;S155, LARGE(Q155:R155,1),Q155),"")</f>
        <v>0.2951388888888889</v>
      </c>
      <c r="W155" s="73">
        <f>IFERROR(IF(S155&gt;R155,SMALL(S155:T155,1),S155),"")</f>
        <v>0.66666666666666663</v>
      </c>
      <c r="X155" s="74">
        <f t="shared" si="5"/>
        <v>0.37152777777777773</v>
      </c>
    </row>
    <row r="156" spans="9:24">
      <c r="I156" s="76" t="str">
        <f>IFERROR(J156 &amp;" - "&amp;K156,"")</f>
        <v>J4 - J3</v>
      </c>
      <c r="J156" s="7" t="s">
        <v>14</v>
      </c>
      <c r="K156" s="7" t="s">
        <v>3</v>
      </c>
      <c r="L156" s="38">
        <v>0.2951388888888889</v>
      </c>
      <c r="M156" s="38">
        <v>0.64583333333333337</v>
      </c>
      <c r="N156" s="19">
        <f>SUM(M156-L156)</f>
        <v>0.35069444444444448</v>
      </c>
      <c r="O156" s="3"/>
      <c r="P156" s="3"/>
      <c r="Q156" s="83">
        <f>IF(L156&lt;&gt;"",IFERROR(VLOOKUP(J156,Tableau1[#All],4,FALSE),""),"")</f>
        <v>0.2951388888888889</v>
      </c>
      <c r="R156" s="83">
        <f>IF(L156&lt;&gt;"",IFERROR(VLOOKUP(K156,Tableau1[#All],4,FALSE),""),"")</f>
        <v>0.2951388888888889</v>
      </c>
      <c r="S156" s="83">
        <f>IF(L156&lt;&gt;"",IFERROR(VLOOKUP(J156,Tableau1[#All],5,FALSE),""),"")</f>
        <v>0.66666666666666663</v>
      </c>
      <c r="T156" s="83">
        <f>IF(L156&lt;&gt;"",IFERROR(VLOOKUP(K156,Tableau1[#All],5,FALSE),""),"")</f>
        <v>0.64583333333333337</v>
      </c>
      <c r="V156" s="73">
        <f>IFERROR(IF(R156&lt;S156, LARGE(Q156:R156,1),Q156),"")</f>
        <v>0.2951388888888889</v>
      </c>
      <c r="W156" s="73">
        <f>IFERROR(IF(S156&gt;R156,SMALL(S156:T156,1),S156),"")</f>
        <v>0.64583333333333337</v>
      </c>
      <c r="X156" s="74">
        <f t="shared" si="5"/>
        <v>0.35069444444444448</v>
      </c>
    </row>
    <row r="157" spans="9:24">
      <c r="I157" s="75" t="str">
        <f>IFERROR(J157 &amp;" - "&amp;K157,"")</f>
        <v>J4 - J4</v>
      </c>
      <c r="J157" s="7" t="s">
        <v>14</v>
      </c>
      <c r="K157" s="13" t="s">
        <v>14</v>
      </c>
      <c r="L157" s="38">
        <v>0.2951388888888889</v>
      </c>
      <c r="M157" s="39">
        <v>0.66666666666666663</v>
      </c>
      <c r="N157" s="19">
        <f>SUM(M157-L157)</f>
        <v>0.37152777777777773</v>
      </c>
      <c r="O157" s="3"/>
      <c r="P157" s="3"/>
      <c r="Q157" s="83">
        <f>IF(L157&lt;&gt;"",IFERROR(VLOOKUP(J157,Tableau1[#All],4,FALSE),""),"")</f>
        <v>0.2951388888888889</v>
      </c>
      <c r="R157" s="83">
        <f>IF(L157&lt;&gt;"",IFERROR(VLOOKUP(K157,Tableau1[#All],4,FALSE),""),"")</f>
        <v>0.2951388888888889</v>
      </c>
      <c r="S157" s="83">
        <f>IF(L157&lt;&gt;"",IFERROR(VLOOKUP(J157,Tableau1[#All],5,FALSE),""),"")</f>
        <v>0.66666666666666663</v>
      </c>
      <c r="T157" s="83">
        <f>IF(L157&lt;&gt;"",IFERROR(VLOOKUP(K157,Tableau1[#All],5,FALSE),""),"")</f>
        <v>0.66666666666666663</v>
      </c>
      <c r="V157" s="73">
        <f>IFERROR(IF(R157&lt;S157, LARGE(Q157:R157,1),Q157),"")</f>
        <v>0.2951388888888889</v>
      </c>
      <c r="W157" s="73">
        <f>IFERROR(IF(S157&gt;R157,SMALL(S157:T157,1),S157),"")</f>
        <v>0.66666666666666663</v>
      </c>
      <c r="X157" s="74">
        <f t="shared" si="5"/>
        <v>0.37152777777777773</v>
      </c>
    </row>
    <row r="158" spans="9:24">
      <c r="I158" s="76" t="str">
        <f>IFERROR(J158 &amp;" - "&amp;K158,"")</f>
        <v>J4 - S1</v>
      </c>
      <c r="J158" s="7" t="s">
        <v>14</v>
      </c>
      <c r="K158" s="7" t="s">
        <v>5</v>
      </c>
      <c r="L158" s="38">
        <v>0.50347222222222221</v>
      </c>
      <c r="M158" s="39">
        <v>0.66666666666666663</v>
      </c>
      <c r="N158" s="19">
        <f>SUM(M158-L158)</f>
        <v>0.16319444444444442</v>
      </c>
      <c r="O158" s="3"/>
      <c r="P158" s="3"/>
      <c r="Q158" s="83">
        <f>IF(L158&lt;&gt;"",IFERROR(VLOOKUP(J158,Tableau1[#All],4,FALSE),""),"")</f>
        <v>0.2951388888888889</v>
      </c>
      <c r="R158" s="83">
        <f>IF(L158&lt;&gt;"",IFERROR(VLOOKUP(K158,Tableau1[#All],4,FALSE),""),"")</f>
        <v>0.50347222222222221</v>
      </c>
      <c r="S158" s="83">
        <f>IF(L158&lt;&gt;"",IFERROR(VLOOKUP(J158,Tableau1[#All],5,FALSE),""),"")</f>
        <v>0.66666666666666663</v>
      </c>
      <c r="T158" s="83">
        <f>IF(L158&lt;&gt;"",IFERROR(VLOOKUP(K158,Tableau1[#All],5,FALSE),""),"")</f>
        <v>0.89583333333333337</v>
      </c>
      <c r="V158" s="73">
        <f>IFERROR(IF(R158&lt;S158, LARGE(Q158:R158,1),Q158),"")</f>
        <v>0.50347222222222221</v>
      </c>
      <c r="W158" s="73">
        <f>IFERROR(IF(S158&gt;R158,SMALL(S158:T158,1),S158),"")</f>
        <v>0.66666666666666663</v>
      </c>
      <c r="X158" s="74">
        <f t="shared" si="5"/>
        <v>0.16319444444444442</v>
      </c>
    </row>
    <row r="159" spans="9:24">
      <c r="I159" s="75" t="str">
        <f>IFERROR(J159 &amp;" - "&amp;K159,"")</f>
        <v>J4 - S2</v>
      </c>
      <c r="J159" s="7" t="s">
        <v>14</v>
      </c>
      <c r="K159" s="7" t="s">
        <v>6</v>
      </c>
      <c r="L159" s="38">
        <v>0.50347222222222221</v>
      </c>
      <c r="M159" s="39">
        <v>0.66666666666666663</v>
      </c>
      <c r="N159" s="19">
        <f>SUM(M159-L159)</f>
        <v>0.16319444444444442</v>
      </c>
      <c r="O159" s="3"/>
      <c r="P159" s="3"/>
      <c r="Q159" s="83">
        <f>IF(L159&lt;&gt;"",IFERROR(VLOOKUP(J159,Tableau1[#All],4,FALSE),""),"")</f>
        <v>0.2951388888888889</v>
      </c>
      <c r="R159" s="83">
        <f>IF(L159&lt;&gt;"",IFERROR(VLOOKUP(K159,Tableau1[#All],4,FALSE),""),"")</f>
        <v>0.50347222222222221</v>
      </c>
      <c r="S159" s="83">
        <f>IF(L159&lt;&gt;"",IFERROR(VLOOKUP(J159,Tableau1[#All],5,FALSE),""),"")</f>
        <v>0.66666666666666663</v>
      </c>
      <c r="T159" s="83">
        <f>IF(L159&lt;&gt;"",IFERROR(VLOOKUP(K159,Tableau1[#All],5,FALSE),""),"")</f>
        <v>0.85416666666666663</v>
      </c>
      <c r="V159" s="73">
        <f>IFERROR(IF(R159&lt;S159, LARGE(Q159:R159,1),Q159),"")</f>
        <v>0.50347222222222221</v>
      </c>
      <c r="W159" s="73">
        <f>IFERROR(IF(S159&gt;R159,SMALL(S159:T159,1),S159),"")</f>
        <v>0.66666666666666663</v>
      </c>
      <c r="X159" s="74">
        <f t="shared" si="5"/>
        <v>0.16319444444444442</v>
      </c>
    </row>
    <row r="160" spans="9:24">
      <c r="I160" s="76" t="str">
        <f>IFERROR(J160 &amp;" - "&amp;K160,"")</f>
        <v>J4 - S3</v>
      </c>
      <c r="J160" s="7" t="s">
        <v>14</v>
      </c>
      <c r="K160" s="7" t="s">
        <v>7</v>
      </c>
      <c r="L160" s="38">
        <v>0.46180555555555558</v>
      </c>
      <c r="M160" s="39">
        <v>0.66666666666666663</v>
      </c>
      <c r="N160" s="19">
        <f>SUM(M160-L160)</f>
        <v>0.20486111111111105</v>
      </c>
      <c r="O160" s="3"/>
      <c r="P160" s="3"/>
      <c r="Q160" s="83">
        <f>IF(L160&lt;&gt;"",IFERROR(VLOOKUP(J160,Tableau1[#All],4,FALSE),""),"")</f>
        <v>0.2951388888888889</v>
      </c>
      <c r="R160" s="83">
        <f>IF(L160&lt;&gt;"",IFERROR(VLOOKUP(K160,Tableau1[#All],4,FALSE),""),"")</f>
        <v>0.46180555555555558</v>
      </c>
      <c r="S160" s="83">
        <f>IF(L160&lt;&gt;"",IFERROR(VLOOKUP(J160,Tableau1[#All],5,FALSE),""),"")</f>
        <v>0.66666666666666663</v>
      </c>
      <c r="T160" s="83">
        <f>IF(L160&lt;&gt;"",IFERROR(VLOOKUP(K160,Tableau1[#All],5,FALSE),""),"")</f>
        <v>0.8125</v>
      </c>
      <c r="V160" s="73">
        <f>IFERROR(IF(R160&lt;S160, LARGE(Q160:R160,1),Q160),"")</f>
        <v>0.46180555555555558</v>
      </c>
      <c r="W160" s="73">
        <f>IFERROR(IF(S160&gt;R160,SMALL(S160:T160,1),S160),"")</f>
        <v>0.66666666666666663</v>
      </c>
      <c r="X160" s="74">
        <f t="shared" si="5"/>
        <v>0.20486111111111105</v>
      </c>
    </row>
    <row r="161" spans="9:24">
      <c r="I161" s="75" t="str">
        <f>IFERROR(J161 &amp;" - "&amp;K161,"")</f>
        <v>J4 - S4</v>
      </c>
      <c r="J161" s="7" t="s">
        <v>14</v>
      </c>
      <c r="K161" s="13" t="s">
        <v>15</v>
      </c>
      <c r="L161" s="38">
        <v>0.50347222222222221</v>
      </c>
      <c r="M161" s="39">
        <v>0.66666666666666663</v>
      </c>
      <c r="N161" s="19">
        <f>SUM(M161-L161)</f>
        <v>0.16319444444444442</v>
      </c>
      <c r="O161" s="3"/>
      <c r="P161" s="3"/>
      <c r="Q161" s="83">
        <f>IF(L161&lt;&gt;"",IFERROR(VLOOKUP(J161,Tableau1[#All],4,FALSE),""),"")</f>
        <v>0.2951388888888889</v>
      </c>
      <c r="R161" s="83">
        <f>IF(L161&lt;&gt;"",IFERROR(VLOOKUP(K161,Tableau1[#All],4,FALSE),""),"")</f>
        <v>0.50347222222222221</v>
      </c>
      <c r="S161" s="83">
        <f>IF(L161&lt;&gt;"",IFERROR(VLOOKUP(J161,Tableau1[#All],5,FALSE),""),"")</f>
        <v>0.66666666666666663</v>
      </c>
      <c r="T161" s="83">
        <f>IF(L161&lt;&gt;"",IFERROR(VLOOKUP(K161,Tableau1[#All],5,FALSE),""),"")</f>
        <v>0.875</v>
      </c>
      <c r="V161" s="73">
        <f>IFERROR(IF(R161&lt;S161, LARGE(Q161:R161,1),Q161),"")</f>
        <v>0.50347222222222221</v>
      </c>
      <c r="W161" s="73">
        <f>IFERROR(IF(S161&gt;R161,SMALL(S161:T161,1),S161),"")</f>
        <v>0.66666666666666663</v>
      </c>
      <c r="X161" s="74">
        <f t="shared" si="5"/>
        <v>0.16319444444444442</v>
      </c>
    </row>
    <row r="162" spans="9:24">
      <c r="I162" s="76" t="str">
        <f>IFERROR(J162 &amp;" - "&amp;K162,"")</f>
        <v>J4 - M1</v>
      </c>
      <c r="J162" s="7" t="s">
        <v>14</v>
      </c>
      <c r="K162" s="7" t="s">
        <v>8</v>
      </c>
      <c r="L162" s="38">
        <v>0.2951388888888889</v>
      </c>
      <c r="M162" s="38">
        <v>0.5625</v>
      </c>
      <c r="N162" s="19">
        <f>SUM(M162-L162)</f>
        <v>0.2673611111111111</v>
      </c>
      <c r="O162" s="3"/>
      <c r="P162" s="3"/>
      <c r="Q162" s="83">
        <f>IF(L162&lt;&gt;"",IFERROR(VLOOKUP(J162,Tableau1[#All],4,FALSE),""),"")</f>
        <v>0.2951388888888889</v>
      </c>
      <c r="R162" s="83">
        <f>IF(L162&lt;&gt;"",IFERROR(VLOOKUP(K162,Tableau1[#All],4,FALSE),""),"")</f>
        <v>0.17013888888888887</v>
      </c>
      <c r="S162" s="83">
        <f>IF(L162&lt;&gt;"",IFERROR(VLOOKUP(J162,Tableau1[#All],5,FALSE),""),"")</f>
        <v>0.66666666666666663</v>
      </c>
      <c r="T162" s="83">
        <f>IF(L162&lt;&gt;"",IFERROR(VLOOKUP(K162,Tableau1[#All],5,FALSE),""),"")</f>
        <v>0.5625</v>
      </c>
      <c r="V162" s="73">
        <f>IFERROR(IF(R162&lt;S162, LARGE(Q162:R162,1),Q162),"")</f>
        <v>0.2951388888888889</v>
      </c>
      <c r="W162" s="73">
        <f>IFERROR(IF(S162&gt;R162,SMALL(S162:T162,1),S162),"")</f>
        <v>0.5625</v>
      </c>
      <c r="X162" s="74">
        <f t="shared" si="5"/>
        <v>0.2673611111111111</v>
      </c>
    </row>
    <row r="163" spans="9:24">
      <c r="I163" s="75" t="str">
        <f>IFERROR(J163 &amp;" - "&amp;K163,"")</f>
        <v>J4 - M2</v>
      </c>
      <c r="J163" s="7" t="s">
        <v>14</v>
      </c>
      <c r="K163" s="7" t="s">
        <v>9</v>
      </c>
      <c r="L163" s="38">
        <v>0.2951388888888889</v>
      </c>
      <c r="M163" s="38">
        <v>0.60416666666666663</v>
      </c>
      <c r="N163" s="19">
        <f>SUM(M163-L163)</f>
        <v>0.30902777777777773</v>
      </c>
      <c r="O163" s="3"/>
      <c r="P163" s="3"/>
      <c r="Q163" s="83">
        <f>IF(L163&lt;&gt;"",IFERROR(VLOOKUP(J163,Tableau1[#All],4,FALSE),""),"")</f>
        <v>0.2951388888888889</v>
      </c>
      <c r="R163" s="83">
        <f>IF(L163&lt;&gt;"",IFERROR(VLOOKUP(K163,Tableau1[#All],4,FALSE),""),"")</f>
        <v>0.21527777777777779</v>
      </c>
      <c r="S163" s="83">
        <f>IF(L163&lt;&gt;"",IFERROR(VLOOKUP(J163,Tableau1[#All],5,FALSE),""),"")</f>
        <v>0.66666666666666663</v>
      </c>
      <c r="T163" s="83">
        <f>IF(L163&lt;&gt;"",IFERROR(VLOOKUP(K163,Tableau1[#All],5,FALSE),""),"")</f>
        <v>0.60416666666666663</v>
      </c>
      <c r="V163" s="73">
        <f>IFERROR(IF(R163&lt;S163, LARGE(Q163:R163,1),Q163),"")</f>
        <v>0.2951388888888889</v>
      </c>
      <c r="W163" s="73">
        <f>IFERROR(IF(S163&gt;R163,SMALL(S163:T163,1),S163),"")</f>
        <v>0.60416666666666663</v>
      </c>
      <c r="X163" s="74">
        <f t="shared" si="5"/>
        <v>0.30902777777777773</v>
      </c>
    </row>
    <row r="164" spans="9:24">
      <c r="I164" s="76" t="str">
        <f>IFERROR(J164 &amp;" - "&amp;K164,"")</f>
        <v>J4 - M3</v>
      </c>
      <c r="J164" s="7" t="s">
        <v>14</v>
      </c>
      <c r="K164" s="7" t="s">
        <v>10</v>
      </c>
      <c r="L164" s="38">
        <v>0.2951388888888889</v>
      </c>
      <c r="M164" s="38">
        <v>0.5625</v>
      </c>
      <c r="N164" s="19">
        <f>SUM(M164-L164)</f>
        <v>0.2673611111111111</v>
      </c>
      <c r="O164" s="3"/>
      <c r="P164" s="3"/>
      <c r="Q164" s="83">
        <f>IF(L164&lt;&gt;"",IFERROR(VLOOKUP(J164,Tableau1[#All],4,FALSE),""),"")</f>
        <v>0.2951388888888889</v>
      </c>
      <c r="R164" s="83">
        <f>IF(L164&lt;&gt;"",IFERROR(VLOOKUP(K164,Tableau1[#All],4,FALSE),""),"")</f>
        <v>0.21527777777777779</v>
      </c>
      <c r="S164" s="83">
        <f>IF(L164&lt;&gt;"",IFERROR(VLOOKUP(J164,Tableau1[#All],5,FALSE),""),"")</f>
        <v>0.66666666666666663</v>
      </c>
      <c r="T164" s="83">
        <f>IF(L164&lt;&gt;"",IFERROR(VLOOKUP(K164,Tableau1[#All],5,FALSE),""),"")</f>
        <v>0.5625</v>
      </c>
      <c r="V164" s="73">
        <f>IFERROR(IF(R164&lt;S164, LARGE(Q164:R164,1),Q164),"")</f>
        <v>0.2951388888888889</v>
      </c>
      <c r="W164" s="73">
        <f>IFERROR(IF(S164&gt;R164,SMALL(S164:T164,1),S164),"")</f>
        <v>0.5625</v>
      </c>
      <c r="X164" s="74">
        <f t="shared" si="5"/>
        <v>0.2673611111111111</v>
      </c>
    </row>
    <row r="165" spans="9:24">
      <c r="I165" s="75" t="str">
        <f>IFERROR(J165 &amp;" - "&amp;K165,"")</f>
        <v>J4 - M4</v>
      </c>
      <c r="J165" s="7" t="s">
        <v>14</v>
      </c>
      <c r="K165" s="7" t="s">
        <v>11</v>
      </c>
      <c r="L165" s="38">
        <v>0.2951388888888889</v>
      </c>
      <c r="M165" s="38">
        <v>0.52083333333333337</v>
      </c>
      <c r="N165" s="19">
        <f>SUM(M165-L165)</f>
        <v>0.22569444444444448</v>
      </c>
      <c r="O165" s="3"/>
      <c r="P165" s="3"/>
      <c r="Q165" s="83">
        <f>IF(L165&lt;&gt;"",IFERROR(VLOOKUP(J165,Tableau1[#All],4,FALSE),""),"")</f>
        <v>0.2951388888888889</v>
      </c>
      <c r="R165" s="83">
        <f>IF(L165&lt;&gt;"",IFERROR(VLOOKUP(K165,Tableau1[#All],4,FALSE),""),"")</f>
        <v>0.17013888888888887</v>
      </c>
      <c r="S165" s="83">
        <f>IF(L165&lt;&gt;"",IFERROR(VLOOKUP(J165,Tableau1[#All],5,FALSE),""),"")</f>
        <v>0.66666666666666663</v>
      </c>
      <c r="T165" s="83">
        <f>IF(L165&lt;&gt;"",IFERROR(VLOOKUP(K165,Tableau1[#All],5,FALSE),""),"")</f>
        <v>0.52083333333333337</v>
      </c>
      <c r="V165" s="73">
        <f>IFERROR(IF(R165&lt;S165, LARGE(Q165:R165,1),Q165),"")</f>
        <v>0.2951388888888889</v>
      </c>
      <c r="W165" s="73">
        <f>IFERROR(IF(S165&gt;R165,SMALL(S165:T165,1),S165),"")</f>
        <v>0.52083333333333337</v>
      </c>
      <c r="X165" s="74">
        <f t="shared" si="5"/>
        <v>0.22569444444444448</v>
      </c>
    </row>
    <row r="166" spans="9:24">
      <c r="I166" s="76" t="str">
        <f>IFERROR(J166 &amp;" - "&amp;K166,"")</f>
        <v>J4 - M5</v>
      </c>
      <c r="J166" s="7" t="s">
        <v>14</v>
      </c>
      <c r="K166" s="13" t="s">
        <v>16</v>
      </c>
      <c r="L166" s="38">
        <v>0.2951388888888889</v>
      </c>
      <c r="M166" s="38">
        <v>0.58333333333333337</v>
      </c>
      <c r="N166" s="19">
        <f>SUM(M166-L166)</f>
        <v>0.28819444444444448</v>
      </c>
      <c r="O166" s="3"/>
      <c r="P166" s="3"/>
      <c r="Q166" s="83">
        <f>IF(L166&lt;&gt;"",IFERROR(VLOOKUP(J166,Tableau1[#All],4,FALSE),""),"")</f>
        <v>0.2951388888888889</v>
      </c>
      <c r="R166" s="83">
        <f>IF(L166&lt;&gt;"",IFERROR(VLOOKUP(K166,Tableau1[#All],4,FALSE),""),"")</f>
        <v>0.21527777777777779</v>
      </c>
      <c r="S166" s="83">
        <f>IF(L166&lt;&gt;"",IFERROR(VLOOKUP(J166,Tableau1[#All],5,FALSE),""),"")</f>
        <v>0.66666666666666663</v>
      </c>
      <c r="T166" s="83">
        <f>IF(L166&lt;&gt;"",IFERROR(VLOOKUP(K166,Tableau1[#All],5,FALSE),""),"")</f>
        <v>0.58333333333333337</v>
      </c>
      <c r="V166" s="73">
        <f>IFERROR(IF(R166&lt;S166, LARGE(Q166:R166,1),Q166),"")</f>
        <v>0.2951388888888889</v>
      </c>
      <c r="W166" s="73">
        <f>IFERROR(IF(S166&gt;R166,SMALL(S166:T166,1),S166),"")</f>
        <v>0.58333333333333337</v>
      </c>
      <c r="X166" s="74">
        <f t="shared" si="5"/>
        <v>0.28819444444444448</v>
      </c>
    </row>
    <row r="167" spans="9:24">
      <c r="I167" s="75" t="str">
        <f>IFERROR(J167 &amp;" - "&amp;K167,"")</f>
        <v>J4 - N1</v>
      </c>
      <c r="J167" s="7" t="s">
        <v>14</v>
      </c>
      <c r="K167" s="7" t="s">
        <v>12</v>
      </c>
      <c r="L167" s="43"/>
      <c r="M167" s="18"/>
      <c r="N167" s="18"/>
      <c r="O167" s="3"/>
      <c r="P167" s="3"/>
      <c r="Q167" s="83" t="str">
        <f>IF(L167&lt;&gt;"",IFERROR(VLOOKUP(J167,Tableau1[#All],4,FALSE),""),"")</f>
        <v/>
      </c>
      <c r="R167" s="83" t="str">
        <f>IF(L167&lt;&gt;"",IFERROR(VLOOKUP(K167,Tableau1[#All],4,FALSE),""),"")</f>
        <v/>
      </c>
      <c r="S167" s="83" t="str">
        <f>IF(L167&lt;&gt;"",IFERROR(VLOOKUP(J167,Tableau1[#All],5,FALSE),""),"")</f>
        <v/>
      </c>
      <c r="T167" s="83" t="str">
        <f>IF(L167&lt;&gt;"",IFERROR(VLOOKUP(K167,Tableau1[#All],5,FALSE),""),"")</f>
        <v/>
      </c>
      <c r="V167" s="73" t="str">
        <f>IFERROR(IF(R167&lt;S167, LARGE(Q167:R167,1),Q167),"")</f>
        <v/>
      </c>
      <c r="W167" s="73" t="str">
        <f>IFERROR(IF(S167&gt;R167,SMALL(S167:T167,1),S167),"")</f>
        <v/>
      </c>
      <c r="X167" s="74" t="str">
        <f t="shared" si="5"/>
        <v/>
      </c>
    </row>
    <row r="168" spans="9:24">
      <c r="I168" s="76" t="str">
        <f>IFERROR(J168 &amp;" - "&amp;K168,"")</f>
        <v>J4 - N2</v>
      </c>
      <c r="J168" s="7" t="s">
        <v>14</v>
      </c>
      <c r="K168" s="7" t="s">
        <v>13</v>
      </c>
      <c r="L168" s="43"/>
      <c r="M168" s="18"/>
      <c r="N168" s="18"/>
      <c r="O168" s="3"/>
      <c r="P168" s="3"/>
      <c r="Q168" s="83" t="str">
        <f>IF(L168&lt;&gt;"",IFERROR(VLOOKUP(J168,Tableau1[#All],4,FALSE),""),"")</f>
        <v/>
      </c>
      <c r="R168" s="83" t="str">
        <f>IF(L168&lt;&gt;"",IFERROR(VLOOKUP(K168,Tableau1[#All],4,FALSE),""),"")</f>
        <v/>
      </c>
      <c r="S168" s="83" t="str">
        <f>IF(L168&lt;&gt;"",IFERROR(VLOOKUP(J168,Tableau1[#All],5,FALSE),""),"")</f>
        <v/>
      </c>
      <c r="T168" s="83" t="str">
        <f>IF(L168&lt;&gt;"",IFERROR(VLOOKUP(K168,Tableau1[#All],5,FALSE),""),"")</f>
        <v/>
      </c>
      <c r="V168" s="73" t="str">
        <f>IFERROR(IF(R168&lt;S168, LARGE(Q168:R168,1),Q168),"")</f>
        <v/>
      </c>
      <c r="W168" s="73" t="str">
        <f>IFERROR(IF(S168&gt;R168,SMALL(S168:T168,1),S168),"")</f>
        <v/>
      </c>
      <c r="X168" s="74" t="str">
        <f t="shared" si="5"/>
        <v/>
      </c>
    </row>
    <row r="169" spans="9:24">
      <c r="I169" s="75" t="str">
        <f>IFERROR(J169 &amp;" - "&amp;K169,"")</f>
        <v xml:space="preserve"> - </v>
      </c>
      <c r="J169" s="3"/>
      <c r="K169" s="3"/>
      <c r="L169" s="3"/>
      <c r="M169" s="3"/>
      <c r="N169" s="3"/>
      <c r="O169" s="3"/>
      <c r="P169" s="3"/>
      <c r="Q169" s="83" t="str">
        <f>IF(L169&lt;&gt;"",IFERROR(VLOOKUP(J169,Tableau1[#All],4,FALSE),""),"")</f>
        <v/>
      </c>
      <c r="R169" s="83" t="str">
        <f>IF(L169&lt;&gt;"",IFERROR(VLOOKUP(K169,Tableau1[#All],4,FALSE),""),"")</f>
        <v/>
      </c>
      <c r="S169" s="83" t="str">
        <f>IF(L169&lt;&gt;"",IFERROR(VLOOKUP(J169,Tableau1[#All],5,FALSE),""),"")</f>
        <v/>
      </c>
      <c r="T169" s="83" t="str">
        <f>IF(L169&lt;&gt;"",IFERROR(VLOOKUP(K169,Tableau1[#All],5,FALSE),""),"")</f>
        <v/>
      </c>
      <c r="V169" s="73" t="str">
        <f>IFERROR(IF(R169&lt;S169, LARGE(Q169:R169,1),Q169),"")</f>
        <v/>
      </c>
      <c r="W169" s="73" t="str">
        <f>IFERROR(IF(S169&gt;R169,SMALL(S169:T169,1),S169),"")</f>
        <v/>
      </c>
      <c r="X169" s="74" t="str">
        <f t="shared" si="5"/>
        <v/>
      </c>
    </row>
    <row r="170" spans="9:24">
      <c r="I170" s="76" t="str">
        <f>IFERROR(J170 &amp;" - "&amp;K170,"")</f>
        <v xml:space="preserve"> - </v>
      </c>
      <c r="J170" s="3"/>
      <c r="K170" s="3"/>
      <c r="L170" s="3"/>
      <c r="M170" s="3"/>
      <c r="N170" s="3"/>
      <c r="O170" s="3"/>
      <c r="P170" s="3"/>
      <c r="Q170" s="83" t="str">
        <f>IF(L170&lt;&gt;"",IFERROR(VLOOKUP(J170,Tableau1[#All],4,FALSE),""),"")</f>
        <v/>
      </c>
      <c r="R170" s="83" t="str">
        <f>IF(L170&lt;&gt;"",IFERROR(VLOOKUP(K170,Tableau1[#All],4,FALSE),""),"")</f>
        <v/>
      </c>
      <c r="S170" s="83" t="str">
        <f>IF(L170&lt;&gt;"",IFERROR(VLOOKUP(J170,Tableau1[#All],5,FALSE),""),"")</f>
        <v/>
      </c>
      <c r="T170" s="83" t="str">
        <f>IF(L170&lt;&gt;"",IFERROR(VLOOKUP(K170,Tableau1[#All],5,FALSE),""),"")</f>
        <v/>
      </c>
      <c r="V170" s="73" t="str">
        <f>IFERROR(IF(R170&lt;S170, LARGE(Q170:R170,1),Q170),"")</f>
        <v/>
      </c>
      <c r="W170" s="73" t="str">
        <f>IFERROR(IF(S170&gt;R170,SMALL(S170:T170,1),S170),"")</f>
        <v/>
      </c>
      <c r="X170" s="74" t="str">
        <f t="shared" si="5"/>
        <v/>
      </c>
    </row>
    <row r="171" spans="9:24">
      <c r="I171" s="75" t="str">
        <f>IFERROR(J171 &amp;" - "&amp;K171,"")</f>
        <v>S4 - J1</v>
      </c>
      <c r="J171" s="7" t="s">
        <v>15</v>
      </c>
      <c r="K171" s="7" t="s">
        <v>4</v>
      </c>
      <c r="L171" s="38">
        <v>0.50347222222222221</v>
      </c>
      <c r="M171" s="38">
        <v>0.6875</v>
      </c>
      <c r="N171" s="19">
        <f>SUM(M171-L171)</f>
        <v>0.18402777777777779</v>
      </c>
      <c r="O171" s="3"/>
      <c r="P171" s="3"/>
      <c r="Q171" s="83">
        <f>IF(L171&lt;&gt;"",IFERROR(VLOOKUP(J171,Tableau1[#All],4,FALSE),""),"")</f>
        <v>0.50347222222222221</v>
      </c>
      <c r="R171" s="83">
        <f>IF(L171&lt;&gt;"",IFERROR(VLOOKUP(K171,Tableau1[#All],4,FALSE),""),"")</f>
        <v>0.2951388888888889</v>
      </c>
      <c r="S171" s="83">
        <f>IF(L171&lt;&gt;"",IFERROR(VLOOKUP(J171,Tableau1[#All],5,FALSE),""),"")</f>
        <v>0.875</v>
      </c>
      <c r="T171" s="83">
        <f>IF(L171&lt;&gt;"",IFERROR(VLOOKUP(K171,Tableau1[#All],5,FALSE),""),"")</f>
        <v>0.6875</v>
      </c>
      <c r="V171" s="73">
        <f>IFERROR(IF(R171&lt;S171, LARGE(Q171:R171,1),Q171),"")</f>
        <v>0.50347222222222221</v>
      </c>
      <c r="W171" s="73">
        <f>IFERROR(IF(S171&gt;R171,SMALL(S171:T171,1),S171),"")</f>
        <v>0.6875</v>
      </c>
      <c r="X171" s="74">
        <f t="shared" si="5"/>
        <v>0.18402777777777779</v>
      </c>
    </row>
    <row r="172" spans="9:24">
      <c r="I172" s="76" t="str">
        <f>IFERROR(J172 &amp;" - "&amp;K172,"")</f>
        <v>S4 - J2</v>
      </c>
      <c r="J172" s="7" t="s">
        <v>15</v>
      </c>
      <c r="K172" s="7" t="s">
        <v>2</v>
      </c>
      <c r="L172" s="38">
        <v>0.50347222222222221</v>
      </c>
      <c r="M172" s="38">
        <v>0.70833333333333337</v>
      </c>
      <c r="N172" s="19">
        <f>SUM(M172-L172)</f>
        <v>0.20486111111111116</v>
      </c>
      <c r="O172" s="3"/>
      <c r="P172" s="3"/>
      <c r="Q172" s="83">
        <f>IF(L172&lt;&gt;"",IFERROR(VLOOKUP(J172,Tableau1[#All],4,FALSE),""),"")</f>
        <v>0.50347222222222221</v>
      </c>
      <c r="R172" s="83">
        <f>IF(L172&lt;&gt;"",IFERROR(VLOOKUP(K172,Tableau1[#All],4,FALSE),""),"")</f>
        <v>0.2951388888888889</v>
      </c>
      <c r="S172" s="83">
        <f>IF(L172&lt;&gt;"",IFERROR(VLOOKUP(J172,Tableau1[#All],5,FALSE),""),"")</f>
        <v>0.875</v>
      </c>
      <c r="T172" s="83">
        <f>IF(L172&lt;&gt;"",IFERROR(VLOOKUP(K172,Tableau1[#All],5,FALSE),""),"")</f>
        <v>0.70833333333333337</v>
      </c>
      <c r="V172" s="73">
        <f>IFERROR(IF(R172&lt;S172, LARGE(Q172:R172,1),Q172),"")</f>
        <v>0.50347222222222221</v>
      </c>
      <c r="W172" s="73">
        <f>IFERROR(IF(S172&gt;R172,SMALL(S172:T172,1),S172),"")</f>
        <v>0.70833333333333337</v>
      </c>
      <c r="X172" s="74">
        <f t="shared" si="5"/>
        <v>0.20486111111111116</v>
      </c>
    </row>
    <row r="173" spans="9:24">
      <c r="I173" s="75" t="str">
        <f>IFERROR(J173 &amp;" - "&amp;K173,"")</f>
        <v>S4 - J3</v>
      </c>
      <c r="J173" s="7" t="s">
        <v>15</v>
      </c>
      <c r="K173" s="7" t="s">
        <v>3</v>
      </c>
      <c r="L173" s="38">
        <v>0.50347222222222221</v>
      </c>
      <c r="M173" s="38">
        <v>0.64583333333333337</v>
      </c>
      <c r="N173" s="19">
        <f>SUM(M173-L173)</f>
        <v>0.14236111111111116</v>
      </c>
      <c r="O173" s="3"/>
      <c r="P173" s="3"/>
      <c r="Q173" s="83">
        <f>IF(L173&lt;&gt;"",IFERROR(VLOOKUP(J173,Tableau1[#All],4,FALSE),""),"")</f>
        <v>0.50347222222222221</v>
      </c>
      <c r="R173" s="83">
        <f>IF(L173&lt;&gt;"",IFERROR(VLOOKUP(K173,Tableau1[#All],4,FALSE),""),"")</f>
        <v>0.2951388888888889</v>
      </c>
      <c r="S173" s="83">
        <f>IF(L173&lt;&gt;"",IFERROR(VLOOKUP(J173,Tableau1[#All],5,FALSE),""),"")</f>
        <v>0.875</v>
      </c>
      <c r="T173" s="83">
        <f>IF(L173&lt;&gt;"",IFERROR(VLOOKUP(K173,Tableau1[#All],5,FALSE),""),"")</f>
        <v>0.64583333333333337</v>
      </c>
      <c r="V173" s="73">
        <f>IFERROR(IF(R173&lt;S173, LARGE(Q173:R173,1),Q173),"")</f>
        <v>0.50347222222222221</v>
      </c>
      <c r="W173" s="73">
        <f>IFERROR(IF(S173&gt;R173,SMALL(S173:T173,1),S173),"")</f>
        <v>0.64583333333333337</v>
      </c>
      <c r="X173" s="74">
        <f t="shared" si="5"/>
        <v>0.14236111111111116</v>
      </c>
    </row>
    <row r="174" spans="9:24">
      <c r="I174" s="76" t="str">
        <f>IFERROR(J174 &amp;" - "&amp;K174,"")</f>
        <v>S4 - J4</v>
      </c>
      <c r="J174" s="7" t="s">
        <v>15</v>
      </c>
      <c r="K174" s="13" t="s">
        <v>14</v>
      </c>
      <c r="L174" s="38">
        <v>0.50347222222222221</v>
      </c>
      <c r="M174" s="39">
        <v>0.66666666666666663</v>
      </c>
      <c r="N174" s="19">
        <f>SUM(M174-L174)</f>
        <v>0.16319444444444442</v>
      </c>
      <c r="O174" s="3"/>
      <c r="P174" s="3"/>
      <c r="Q174" s="83">
        <f>IF(L174&lt;&gt;"",IFERROR(VLOOKUP(J174,Tableau1[#All],4,FALSE),""),"")</f>
        <v>0.50347222222222221</v>
      </c>
      <c r="R174" s="83">
        <f>IF(L174&lt;&gt;"",IFERROR(VLOOKUP(K174,Tableau1[#All],4,FALSE),""),"")</f>
        <v>0.2951388888888889</v>
      </c>
      <c r="S174" s="83">
        <f>IF(L174&lt;&gt;"",IFERROR(VLOOKUP(J174,Tableau1[#All],5,FALSE),""),"")</f>
        <v>0.875</v>
      </c>
      <c r="T174" s="83">
        <f>IF(L174&lt;&gt;"",IFERROR(VLOOKUP(K174,Tableau1[#All],5,FALSE),""),"")</f>
        <v>0.66666666666666663</v>
      </c>
      <c r="V174" s="73">
        <f>IFERROR(IF(R174&lt;S174, LARGE(Q174:R174,1),Q174),"")</f>
        <v>0.50347222222222221</v>
      </c>
      <c r="W174" s="73">
        <f>IFERROR(IF(S174&gt;R174,SMALL(S174:T174,1),S174),"")</f>
        <v>0.66666666666666663</v>
      </c>
      <c r="X174" s="74">
        <f t="shared" si="5"/>
        <v>0.16319444444444442</v>
      </c>
    </row>
    <row r="175" spans="9:24">
      <c r="I175" s="75" t="str">
        <f>IFERROR(J175 &amp;" - "&amp;K175,"")</f>
        <v>S4 - S1</v>
      </c>
      <c r="J175" s="7" t="s">
        <v>15</v>
      </c>
      <c r="K175" s="7" t="s">
        <v>5</v>
      </c>
      <c r="L175" s="38">
        <v>0.50347222222222221</v>
      </c>
      <c r="M175" s="38">
        <v>0.875</v>
      </c>
      <c r="N175" s="19">
        <f>SUM(M175-L175)</f>
        <v>0.37152777777777779</v>
      </c>
      <c r="O175" s="3"/>
      <c r="P175" s="3"/>
      <c r="Q175" s="83">
        <f>IF(L175&lt;&gt;"",IFERROR(VLOOKUP(J175,Tableau1[#All],4,FALSE),""),"")</f>
        <v>0.50347222222222221</v>
      </c>
      <c r="R175" s="83">
        <f>IF(L175&lt;&gt;"",IFERROR(VLOOKUP(K175,Tableau1[#All],4,FALSE),""),"")</f>
        <v>0.50347222222222221</v>
      </c>
      <c r="S175" s="83">
        <f>IF(L175&lt;&gt;"",IFERROR(VLOOKUP(J175,Tableau1[#All],5,FALSE),""),"")</f>
        <v>0.875</v>
      </c>
      <c r="T175" s="83">
        <f>IF(L175&lt;&gt;"",IFERROR(VLOOKUP(K175,Tableau1[#All],5,FALSE),""),"")</f>
        <v>0.89583333333333337</v>
      </c>
      <c r="V175" s="73">
        <f>IFERROR(IF(R175&lt;S175, LARGE(Q175:R175,1),Q175),"")</f>
        <v>0.50347222222222221</v>
      </c>
      <c r="W175" s="73">
        <f>IFERROR(IF(S175&gt;R175,SMALL(S175:T175,1),S175),"")</f>
        <v>0.875</v>
      </c>
      <c r="X175" s="74">
        <f t="shared" si="5"/>
        <v>0.37152777777777779</v>
      </c>
    </row>
    <row r="176" spans="9:24">
      <c r="I176" s="76" t="str">
        <f>IFERROR(J176 &amp;" - "&amp;K176,"")</f>
        <v>S4 - S2</v>
      </c>
      <c r="J176" s="7" t="s">
        <v>15</v>
      </c>
      <c r="K176" s="7" t="s">
        <v>6</v>
      </c>
      <c r="L176" s="38">
        <v>0.50347222222222221</v>
      </c>
      <c r="M176" s="38">
        <v>0.85416666666666663</v>
      </c>
      <c r="N176" s="19">
        <f>SUM(M176-L176)</f>
        <v>0.35069444444444442</v>
      </c>
      <c r="O176" s="3"/>
      <c r="P176" s="3"/>
      <c r="Q176" s="83">
        <f>IF(L176&lt;&gt;"",IFERROR(VLOOKUP(J176,Tableau1[#All],4,FALSE),""),"")</f>
        <v>0.50347222222222221</v>
      </c>
      <c r="R176" s="83">
        <f>IF(L176&lt;&gt;"",IFERROR(VLOOKUP(K176,Tableau1[#All],4,FALSE),""),"")</f>
        <v>0.50347222222222221</v>
      </c>
      <c r="S176" s="83">
        <f>IF(L176&lt;&gt;"",IFERROR(VLOOKUP(J176,Tableau1[#All],5,FALSE),""),"")</f>
        <v>0.875</v>
      </c>
      <c r="T176" s="83">
        <f>IF(L176&lt;&gt;"",IFERROR(VLOOKUP(K176,Tableau1[#All],5,FALSE),""),"")</f>
        <v>0.85416666666666663</v>
      </c>
      <c r="V176" s="73">
        <f>IFERROR(IF(R176&lt;S176, LARGE(Q176:R176,1),Q176),"")</f>
        <v>0.50347222222222221</v>
      </c>
      <c r="W176" s="73">
        <f>IFERROR(IF(S176&gt;R176,SMALL(S176:T176,1),S176),"")</f>
        <v>0.85416666666666663</v>
      </c>
      <c r="X176" s="74">
        <f t="shared" si="5"/>
        <v>0.35069444444444442</v>
      </c>
    </row>
    <row r="177" spans="9:24">
      <c r="I177" s="75" t="str">
        <f>IFERROR(J177 &amp;" - "&amp;K177,"")</f>
        <v>S4 - S3</v>
      </c>
      <c r="J177" s="7" t="s">
        <v>15</v>
      </c>
      <c r="K177" s="7" t="s">
        <v>7</v>
      </c>
      <c r="L177" s="38">
        <v>0.50347222222222221</v>
      </c>
      <c r="M177" s="38">
        <v>0.8125</v>
      </c>
      <c r="N177" s="19">
        <f>SUM(M177-L177)</f>
        <v>0.30902777777777779</v>
      </c>
      <c r="O177" s="3"/>
      <c r="P177" s="3"/>
      <c r="Q177" s="83">
        <f>IF(L177&lt;&gt;"",IFERROR(VLOOKUP(J177,Tableau1[#All],4,FALSE),""),"")</f>
        <v>0.50347222222222221</v>
      </c>
      <c r="R177" s="83">
        <f>IF(L177&lt;&gt;"",IFERROR(VLOOKUP(K177,Tableau1[#All],4,FALSE),""),"")</f>
        <v>0.46180555555555558</v>
      </c>
      <c r="S177" s="83">
        <f>IF(L177&lt;&gt;"",IFERROR(VLOOKUP(J177,Tableau1[#All],5,FALSE),""),"")</f>
        <v>0.875</v>
      </c>
      <c r="T177" s="83">
        <f>IF(L177&lt;&gt;"",IFERROR(VLOOKUP(K177,Tableau1[#All],5,FALSE),""),"")</f>
        <v>0.8125</v>
      </c>
      <c r="V177" s="73">
        <f>IFERROR(IF(R177&lt;S177, LARGE(Q177:R177,1),Q177),"")</f>
        <v>0.50347222222222221</v>
      </c>
      <c r="W177" s="73">
        <f>IFERROR(IF(S177&gt;R177,SMALL(S177:T177,1),S177),"")</f>
        <v>0.8125</v>
      </c>
      <c r="X177" s="74">
        <f t="shared" si="5"/>
        <v>0.30902777777777779</v>
      </c>
    </row>
    <row r="178" spans="9:24">
      <c r="I178" s="76" t="str">
        <f>IFERROR(J178 &amp;" - "&amp;K178,"")</f>
        <v>S4 - S4</v>
      </c>
      <c r="J178" s="7" t="s">
        <v>15</v>
      </c>
      <c r="K178" s="13" t="s">
        <v>15</v>
      </c>
      <c r="L178" s="38">
        <v>0.50347222222222221</v>
      </c>
      <c r="M178" s="38">
        <v>0.875</v>
      </c>
      <c r="N178" s="19">
        <f>SUM(M178-L178)</f>
        <v>0.37152777777777779</v>
      </c>
      <c r="O178" s="3"/>
      <c r="P178" s="3"/>
      <c r="Q178" s="83">
        <f>IF(L178&lt;&gt;"",IFERROR(VLOOKUP(J178,Tableau1[#All],4,FALSE),""),"")</f>
        <v>0.50347222222222221</v>
      </c>
      <c r="R178" s="83">
        <f>IF(L178&lt;&gt;"",IFERROR(VLOOKUP(K178,Tableau1[#All],4,FALSE),""),"")</f>
        <v>0.50347222222222221</v>
      </c>
      <c r="S178" s="83">
        <f>IF(L178&lt;&gt;"",IFERROR(VLOOKUP(J178,Tableau1[#All],5,FALSE),""),"")</f>
        <v>0.875</v>
      </c>
      <c r="T178" s="83">
        <f>IF(L178&lt;&gt;"",IFERROR(VLOOKUP(K178,Tableau1[#All],5,FALSE),""),"")</f>
        <v>0.875</v>
      </c>
      <c r="V178" s="73">
        <f>IFERROR(IF(R178&lt;S178, LARGE(Q178:R178,1),Q178),"")</f>
        <v>0.50347222222222221</v>
      </c>
      <c r="W178" s="73">
        <f>IFERROR(IF(S178&gt;R178,SMALL(S178:T178,1),S178),"")</f>
        <v>0.875</v>
      </c>
      <c r="X178" s="74">
        <f t="shared" si="5"/>
        <v>0.37152777777777779</v>
      </c>
    </row>
    <row r="179" spans="9:24">
      <c r="I179" s="75" t="str">
        <f>IFERROR(J179 &amp;" - "&amp;K179,"")</f>
        <v>S4 - M1</v>
      </c>
      <c r="J179" s="7" t="s">
        <v>15</v>
      </c>
      <c r="K179" s="7" t="s">
        <v>8</v>
      </c>
      <c r="L179" s="38">
        <v>0.50347222222222221</v>
      </c>
      <c r="M179" s="38">
        <v>0.5625</v>
      </c>
      <c r="N179" s="19">
        <f>SUM(M179-L179)</f>
        <v>5.902777777777779E-2</v>
      </c>
      <c r="O179" s="3"/>
      <c r="P179" s="3"/>
      <c r="Q179" s="83">
        <f>IF(L179&lt;&gt;"",IFERROR(VLOOKUP(J179,Tableau1[#All],4,FALSE),""),"")</f>
        <v>0.50347222222222221</v>
      </c>
      <c r="R179" s="83">
        <f>IF(L179&lt;&gt;"",IFERROR(VLOOKUP(K179,Tableau1[#All],4,FALSE),""),"")</f>
        <v>0.17013888888888887</v>
      </c>
      <c r="S179" s="83">
        <f>IF(L179&lt;&gt;"",IFERROR(VLOOKUP(J179,Tableau1[#All],5,FALSE),""),"")</f>
        <v>0.875</v>
      </c>
      <c r="T179" s="83">
        <f>IF(L179&lt;&gt;"",IFERROR(VLOOKUP(K179,Tableau1[#All],5,FALSE),""),"")</f>
        <v>0.5625</v>
      </c>
      <c r="V179" s="73">
        <f>IFERROR(IF(R179&lt;S179, LARGE(Q179:R179,1),Q179),"")</f>
        <v>0.50347222222222221</v>
      </c>
      <c r="W179" s="73">
        <f>IFERROR(IF(S179&gt;R179,SMALL(S179:T179,1),S179),"")</f>
        <v>0.5625</v>
      </c>
      <c r="X179" s="74">
        <f t="shared" si="5"/>
        <v>5.902777777777779E-2</v>
      </c>
    </row>
    <row r="180" spans="9:24">
      <c r="I180" s="76" t="str">
        <f>IFERROR(J180 &amp;" - "&amp;K180,"")</f>
        <v>S4 - M2</v>
      </c>
      <c r="J180" s="7" t="s">
        <v>15</v>
      </c>
      <c r="K180" s="7" t="s">
        <v>9</v>
      </c>
      <c r="L180" s="38">
        <v>0.50347222222222221</v>
      </c>
      <c r="M180" s="38">
        <v>0.60416666666666663</v>
      </c>
      <c r="N180" s="19">
        <f>SUM(M180-L180)</f>
        <v>0.10069444444444442</v>
      </c>
      <c r="O180" s="3"/>
      <c r="P180" s="3"/>
      <c r="Q180" s="83">
        <f>IF(L180&lt;&gt;"",IFERROR(VLOOKUP(J180,Tableau1[#All],4,FALSE),""),"")</f>
        <v>0.50347222222222221</v>
      </c>
      <c r="R180" s="83">
        <f>IF(L180&lt;&gt;"",IFERROR(VLOOKUP(K180,Tableau1[#All],4,FALSE),""),"")</f>
        <v>0.21527777777777779</v>
      </c>
      <c r="S180" s="83">
        <f>IF(L180&lt;&gt;"",IFERROR(VLOOKUP(J180,Tableau1[#All],5,FALSE),""),"")</f>
        <v>0.875</v>
      </c>
      <c r="T180" s="83">
        <f>IF(L180&lt;&gt;"",IFERROR(VLOOKUP(K180,Tableau1[#All],5,FALSE),""),"")</f>
        <v>0.60416666666666663</v>
      </c>
      <c r="V180" s="73">
        <f>IFERROR(IF(R180&lt;S180, LARGE(Q180:R180,1),Q180),"")</f>
        <v>0.50347222222222221</v>
      </c>
      <c r="W180" s="73">
        <f>IFERROR(IF(S180&gt;R180,SMALL(S180:T180,1),S180),"")</f>
        <v>0.60416666666666663</v>
      </c>
      <c r="X180" s="74">
        <f t="shared" si="5"/>
        <v>0.10069444444444442</v>
      </c>
    </row>
    <row r="181" spans="9:24">
      <c r="I181" s="75" t="str">
        <f>IFERROR(J181 &amp;" - "&amp;K181,"")</f>
        <v>S4 - M3</v>
      </c>
      <c r="J181" s="7" t="s">
        <v>15</v>
      </c>
      <c r="K181" s="7" t="s">
        <v>10</v>
      </c>
      <c r="L181" s="38">
        <v>0.50347222222222221</v>
      </c>
      <c r="M181" s="38">
        <v>0.5625</v>
      </c>
      <c r="N181" s="19">
        <f>SUM(M181-L181)</f>
        <v>5.902777777777779E-2</v>
      </c>
      <c r="O181" s="3"/>
      <c r="P181" s="3"/>
      <c r="Q181" s="83">
        <f>IF(L181&lt;&gt;"",IFERROR(VLOOKUP(J181,Tableau1[#All],4,FALSE),""),"")</f>
        <v>0.50347222222222221</v>
      </c>
      <c r="R181" s="83">
        <f>IF(L181&lt;&gt;"",IFERROR(VLOOKUP(K181,Tableau1[#All],4,FALSE),""),"")</f>
        <v>0.21527777777777779</v>
      </c>
      <c r="S181" s="83">
        <f>IF(L181&lt;&gt;"",IFERROR(VLOOKUP(J181,Tableau1[#All],5,FALSE),""),"")</f>
        <v>0.875</v>
      </c>
      <c r="T181" s="83">
        <f>IF(L181&lt;&gt;"",IFERROR(VLOOKUP(K181,Tableau1[#All],5,FALSE),""),"")</f>
        <v>0.5625</v>
      </c>
      <c r="V181" s="73">
        <f>IFERROR(IF(R181&lt;S181, LARGE(Q181:R181,1),Q181),"")</f>
        <v>0.50347222222222221</v>
      </c>
      <c r="W181" s="73">
        <f>IFERROR(IF(S181&gt;R181,SMALL(S181:T181,1),S181),"")</f>
        <v>0.5625</v>
      </c>
      <c r="X181" s="74">
        <f t="shared" si="5"/>
        <v>5.902777777777779E-2</v>
      </c>
    </row>
    <row r="182" spans="9:24">
      <c r="I182" s="76" t="str">
        <f>IFERROR(J182 &amp;" - "&amp;K182,"")</f>
        <v>S4 - M4</v>
      </c>
      <c r="J182" s="7" t="s">
        <v>15</v>
      </c>
      <c r="K182" s="7" t="s">
        <v>11</v>
      </c>
      <c r="L182" s="38">
        <v>0.50347222222222221</v>
      </c>
      <c r="M182" s="38">
        <v>0.52083333333333337</v>
      </c>
      <c r="N182" s="19">
        <f>SUM(M182-L182)</f>
        <v>1.736111111111116E-2</v>
      </c>
      <c r="O182" s="3"/>
      <c r="P182" s="3"/>
      <c r="Q182" s="83">
        <f>IF(L182&lt;&gt;"",IFERROR(VLOOKUP(J182,Tableau1[#All],4,FALSE),""),"")</f>
        <v>0.50347222222222221</v>
      </c>
      <c r="R182" s="83">
        <f>IF(L182&lt;&gt;"",IFERROR(VLOOKUP(K182,Tableau1[#All],4,FALSE),""),"")</f>
        <v>0.17013888888888887</v>
      </c>
      <c r="S182" s="83">
        <f>IF(L182&lt;&gt;"",IFERROR(VLOOKUP(J182,Tableau1[#All],5,FALSE),""),"")</f>
        <v>0.875</v>
      </c>
      <c r="T182" s="83">
        <f>IF(L182&lt;&gt;"",IFERROR(VLOOKUP(K182,Tableau1[#All],5,FALSE),""),"")</f>
        <v>0.52083333333333337</v>
      </c>
      <c r="V182" s="73">
        <f>IFERROR(IF(R182&lt;S182, LARGE(Q182:R182,1),Q182),"")</f>
        <v>0.50347222222222221</v>
      </c>
      <c r="W182" s="73">
        <f>IFERROR(IF(S182&gt;R182,SMALL(S182:T182,1),S182),"")</f>
        <v>0.52083333333333337</v>
      </c>
      <c r="X182" s="74">
        <f t="shared" si="5"/>
        <v>1.736111111111116E-2</v>
      </c>
    </row>
    <row r="183" spans="9:24">
      <c r="I183" s="75" t="str">
        <f>IFERROR(J183 &amp;" - "&amp;K183,"")</f>
        <v>S4 - M5</v>
      </c>
      <c r="J183" s="7" t="s">
        <v>15</v>
      </c>
      <c r="K183" s="13" t="s">
        <v>16</v>
      </c>
      <c r="L183" s="38">
        <v>0.50347222222222221</v>
      </c>
      <c r="M183" s="38">
        <v>0.58333333333333337</v>
      </c>
      <c r="N183" s="19">
        <f>SUM(M183-L183)</f>
        <v>7.986111111111116E-2</v>
      </c>
      <c r="O183" s="3"/>
      <c r="P183" s="3"/>
      <c r="Q183" s="83">
        <f>IF(L183&lt;&gt;"",IFERROR(VLOOKUP(J183,Tableau1[#All],4,FALSE),""),"")</f>
        <v>0.50347222222222221</v>
      </c>
      <c r="R183" s="83">
        <f>IF(L183&lt;&gt;"",IFERROR(VLOOKUP(K183,Tableau1[#All],4,FALSE),""),"")</f>
        <v>0.21527777777777779</v>
      </c>
      <c r="S183" s="83">
        <f>IF(L183&lt;&gt;"",IFERROR(VLOOKUP(J183,Tableau1[#All],5,FALSE),""),"")</f>
        <v>0.875</v>
      </c>
      <c r="T183" s="83">
        <f>IF(L183&lt;&gt;"",IFERROR(VLOOKUP(K183,Tableau1[#All],5,FALSE),""),"")</f>
        <v>0.58333333333333337</v>
      </c>
      <c r="V183" s="73">
        <f>IFERROR(IF(R183&lt;S183, LARGE(Q183:R183,1),Q183),"")</f>
        <v>0.50347222222222221</v>
      </c>
      <c r="W183" s="73">
        <f>IFERROR(IF(S183&gt;R183,SMALL(S183:T183,1),S183),"")</f>
        <v>0.58333333333333337</v>
      </c>
      <c r="X183" s="74">
        <f t="shared" si="5"/>
        <v>7.986111111111116E-2</v>
      </c>
    </row>
    <row r="184" spans="9:24">
      <c r="I184" s="76" t="str">
        <f>IFERROR(J184 &amp;" - "&amp;K184,"")</f>
        <v>S4 - N1</v>
      </c>
      <c r="J184" s="7" t="s">
        <v>15</v>
      </c>
      <c r="K184" s="7" t="s">
        <v>12</v>
      </c>
      <c r="L184" s="18"/>
      <c r="M184" s="18"/>
      <c r="N184" s="18"/>
      <c r="O184" s="3"/>
      <c r="P184" s="3"/>
      <c r="Q184" s="83" t="str">
        <f>IF(L184&lt;&gt;"",IFERROR(VLOOKUP(J184,Tableau1[#All],4,FALSE),""),"")</f>
        <v/>
      </c>
      <c r="R184" s="83" t="str">
        <f>IF(L184&lt;&gt;"",IFERROR(VLOOKUP(K184,Tableau1[#All],4,FALSE),""),"")</f>
        <v/>
      </c>
      <c r="S184" s="83" t="str">
        <f>IF(L184&lt;&gt;"",IFERROR(VLOOKUP(J184,Tableau1[#All],5,FALSE),""),"")</f>
        <v/>
      </c>
      <c r="T184" s="83" t="str">
        <f>IF(L184&lt;&gt;"",IFERROR(VLOOKUP(K184,Tableau1[#All],5,FALSE),""),"")</f>
        <v/>
      </c>
      <c r="V184" s="73" t="str">
        <f>IFERROR(IF(R184&lt;S184, LARGE(Q184:R184,1),Q184),"")</f>
        <v/>
      </c>
      <c r="W184" s="73" t="str">
        <f>IFERROR(IF(S184&gt;R184,SMALL(S184:T184,1),S184),"")</f>
        <v/>
      </c>
      <c r="X184" s="74" t="str">
        <f t="shared" si="5"/>
        <v/>
      </c>
    </row>
    <row r="185" spans="9:24">
      <c r="I185" s="75" t="str">
        <f>IFERROR(J185 &amp;" - "&amp;K185,"")</f>
        <v>S4 - N2</v>
      </c>
      <c r="J185" s="7" t="s">
        <v>15</v>
      </c>
      <c r="K185" s="7" t="s">
        <v>13</v>
      </c>
      <c r="L185" s="18"/>
      <c r="M185" s="18"/>
      <c r="N185" s="18"/>
      <c r="O185" s="3"/>
      <c r="P185" s="3"/>
      <c r="Q185" s="83" t="str">
        <f>IF(L185&lt;&gt;"",IFERROR(VLOOKUP(J185,Tableau1[#All],4,FALSE),""),"")</f>
        <v/>
      </c>
      <c r="R185" s="83" t="str">
        <f>IF(L185&lt;&gt;"",IFERROR(VLOOKUP(K185,Tableau1[#All],4,FALSE),""),"")</f>
        <v/>
      </c>
      <c r="S185" s="83" t="str">
        <f>IF(L185&lt;&gt;"",IFERROR(VLOOKUP(J185,Tableau1[#All],5,FALSE),""),"")</f>
        <v/>
      </c>
      <c r="T185" s="83" t="str">
        <f>IF(L185&lt;&gt;"",IFERROR(VLOOKUP(K185,Tableau1[#All],5,FALSE),""),"")</f>
        <v/>
      </c>
      <c r="V185" s="73" t="str">
        <f>IFERROR(IF(R185&lt;S185, LARGE(Q185:R185,1),Q185),"")</f>
        <v/>
      </c>
      <c r="W185" s="73" t="str">
        <f>IFERROR(IF(S185&gt;R185,SMALL(S185:T185,1),S185),"")</f>
        <v/>
      </c>
      <c r="X185" s="74" t="str">
        <f t="shared" si="5"/>
        <v/>
      </c>
    </row>
    <row r="186" spans="9:24">
      <c r="I186" s="76" t="str">
        <f>IFERROR(J186 &amp;" - "&amp;K186,"")</f>
        <v xml:space="preserve"> - </v>
      </c>
      <c r="J186" s="3"/>
      <c r="K186" s="3"/>
      <c r="L186" s="3"/>
      <c r="M186" s="3"/>
      <c r="N186" s="3"/>
      <c r="O186" s="3"/>
      <c r="P186" s="3"/>
      <c r="Q186" s="83" t="str">
        <f>IF(L186&lt;&gt;"",IFERROR(VLOOKUP(J186,Tableau1[#All],4,FALSE),""),"")</f>
        <v/>
      </c>
      <c r="R186" s="83" t="str">
        <f>IF(L186&lt;&gt;"",IFERROR(VLOOKUP(K186,Tableau1[#All],4,FALSE),""),"")</f>
        <v/>
      </c>
      <c r="S186" s="83" t="str">
        <f>IF(L186&lt;&gt;"",IFERROR(VLOOKUP(J186,Tableau1[#All],5,FALSE),""),"")</f>
        <v/>
      </c>
      <c r="T186" s="83" t="str">
        <f>IF(L186&lt;&gt;"",IFERROR(VLOOKUP(K186,Tableau1[#All],5,FALSE),""),"")</f>
        <v/>
      </c>
      <c r="V186" s="73" t="str">
        <f>IFERROR(IF(R186&lt;S186, LARGE(Q186:R186,1),Q186),"")</f>
        <v/>
      </c>
      <c r="W186" s="73" t="str">
        <f>IFERROR(IF(S186&gt;R186,SMALL(S186:T186,1),S186),"")</f>
        <v/>
      </c>
      <c r="X186" s="74" t="str">
        <f t="shared" si="5"/>
        <v/>
      </c>
    </row>
    <row r="187" spans="9:24">
      <c r="I187" s="75" t="str">
        <f>IFERROR(J187 &amp;" - "&amp;K187,"")</f>
        <v xml:space="preserve"> - </v>
      </c>
      <c r="J187" s="3"/>
      <c r="K187" s="3"/>
      <c r="L187" s="3"/>
      <c r="M187" s="3"/>
      <c r="N187" s="3"/>
      <c r="O187" s="3"/>
      <c r="P187" s="3"/>
      <c r="Q187" s="83" t="str">
        <f>IF(L187&lt;&gt;"",IFERROR(VLOOKUP(J187,Tableau1[#All],4,FALSE),""),"")</f>
        <v/>
      </c>
      <c r="R187" s="83" t="str">
        <f>IF(L187&lt;&gt;"",IFERROR(VLOOKUP(K187,Tableau1[#All],4,FALSE),""),"")</f>
        <v/>
      </c>
      <c r="S187" s="83" t="str">
        <f>IF(L187&lt;&gt;"",IFERROR(VLOOKUP(J187,Tableau1[#All],5,FALSE),""),"")</f>
        <v/>
      </c>
      <c r="T187" s="83" t="str">
        <f>IF(L187&lt;&gt;"",IFERROR(VLOOKUP(K187,Tableau1[#All],5,FALSE),""),"")</f>
        <v/>
      </c>
      <c r="V187" s="73" t="str">
        <f>IFERROR(IF(R187&lt;S187, LARGE(Q187:R187,1),Q187),"")</f>
        <v/>
      </c>
      <c r="W187" s="73" t="str">
        <f>IFERROR(IF(S187&gt;R187,SMALL(S187:T187,1),S187),"")</f>
        <v/>
      </c>
      <c r="X187" s="74" t="str">
        <f t="shared" si="5"/>
        <v/>
      </c>
    </row>
    <row r="188" spans="9:24">
      <c r="I188" s="76" t="str">
        <f>IFERROR(J188 &amp;" - "&amp;K188,"")</f>
        <v>M4 - J1</v>
      </c>
      <c r="J188" s="7" t="s">
        <v>11</v>
      </c>
      <c r="K188" s="7" t="s">
        <v>4</v>
      </c>
      <c r="L188" s="38">
        <v>0.2951388888888889</v>
      </c>
      <c r="M188" s="38">
        <v>0.52083333333333337</v>
      </c>
      <c r="N188" s="19">
        <f>SUM(M188-L188)</f>
        <v>0.22569444444444448</v>
      </c>
      <c r="Q188" s="83">
        <f>IF(L188&lt;&gt;"",IFERROR(VLOOKUP(J188,Tableau1[#All],4,FALSE),""),"")</f>
        <v>0.17013888888888887</v>
      </c>
      <c r="R188" s="83">
        <f>IF(L188&lt;&gt;"",IFERROR(VLOOKUP(K188,Tableau1[#All],4,FALSE),""),"")</f>
        <v>0.2951388888888889</v>
      </c>
      <c r="S188" s="83">
        <f>IF(L188&lt;&gt;"",IFERROR(VLOOKUP(J188,Tableau1[#All],5,FALSE),""),"")</f>
        <v>0.52083333333333337</v>
      </c>
      <c r="T188" s="83">
        <f>IF(L188&lt;&gt;"",IFERROR(VLOOKUP(K188,Tableau1[#All],5,FALSE),""),"")</f>
        <v>0.6875</v>
      </c>
      <c r="V188" s="73">
        <f>IFERROR(IF(R188&lt;S188, LARGE(Q188:R188,1),Q188),"")</f>
        <v>0.2951388888888889</v>
      </c>
      <c r="W188" s="73">
        <f>IFERROR(IF(S188&gt;R188,SMALL(S188:T188,1),S188),"")</f>
        <v>0.52083333333333337</v>
      </c>
      <c r="X188" s="74">
        <f t="shared" si="5"/>
        <v>0.22569444444444448</v>
      </c>
    </row>
    <row r="189" spans="9:24">
      <c r="I189" s="75" t="str">
        <f>IFERROR(J189 &amp;" - "&amp;K189,"")</f>
        <v>M4 - J2</v>
      </c>
      <c r="J189" s="7" t="s">
        <v>11</v>
      </c>
      <c r="K189" s="7" t="s">
        <v>2</v>
      </c>
      <c r="L189" s="38">
        <v>0.2951388888888889</v>
      </c>
      <c r="M189" s="38">
        <v>0.52083333333333337</v>
      </c>
      <c r="N189" s="19">
        <f>SUM(M189-L189)</f>
        <v>0.22569444444444448</v>
      </c>
      <c r="Q189" s="83">
        <f>IF(L189&lt;&gt;"",IFERROR(VLOOKUP(J189,Tableau1[#All],4,FALSE),""),"")</f>
        <v>0.17013888888888887</v>
      </c>
      <c r="R189" s="83">
        <f>IF(L189&lt;&gt;"",IFERROR(VLOOKUP(K189,Tableau1[#All],4,FALSE),""),"")</f>
        <v>0.2951388888888889</v>
      </c>
      <c r="S189" s="83">
        <f>IF(L189&lt;&gt;"",IFERROR(VLOOKUP(J189,Tableau1[#All],5,FALSE),""),"")</f>
        <v>0.52083333333333337</v>
      </c>
      <c r="T189" s="83">
        <f>IF(L189&lt;&gt;"",IFERROR(VLOOKUP(K189,Tableau1[#All],5,FALSE),""),"")</f>
        <v>0.70833333333333337</v>
      </c>
      <c r="V189" s="73">
        <f>IFERROR(IF(R189&lt;S189, LARGE(Q189:R189,1),Q189),"")</f>
        <v>0.2951388888888889</v>
      </c>
      <c r="W189" s="73">
        <f>IFERROR(IF(S189&gt;R189,SMALL(S189:T189,1),S189),"")</f>
        <v>0.52083333333333337</v>
      </c>
      <c r="X189" s="74">
        <f t="shared" si="5"/>
        <v>0.22569444444444448</v>
      </c>
    </row>
    <row r="190" spans="9:24">
      <c r="I190" s="76" t="str">
        <f>IFERROR(J190 &amp;" - "&amp;K190,"")</f>
        <v>M4 - J3</v>
      </c>
      <c r="J190" s="7" t="s">
        <v>11</v>
      </c>
      <c r="K190" s="7" t="s">
        <v>3</v>
      </c>
      <c r="L190" s="38">
        <v>0.2951388888888889</v>
      </c>
      <c r="M190" s="38">
        <v>0.52083333333333337</v>
      </c>
      <c r="N190" s="19">
        <f>SUM(M190-L190)</f>
        <v>0.22569444444444448</v>
      </c>
      <c r="Q190" s="83">
        <f>IF(L190&lt;&gt;"",IFERROR(VLOOKUP(J190,Tableau1[#All],4,FALSE),""),"")</f>
        <v>0.17013888888888887</v>
      </c>
      <c r="R190" s="83">
        <f>IF(L190&lt;&gt;"",IFERROR(VLOOKUP(K190,Tableau1[#All],4,FALSE),""),"")</f>
        <v>0.2951388888888889</v>
      </c>
      <c r="S190" s="83">
        <f>IF(L190&lt;&gt;"",IFERROR(VLOOKUP(J190,Tableau1[#All],5,FALSE),""),"")</f>
        <v>0.52083333333333337</v>
      </c>
      <c r="T190" s="83">
        <f>IF(L190&lt;&gt;"",IFERROR(VLOOKUP(K190,Tableau1[#All],5,FALSE),""),"")</f>
        <v>0.64583333333333337</v>
      </c>
      <c r="V190" s="73">
        <f>IFERROR(IF(R190&lt;S190, LARGE(Q190:R190,1),Q190),"")</f>
        <v>0.2951388888888889</v>
      </c>
      <c r="W190" s="73">
        <f>IFERROR(IF(S190&gt;R190,SMALL(S190:T190,1),S190),"")</f>
        <v>0.52083333333333337</v>
      </c>
      <c r="X190" s="74">
        <f t="shared" si="5"/>
        <v>0.22569444444444448</v>
      </c>
    </row>
    <row r="191" spans="9:24">
      <c r="I191" s="75" t="str">
        <f>IFERROR(J191 &amp;" - "&amp;K191,"")</f>
        <v>M4 - J4</v>
      </c>
      <c r="J191" s="7" t="s">
        <v>11</v>
      </c>
      <c r="K191" s="13" t="s">
        <v>14</v>
      </c>
      <c r="L191" s="38">
        <v>0.2951388888888889</v>
      </c>
      <c r="M191" s="38">
        <v>0.52083333333333337</v>
      </c>
      <c r="N191" s="19">
        <f>SUM(M191-L191)</f>
        <v>0.22569444444444448</v>
      </c>
      <c r="Q191" s="83">
        <f>IF(L191&lt;&gt;"",IFERROR(VLOOKUP(J191,Tableau1[#All],4,FALSE),""),"")</f>
        <v>0.17013888888888887</v>
      </c>
      <c r="R191" s="83">
        <f>IF(L191&lt;&gt;"",IFERROR(VLOOKUP(K191,Tableau1[#All],4,FALSE),""),"")</f>
        <v>0.2951388888888889</v>
      </c>
      <c r="S191" s="83">
        <f>IF(L191&lt;&gt;"",IFERROR(VLOOKUP(J191,Tableau1[#All],5,FALSE),""),"")</f>
        <v>0.52083333333333337</v>
      </c>
      <c r="T191" s="83">
        <f>IF(L191&lt;&gt;"",IFERROR(VLOOKUP(K191,Tableau1[#All],5,FALSE),""),"")</f>
        <v>0.66666666666666663</v>
      </c>
      <c r="V191" s="73">
        <f>IFERROR(IF(R191&lt;S191, LARGE(Q191:R191,1),Q191),"")</f>
        <v>0.2951388888888889</v>
      </c>
      <c r="W191" s="73">
        <f>IFERROR(IF(S191&gt;R191,SMALL(S191:T191,1),S191),"")</f>
        <v>0.52083333333333337</v>
      </c>
      <c r="X191" s="74">
        <f t="shared" si="5"/>
        <v>0.22569444444444448</v>
      </c>
    </row>
    <row r="192" spans="9:24">
      <c r="I192" s="76" t="str">
        <f>IFERROR(J192 &amp;" - "&amp;K192,"")</f>
        <v>M4 - S1</v>
      </c>
      <c r="J192" s="7" t="s">
        <v>11</v>
      </c>
      <c r="K192" s="7" t="s">
        <v>5</v>
      </c>
      <c r="L192" s="38">
        <v>0.50347222222222221</v>
      </c>
      <c r="M192" s="38">
        <v>0.52083333333333337</v>
      </c>
      <c r="N192" s="19">
        <f>SUM(M192-L192)</f>
        <v>1.736111111111116E-2</v>
      </c>
      <c r="Q192" s="83">
        <f>IF(L192&lt;&gt;"",IFERROR(VLOOKUP(J192,Tableau1[#All],4,FALSE),""),"")</f>
        <v>0.17013888888888887</v>
      </c>
      <c r="R192" s="83">
        <f>IF(L192&lt;&gt;"",IFERROR(VLOOKUP(K192,Tableau1[#All],4,FALSE),""),"")</f>
        <v>0.50347222222222221</v>
      </c>
      <c r="S192" s="83">
        <f>IF(L192&lt;&gt;"",IFERROR(VLOOKUP(J192,Tableau1[#All],5,FALSE),""),"")</f>
        <v>0.52083333333333337</v>
      </c>
      <c r="T192" s="83">
        <f>IF(L192&lt;&gt;"",IFERROR(VLOOKUP(K192,Tableau1[#All],5,FALSE),""),"")</f>
        <v>0.89583333333333337</v>
      </c>
      <c r="V192" s="73">
        <f>IFERROR(IF(R192&lt;S192, LARGE(Q192:R192,1),Q192),"")</f>
        <v>0.50347222222222221</v>
      </c>
      <c r="W192" s="73">
        <f>IFERROR(IF(S192&gt;R192,SMALL(S192:T192,1),S192),"")</f>
        <v>0.52083333333333337</v>
      </c>
      <c r="X192" s="74">
        <f t="shared" si="5"/>
        <v>1.736111111111116E-2</v>
      </c>
    </row>
    <row r="193" spans="9:24">
      <c r="I193" s="75" t="str">
        <f>IFERROR(J193 &amp;" - "&amp;K193,"")</f>
        <v>M4 - S2</v>
      </c>
      <c r="J193" s="7" t="s">
        <v>11</v>
      </c>
      <c r="K193" s="7" t="s">
        <v>6</v>
      </c>
      <c r="L193" s="38">
        <v>0.50347222222222221</v>
      </c>
      <c r="M193" s="38">
        <v>0.52083333333333337</v>
      </c>
      <c r="N193" s="19">
        <f>SUM(M193-L193)</f>
        <v>1.736111111111116E-2</v>
      </c>
      <c r="Q193" s="83">
        <f>IF(L193&lt;&gt;"",IFERROR(VLOOKUP(J193,Tableau1[#All],4,FALSE),""),"")</f>
        <v>0.17013888888888887</v>
      </c>
      <c r="R193" s="83">
        <f>IF(L193&lt;&gt;"",IFERROR(VLOOKUP(K193,Tableau1[#All],4,FALSE),""),"")</f>
        <v>0.50347222222222221</v>
      </c>
      <c r="S193" s="83">
        <f>IF(L193&lt;&gt;"",IFERROR(VLOOKUP(J193,Tableau1[#All],5,FALSE),""),"")</f>
        <v>0.52083333333333337</v>
      </c>
      <c r="T193" s="83">
        <f>IF(L193&lt;&gt;"",IFERROR(VLOOKUP(K193,Tableau1[#All],5,FALSE),""),"")</f>
        <v>0.85416666666666663</v>
      </c>
      <c r="V193" s="73">
        <f>IFERROR(IF(R193&lt;S193, LARGE(Q193:R193,1),Q193),"")</f>
        <v>0.50347222222222221</v>
      </c>
      <c r="W193" s="73">
        <f>IFERROR(IF(S193&gt;R193,SMALL(S193:T193,1),S193),"")</f>
        <v>0.52083333333333337</v>
      </c>
      <c r="X193" s="74">
        <f t="shared" si="5"/>
        <v>1.736111111111116E-2</v>
      </c>
    </row>
    <row r="194" spans="9:24">
      <c r="I194" s="76" t="str">
        <f>IFERROR(J194 &amp;" - "&amp;K194,"")</f>
        <v>M4 - S3</v>
      </c>
      <c r="J194" s="7" t="s">
        <v>11</v>
      </c>
      <c r="K194" s="7" t="s">
        <v>7</v>
      </c>
      <c r="L194" s="38">
        <v>0.46180555555555558</v>
      </c>
      <c r="M194" s="38">
        <v>0.52083333333333337</v>
      </c>
      <c r="N194" s="19">
        <f>SUM(M194-L194)</f>
        <v>5.902777777777779E-2</v>
      </c>
      <c r="Q194" s="83">
        <f>IF(L194&lt;&gt;"",IFERROR(VLOOKUP(J194,Tableau1[#All],4,FALSE),""),"")</f>
        <v>0.17013888888888887</v>
      </c>
      <c r="R194" s="83">
        <f>IF(L194&lt;&gt;"",IFERROR(VLOOKUP(K194,Tableau1[#All],4,FALSE),""),"")</f>
        <v>0.46180555555555558</v>
      </c>
      <c r="S194" s="83">
        <f>IF(L194&lt;&gt;"",IFERROR(VLOOKUP(J194,Tableau1[#All],5,FALSE),""),"")</f>
        <v>0.52083333333333337</v>
      </c>
      <c r="T194" s="83">
        <f>IF(L194&lt;&gt;"",IFERROR(VLOOKUP(K194,Tableau1[#All],5,FALSE),""),"")</f>
        <v>0.8125</v>
      </c>
      <c r="V194" s="73">
        <f>IFERROR(IF(R194&lt;S194, LARGE(Q194:R194,1),Q194),"")</f>
        <v>0.46180555555555558</v>
      </c>
      <c r="W194" s="73">
        <f>IFERROR(IF(S194&gt;R194,SMALL(S194:T194,1),S194),"")</f>
        <v>0.52083333333333337</v>
      </c>
      <c r="X194" s="74">
        <f t="shared" si="5"/>
        <v>5.902777777777779E-2</v>
      </c>
    </row>
    <row r="195" spans="9:24">
      <c r="I195" s="75" t="str">
        <f>IFERROR(J195 &amp;" - "&amp;K195,"")</f>
        <v>M4 - S4</v>
      </c>
      <c r="J195" s="7" t="s">
        <v>11</v>
      </c>
      <c r="K195" s="13" t="s">
        <v>15</v>
      </c>
      <c r="L195" s="38">
        <v>0.50347222222222221</v>
      </c>
      <c r="M195" s="38">
        <v>0.52083333333333337</v>
      </c>
      <c r="N195" s="19">
        <f>SUM(M195-L195)</f>
        <v>1.736111111111116E-2</v>
      </c>
      <c r="Q195" s="83">
        <f>IF(L195&lt;&gt;"",IFERROR(VLOOKUP(J195,Tableau1[#All],4,FALSE),""),"")</f>
        <v>0.17013888888888887</v>
      </c>
      <c r="R195" s="83">
        <f>IF(L195&lt;&gt;"",IFERROR(VLOOKUP(K195,Tableau1[#All],4,FALSE),""),"")</f>
        <v>0.50347222222222221</v>
      </c>
      <c r="S195" s="83">
        <f>IF(L195&lt;&gt;"",IFERROR(VLOOKUP(J195,Tableau1[#All],5,FALSE),""),"")</f>
        <v>0.52083333333333337</v>
      </c>
      <c r="T195" s="83">
        <f>IF(L195&lt;&gt;"",IFERROR(VLOOKUP(K195,Tableau1[#All],5,FALSE),""),"")</f>
        <v>0.875</v>
      </c>
      <c r="V195" s="73">
        <f>IFERROR(IF(R195&lt;S195, LARGE(Q195:R195,1),Q195),"")</f>
        <v>0.50347222222222221</v>
      </c>
      <c r="W195" s="73">
        <f>IFERROR(IF(S195&gt;R195,SMALL(S195:T195,1),S195),"")</f>
        <v>0.52083333333333337</v>
      </c>
      <c r="X195" s="74">
        <f t="shared" si="5"/>
        <v>1.736111111111116E-2</v>
      </c>
    </row>
    <row r="196" spans="9:24">
      <c r="I196" s="76" t="str">
        <f>IFERROR(J196 &amp;" - "&amp;K196,"")</f>
        <v>M4 - M1</v>
      </c>
      <c r="J196" s="7" t="s">
        <v>11</v>
      </c>
      <c r="K196" s="7" t="s">
        <v>8</v>
      </c>
      <c r="L196" s="38">
        <v>0.17013888888888887</v>
      </c>
      <c r="M196" s="38">
        <v>0.52083333333333337</v>
      </c>
      <c r="N196" s="19">
        <f>SUM(M196-L196)</f>
        <v>0.35069444444444453</v>
      </c>
      <c r="Q196" s="83">
        <f>IF(L196&lt;&gt;"",IFERROR(VLOOKUP(J196,Tableau1[#All],4,FALSE),""),"")</f>
        <v>0.17013888888888887</v>
      </c>
      <c r="R196" s="83">
        <f>IF(L196&lt;&gt;"",IFERROR(VLOOKUP(K196,Tableau1[#All],4,FALSE),""),"")</f>
        <v>0.17013888888888887</v>
      </c>
      <c r="S196" s="83">
        <f>IF(L196&lt;&gt;"",IFERROR(VLOOKUP(J196,Tableau1[#All],5,FALSE),""),"")</f>
        <v>0.52083333333333337</v>
      </c>
      <c r="T196" s="83">
        <f>IF(L196&lt;&gt;"",IFERROR(VLOOKUP(K196,Tableau1[#All],5,FALSE),""),"")</f>
        <v>0.5625</v>
      </c>
      <c r="V196" s="73">
        <f>IFERROR(IF(R196&lt;S196, LARGE(Q196:R196,1),Q196),"")</f>
        <v>0.17013888888888887</v>
      </c>
      <c r="W196" s="73">
        <f>IFERROR(IF(S196&gt;R196,SMALL(S196:T196,1),S196),"")</f>
        <v>0.52083333333333337</v>
      </c>
      <c r="X196" s="74">
        <f t="shared" ref="X196:X218" si="6">IFERROR(MOD(W196-V196,1),"")</f>
        <v>0.35069444444444453</v>
      </c>
    </row>
    <row r="197" spans="9:24">
      <c r="I197" s="75" t="str">
        <f>IFERROR(J197 &amp;" - "&amp;K197,"")</f>
        <v>M4 - M2</v>
      </c>
      <c r="J197" s="7" t="s">
        <v>11</v>
      </c>
      <c r="K197" s="7" t="s">
        <v>9</v>
      </c>
      <c r="L197" s="38">
        <v>0.21527777777777779</v>
      </c>
      <c r="M197" s="38">
        <v>0.52083333333333337</v>
      </c>
      <c r="N197" s="19">
        <f>SUM(M197-L197)</f>
        <v>0.30555555555555558</v>
      </c>
      <c r="Q197" s="83">
        <f>IF(L197&lt;&gt;"",IFERROR(VLOOKUP(J197,Tableau1[#All],4,FALSE),""),"")</f>
        <v>0.17013888888888887</v>
      </c>
      <c r="R197" s="83">
        <f>IF(L197&lt;&gt;"",IFERROR(VLOOKUP(K197,Tableau1[#All],4,FALSE),""),"")</f>
        <v>0.21527777777777779</v>
      </c>
      <c r="S197" s="83">
        <f>IF(L197&lt;&gt;"",IFERROR(VLOOKUP(J197,Tableau1[#All],5,FALSE),""),"")</f>
        <v>0.52083333333333337</v>
      </c>
      <c r="T197" s="83">
        <f>IF(L197&lt;&gt;"",IFERROR(VLOOKUP(K197,Tableau1[#All],5,FALSE),""),"")</f>
        <v>0.60416666666666663</v>
      </c>
      <c r="V197" s="73">
        <f>IFERROR(IF(R197&lt;S197, LARGE(Q197:R197,1),Q197),"")</f>
        <v>0.21527777777777779</v>
      </c>
      <c r="W197" s="73">
        <f>IFERROR(IF(S197&gt;R197,SMALL(S197:T197,1),S197),"")</f>
        <v>0.52083333333333337</v>
      </c>
      <c r="X197" s="74">
        <f t="shared" si="6"/>
        <v>0.30555555555555558</v>
      </c>
    </row>
    <row r="198" spans="9:24">
      <c r="I198" s="76" t="str">
        <f>IFERROR(J198 &amp;" - "&amp;K198,"")</f>
        <v>M4 - M3</v>
      </c>
      <c r="J198" s="7" t="s">
        <v>11</v>
      </c>
      <c r="K198" s="7" t="s">
        <v>10</v>
      </c>
      <c r="L198" s="38">
        <v>0.21527777777777779</v>
      </c>
      <c r="M198" s="38">
        <v>0.52083333333333337</v>
      </c>
      <c r="N198" s="19">
        <f>SUM(M198-L198)</f>
        <v>0.30555555555555558</v>
      </c>
      <c r="Q198" s="83">
        <f>IF(L198&lt;&gt;"",IFERROR(VLOOKUP(J198,Tableau1[#All],4,FALSE),""),"")</f>
        <v>0.17013888888888887</v>
      </c>
      <c r="R198" s="83">
        <f>IF(L198&lt;&gt;"",IFERROR(VLOOKUP(K198,Tableau1[#All],4,FALSE),""),"")</f>
        <v>0.21527777777777779</v>
      </c>
      <c r="S198" s="83">
        <f>IF(L198&lt;&gt;"",IFERROR(VLOOKUP(J198,Tableau1[#All],5,FALSE),""),"")</f>
        <v>0.52083333333333337</v>
      </c>
      <c r="T198" s="83">
        <f>IF(L198&lt;&gt;"",IFERROR(VLOOKUP(K198,Tableau1[#All],5,FALSE),""),"")</f>
        <v>0.5625</v>
      </c>
      <c r="V198" s="73">
        <f>IFERROR(IF(R198&lt;S198, LARGE(Q198:R198,1),Q198),"")</f>
        <v>0.21527777777777779</v>
      </c>
      <c r="W198" s="73">
        <f>IFERROR(IF(S198&gt;R198,SMALL(S198:T198,1),S198),"")</f>
        <v>0.52083333333333337</v>
      </c>
      <c r="X198" s="74">
        <f t="shared" si="6"/>
        <v>0.30555555555555558</v>
      </c>
    </row>
    <row r="199" spans="9:24">
      <c r="I199" s="75" t="str">
        <f>IFERROR(J199 &amp;" - "&amp;K199,"")</f>
        <v>M4 - M4</v>
      </c>
      <c r="J199" s="7" t="s">
        <v>11</v>
      </c>
      <c r="K199" s="7" t="s">
        <v>11</v>
      </c>
      <c r="L199" s="38">
        <v>0.17013888888888887</v>
      </c>
      <c r="M199" s="38">
        <v>0.52083333333333337</v>
      </c>
      <c r="N199" s="19">
        <f>SUM(M199-L199)</f>
        <v>0.35069444444444453</v>
      </c>
      <c r="Q199" s="83">
        <f>IF(L199&lt;&gt;"",IFERROR(VLOOKUP(J199,Tableau1[#All],4,FALSE),""),"")</f>
        <v>0.17013888888888887</v>
      </c>
      <c r="R199" s="83">
        <f>IF(L199&lt;&gt;"",IFERROR(VLOOKUP(K199,Tableau1[#All],4,FALSE),""),"")</f>
        <v>0.17013888888888887</v>
      </c>
      <c r="S199" s="83">
        <f>IF(L199&lt;&gt;"",IFERROR(VLOOKUP(J199,Tableau1[#All],5,FALSE),""),"")</f>
        <v>0.52083333333333337</v>
      </c>
      <c r="T199" s="83">
        <f>IF(L199&lt;&gt;"",IFERROR(VLOOKUP(K199,Tableau1[#All],5,FALSE),""),"")</f>
        <v>0.52083333333333337</v>
      </c>
      <c r="V199" s="73">
        <f>IFERROR(IF(R199&lt;S199, LARGE(Q199:R199,1),Q199),"")</f>
        <v>0.17013888888888887</v>
      </c>
      <c r="W199" s="73">
        <f>IFERROR(IF(S199&gt;R199,SMALL(S199:T199,1),S199),"")</f>
        <v>0.52083333333333337</v>
      </c>
      <c r="X199" s="74">
        <f t="shared" si="6"/>
        <v>0.35069444444444453</v>
      </c>
    </row>
    <row r="200" spans="9:24">
      <c r="I200" s="76" t="str">
        <f>IFERROR(J200 &amp;" - "&amp;K200,"")</f>
        <v>M4 - M5</v>
      </c>
      <c r="J200" s="7" t="s">
        <v>11</v>
      </c>
      <c r="K200" s="13" t="s">
        <v>16</v>
      </c>
      <c r="L200" s="38">
        <v>0.21527777777777779</v>
      </c>
      <c r="M200" s="38">
        <v>0.52083333333333337</v>
      </c>
      <c r="N200" s="19">
        <f>SUM(M200-L200)</f>
        <v>0.30555555555555558</v>
      </c>
      <c r="Q200" s="83">
        <f>IF(L200&lt;&gt;"",IFERROR(VLOOKUP(J200,Tableau1[#All],4,FALSE),""),"")</f>
        <v>0.17013888888888887</v>
      </c>
      <c r="R200" s="83">
        <f>IF(L200&lt;&gt;"",IFERROR(VLOOKUP(K200,Tableau1[#All],4,FALSE),""),"")</f>
        <v>0.21527777777777779</v>
      </c>
      <c r="S200" s="83">
        <f>IF(L200&lt;&gt;"",IFERROR(VLOOKUP(J200,Tableau1[#All],5,FALSE),""),"")</f>
        <v>0.52083333333333337</v>
      </c>
      <c r="T200" s="83">
        <f>IF(L200&lt;&gt;"",IFERROR(VLOOKUP(K200,Tableau1[#All],5,FALSE),""),"")</f>
        <v>0.58333333333333337</v>
      </c>
      <c r="V200" s="73">
        <f>IFERROR(IF(R200&lt;S200, LARGE(Q200:R200,1),Q200),"")</f>
        <v>0.21527777777777779</v>
      </c>
      <c r="W200" s="73">
        <f>IFERROR(IF(S200&gt;R200,SMALL(S200:T200,1),S200),"")</f>
        <v>0.52083333333333337</v>
      </c>
      <c r="X200" s="74">
        <f t="shared" si="6"/>
        <v>0.30555555555555558</v>
      </c>
    </row>
    <row r="201" spans="9:24">
      <c r="I201" s="75" t="str">
        <f>IFERROR(J201 &amp;" - "&amp;K201,"")</f>
        <v>M4 - N1</v>
      </c>
      <c r="J201" s="7" t="s">
        <v>11</v>
      </c>
      <c r="K201" s="7" t="s">
        <v>12</v>
      </c>
      <c r="L201" s="18"/>
      <c r="M201" s="18"/>
      <c r="N201" s="18"/>
      <c r="Q201" s="83" t="str">
        <f>IF(L201&lt;&gt;"",IFERROR(VLOOKUP(J201,Tableau1[#All],4,FALSE),""),"")</f>
        <v/>
      </c>
      <c r="R201" s="83" t="str">
        <f>IF(L201&lt;&gt;"",IFERROR(VLOOKUP(K201,Tableau1[#All],4,FALSE),""),"")</f>
        <v/>
      </c>
      <c r="S201" s="83" t="str">
        <f>IF(L201&lt;&gt;"",IFERROR(VLOOKUP(J201,Tableau1[#All],5,FALSE),""),"")</f>
        <v/>
      </c>
      <c r="T201" s="83" t="str">
        <f>IF(L201&lt;&gt;"",IFERROR(VLOOKUP(K201,Tableau1[#All],5,FALSE),""),"")</f>
        <v/>
      </c>
      <c r="V201" s="73" t="str">
        <f>IFERROR(IF(R201&lt;S201, LARGE(Q201:R201,1),Q201),"")</f>
        <v/>
      </c>
      <c r="W201" s="73" t="str">
        <f>IFERROR(IF(S201&gt;R201,SMALL(S201:T201,1),S201),"")</f>
        <v/>
      </c>
      <c r="X201" s="74" t="str">
        <f t="shared" si="6"/>
        <v/>
      </c>
    </row>
    <row r="202" spans="9:24">
      <c r="I202" s="76" t="str">
        <f>IFERROR(J202 &amp;" - "&amp;K202,"")</f>
        <v>M4 - N2</v>
      </c>
      <c r="J202" s="7" t="s">
        <v>11</v>
      </c>
      <c r="K202" s="7" t="s">
        <v>13</v>
      </c>
      <c r="L202" s="18"/>
      <c r="M202" s="18"/>
      <c r="N202" s="18"/>
      <c r="Q202" s="83" t="str">
        <f>IF(L202&lt;&gt;"",IFERROR(VLOOKUP(J202,Tableau1[#All],4,FALSE),""),"")</f>
        <v/>
      </c>
      <c r="R202" s="83" t="str">
        <f>IF(L202&lt;&gt;"",IFERROR(VLOOKUP(K202,Tableau1[#All],4,FALSE),""),"")</f>
        <v/>
      </c>
      <c r="S202" s="83" t="str">
        <f>IF(L202&lt;&gt;"",IFERROR(VLOOKUP(J202,Tableau1[#All],5,FALSE),""),"")</f>
        <v/>
      </c>
      <c r="T202" s="83" t="str">
        <f>IF(L202&lt;&gt;"",IFERROR(VLOOKUP(K202,Tableau1[#All],5,FALSE),""),"")</f>
        <v/>
      </c>
      <c r="V202" s="73" t="str">
        <f>IFERROR(IF(R202&lt;S202, LARGE(Q202:R202,1),Q202),"")</f>
        <v/>
      </c>
      <c r="W202" s="73" t="str">
        <f>IFERROR(IF(S202&gt;R202,SMALL(S202:T202,1),S202),"")</f>
        <v/>
      </c>
      <c r="X202" s="74" t="str">
        <f t="shared" si="6"/>
        <v/>
      </c>
    </row>
    <row r="203" spans="9:24">
      <c r="I203" s="75" t="str">
        <f>IFERROR(J203 &amp;" - "&amp;K203,"")</f>
        <v xml:space="preserve"> - </v>
      </c>
      <c r="Q203" s="83" t="str">
        <f>IF(L203&lt;&gt;"",IFERROR(VLOOKUP(J203,Tableau1[#All],4,FALSE),""),"")</f>
        <v/>
      </c>
      <c r="R203" s="83" t="str">
        <f>IF(L203&lt;&gt;"",IFERROR(VLOOKUP(K203,Tableau1[#All],4,FALSE),""),"")</f>
        <v/>
      </c>
      <c r="S203" s="83" t="str">
        <f>IF(L203&lt;&gt;"",IFERROR(VLOOKUP(J203,Tableau1[#All],5,FALSE),""),"")</f>
        <v/>
      </c>
      <c r="T203" s="83" t="str">
        <f>IF(L203&lt;&gt;"",IFERROR(VLOOKUP(K203,Tableau1[#All],5,FALSE),""),"")</f>
        <v/>
      </c>
      <c r="V203" s="73" t="str">
        <f>IFERROR(IF(R203&lt;S203, LARGE(Q203:R203,1),Q203),"")</f>
        <v/>
      </c>
      <c r="W203" s="73" t="str">
        <f>IFERROR(IF(S203&gt;R203,SMALL(S203:T203,1),S203),"")</f>
        <v/>
      </c>
      <c r="X203" s="74" t="str">
        <f t="shared" si="6"/>
        <v/>
      </c>
    </row>
    <row r="204" spans="9:24">
      <c r="I204" s="76" t="str">
        <f>IFERROR(J204 &amp;" - "&amp;K204,"")</f>
        <v>M5 - J1</v>
      </c>
      <c r="J204" s="7" t="s">
        <v>16</v>
      </c>
      <c r="K204" s="7" t="s">
        <v>4</v>
      </c>
      <c r="L204" s="38">
        <v>0.2951388888888889</v>
      </c>
      <c r="M204" s="38">
        <v>0.58333333333333337</v>
      </c>
      <c r="N204" s="19">
        <f>SUM(M204-L204)</f>
        <v>0.28819444444444448</v>
      </c>
      <c r="Q204" s="83">
        <f>IF(L204&lt;&gt;"",IFERROR(VLOOKUP(J204,Tableau1[#All],4,FALSE),""),"")</f>
        <v>0.21527777777777779</v>
      </c>
      <c r="R204" s="83">
        <f>IF(L204&lt;&gt;"",IFERROR(VLOOKUP(K204,Tableau1[#All],4,FALSE),""),"")</f>
        <v>0.2951388888888889</v>
      </c>
      <c r="S204" s="83">
        <f>IF(L204&lt;&gt;"",IFERROR(VLOOKUP(J204,Tableau1[#All],5,FALSE),""),"")</f>
        <v>0.58333333333333337</v>
      </c>
      <c r="T204" s="83">
        <f>IF(L204&lt;&gt;"",IFERROR(VLOOKUP(K204,Tableau1[#All],5,FALSE),""),"")</f>
        <v>0.6875</v>
      </c>
      <c r="V204" s="73">
        <f>IFERROR(IF(R204&lt;S204, LARGE(Q204:R204,1),Q204),"")</f>
        <v>0.2951388888888889</v>
      </c>
      <c r="W204" s="73">
        <f>IFERROR(IF(S204&gt;R204,SMALL(S204:T204,1),S204),"")</f>
        <v>0.58333333333333337</v>
      </c>
      <c r="X204" s="74">
        <f t="shared" si="6"/>
        <v>0.28819444444444448</v>
      </c>
    </row>
    <row r="205" spans="9:24">
      <c r="I205" s="75" t="str">
        <f>IFERROR(J205 &amp;" - "&amp;K205,"")</f>
        <v>M5 - J2</v>
      </c>
      <c r="J205" s="7" t="s">
        <v>16</v>
      </c>
      <c r="K205" s="7" t="s">
        <v>2</v>
      </c>
      <c r="L205" s="38">
        <v>0.2951388888888889</v>
      </c>
      <c r="M205" s="38">
        <v>0.58333333333333337</v>
      </c>
      <c r="N205" s="19">
        <f>SUM(M205-L205)</f>
        <v>0.28819444444444448</v>
      </c>
      <c r="Q205" s="83">
        <f>IF(L205&lt;&gt;"",IFERROR(VLOOKUP(J205,Tableau1[#All],4,FALSE),""),"")</f>
        <v>0.21527777777777779</v>
      </c>
      <c r="R205" s="83">
        <f>IF(L205&lt;&gt;"",IFERROR(VLOOKUP(K205,Tableau1[#All],4,FALSE),""),"")</f>
        <v>0.2951388888888889</v>
      </c>
      <c r="S205" s="83">
        <f>IF(L205&lt;&gt;"",IFERROR(VLOOKUP(J205,Tableau1[#All],5,FALSE),""),"")</f>
        <v>0.58333333333333337</v>
      </c>
      <c r="T205" s="83">
        <f>IF(L205&lt;&gt;"",IFERROR(VLOOKUP(K205,Tableau1[#All],5,FALSE),""),"")</f>
        <v>0.70833333333333337</v>
      </c>
      <c r="V205" s="73">
        <f>IFERROR(IF(R205&lt;S205, LARGE(Q205:R205,1),Q205),"")</f>
        <v>0.2951388888888889</v>
      </c>
      <c r="W205" s="73">
        <f>IFERROR(IF(S205&gt;R205,SMALL(S205:T205,1),S205),"")</f>
        <v>0.58333333333333337</v>
      </c>
      <c r="X205" s="74">
        <f t="shared" si="6"/>
        <v>0.28819444444444448</v>
      </c>
    </row>
    <row r="206" spans="9:24">
      <c r="I206" s="76" t="str">
        <f>IFERROR(J206 &amp;" - "&amp;K206,"")</f>
        <v>M5 - J3</v>
      </c>
      <c r="J206" s="7" t="s">
        <v>16</v>
      </c>
      <c r="K206" s="7" t="s">
        <v>3</v>
      </c>
      <c r="L206" s="38">
        <v>0.2951388888888889</v>
      </c>
      <c r="M206" s="38">
        <v>0.58333333333333304</v>
      </c>
      <c r="N206" s="19">
        <f>SUM(M206-L206)</f>
        <v>0.28819444444444414</v>
      </c>
      <c r="Q206" s="83">
        <f>IF(L206&lt;&gt;"",IFERROR(VLOOKUP(J206,Tableau1[#All],4,FALSE),""),"")</f>
        <v>0.21527777777777779</v>
      </c>
      <c r="R206" s="83">
        <f>IF(L206&lt;&gt;"",IFERROR(VLOOKUP(K206,Tableau1[#All],4,FALSE),""),"")</f>
        <v>0.2951388888888889</v>
      </c>
      <c r="S206" s="83">
        <f>IF(L206&lt;&gt;"",IFERROR(VLOOKUP(J206,Tableau1[#All],5,FALSE),""),"")</f>
        <v>0.58333333333333337</v>
      </c>
      <c r="T206" s="83">
        <f>IF(L206&lt;&gt;"",IFERROR(VLOOKUP(K206,Tableau1[#All],5,FALSE),""),"")</f>
        <v>0.64583333333333337</v>
      </c>
      <c r="V206" s="73">
        <f>IFERROR(IF(R206&lt;S206, LARGE(Q206:R206,1),Q206),"")</f>
        <v>0.2951388888888889</v>
      </c>
      <c r="W206" s="73">
        <f>IFERROR(IF(S206&gt;R206,SMALL(S206:T206,1),S206),"")</f>
        <v>0.58333333333333337</v>
      </c>
      <c r="X206" s="74">
        <f t="shared" si="6"/>
        <v>0.28819444444444448</v>
      </c>
    </row>
    <row r="207" spans="9:24">
      <c r="I207" s="75" t="str">
        <f>IFERROR(J207 &amp;" - "&amp;K207,"")</f>
        <v>M5 - J4</v>
      </c>
      <c r="J207" s="7" t="s">
        <v>16</v>
      </c>
      <c r="K207" s="13" t="s">
        <v>14</v>
      </c>
      <c r="L207" s="38">
        <v>0.2951388888888889</v>
      </c>
      <c r="M207" s="38">
        <v>0.58333333333333304</v>
      </c>
      <c r="N207" s="19">
        <f>SUM(M207-L207)</f>
        <v>0.28819444444444414</v>
      </c>
      <c r="Q207" s="83">
        <f>IF(L207&lt;&gt;"",IFERROR(VLOOKUP(J207,Tableau1[#All],4,FALSE),""),"")</f>
        <v>0.21527777777777779</v>
      </c>
      <c r="R207" s="83">
        <f>IF(L207&lt;&gt;"",IFERROR(VLOOKUP(K207,Tableau1[#All],4,FALSE),""),"")</f>
        <v>0.2951388888888889</v>
      </c>
      <c r="S207" s="83">
        <f>IF(L207&lt;&gt;"",IFERROR(VLOOKUP(J207,Tableau1[#All],5,FALSE),""),"")</f>
        <v>0.58333333333333337</v>
      </c>
      <c r="T207" s="83">
        <f>IF(L207&lt;&gt;"",IFERROR(VLOOKUP(K207,Tableau1[#All],5,FALSE),""),"")</f>
        <v>0.66666666666666663</v>
      </c>
      <c r="V207" s="73">
        <f>IFERROR(IF(R207&lt;S207, LARGE(Q207:R207,1),Q207),"")</f>
        <v>0.2951388888888889</v>
      </c>
      <c r="W207" s="73">
        <f>IFERROR(IF(S207&gt;R207,SMALL(S207:T207,1),S207),"")</f>
        <v>0.58333333333333337</v>
      </c>
      <c r="X207" s="74">
        <f t="shared" si="6"/>
        <v>0.28819444444444448</v>
      </c>
    </row>
    <row r="208" spans="9:24">
      <c r="I208" s="76" t="str">
        <f>IFERROR(J208 &amp;" - "&amp;K208,"")</f>
        <v>M5 - S1</v>
      </c>
      <c r="J208" s="7" t="s">
        <v>16</v>
      </c>
      <c r="K208" s="7" t="s">
        <v>5</v>
      </c>
      <c r="L208" s="38">
        <v>0.50347222222222221</v>
      </c>
      <c r="M208" s="38">
        <v>0.58333333333333304</v>
      </c>
      <c r="N208" s="19">
        <f>SUM(M208-L208)</f>
        <v>7.9861111111110827E-2</v>
      </c>
      <c r="Q208" s="83">
        <f>IF(L208&lt;&gt;"",IFERROR(VLOOKUP(J208,Tableau1[#All],4,FALSE),""),"")</f>
        <v>0.21527777777777779</v>
      </c>
      <c r="R208" s="83">
        <f>IF(L208&lt;&gt;"",IFERROR(VLOOKUP(K208,Tableau1[#All],4,FALSE),""),"")</f>
        <v>0.50347222222222221</v>
      </c>
      <c r="S208" s="83">
        <f>IF(L208&lt;&gt;"",IFERROR(VLOOKUP(J208,Tableau1[#All],5,FALSE),""),"")</f>
        <v>0.58333333333333337</v>
      </c>
      <c r="T208" s="83">
        <f>IF(L208&lt;&gt;"",IFERROR(VLOOKUP(K208,Tableau1[#All],5,FALSE),""),"")</f>
        <v>0.89583333333333337</v>
      </c>
      <c r="V208" s="73">
        <f>IFERROR(IF(R208&lt;S208, LARGE(Q208:R208,1),Q208),"")</f>
        <v>0.50347222222222221</v>
      </c>
      <c r="W208" s="73">
        <f>IFERROR(IF(S208&gt;R208,SMALL(S208:T208,1),S208),"")</f>
        <v>0.58333333333333337</v>
      </c>
      <c r="X208" s="74">
        <f t="shared" si="6"/>
        <v>7.986111111111116E-2</v>
      </c>
    </row>
    <row r="209" spans="9:24">
      <c r="I209" s="75" t="str">
        <f>IFERROR(J209 &amp;" - "&amp;K209,"")</f>
        <v>M5 - S2</v>
      </c>
      <c r="J209" s="7" t="s">
        <v>16</v>
      </c>
      <c r="K209" s="7" t="s">
        <v>6</v>
      </c>
      <c r="L209" s="38">
        <v>0.50347222222222221</v>
      </c>
      <c r="M209" s="38">
        <v>0.58333333333333304</v>
      </c>
      <c r="N209" s="19">
        <f>SUM(M209-L209)</f>
        <v>7.9861111111110827E-2</v>
      </c>
      <c r="Q209" s="83">
        <f>IF(L209&lt;&gt;"",IFERROR(VLOOKUP(J209,Tableau1[#All],4,FALSE),""),"")</f>
        <v>0.21527777777777779</v>
      </c>
      <c r="R209" s="83">
        <f>IF(L209&lt;&gt;"",IFERROR(VLOOKUP(K209,Tableau1[#All],4,FALSE),""),"")</f>
        <v>0.50347222222222221</v>
      </c>
      <c r="S209" s="83">
        <f>IF(L209&lt;&gt;"",IFERROR(VLOOKUP(J209,Tableau1[#All],5,FALSE),""),"")</f>
        <v>0.58333333333333337</v>
      </c>
      <c r="T209" s="83">
        <f>IF(L209&lt;&gt;"",IFERROR(VLOOKUP(K209,Tableau1[#All],5,FALSE),""),"")</f>
        <v>0.85416666666666663</v>
      </c>
      <c r="V209" s="73">
        <f>IFERROR(IF(R209&lt;S209, LARGE(Q209:R209,1),Q209),"")</f>
        <v>0.50347222222222221</v>
      </c>
      <c r="W209" s="73">
        <f>IFERROR(IF(S209&gt;R209,SMALL(S209:T209,1),S209),"")</f>
        <v>0.58333333333333337</v>
      </c>
      <c r="X209" s="74">
        <f t="shared" si="6"/>
        <v>7.986111111111116E-2</v>
      </c>
    </row>
    <row r="210" spans="9:24">
      <c r="I210" s="76" t="str">
        <f>IFERROR(J210 &amp;" - "&amp;K210,"")</f>
        <v>M5 - S3</v>
      </c>
      <c r="J210" s="7" t="s">
        <v>16</v>
      </c>
      <c r="K210" s="7" t="s">
        <v>7</v>
      </c>
      <c r="L210" s="38">
        <v>0.46180555555555558</v>
      </c>
      <c r="M210" s="38">
        <v>0.58333333333333304</v>
      </c>
      <c r="N210" s="19">
        <f>SUM(M210-L210)</f>
        <v>0.12152777777777746</v>
      </c>
      <c r="Q210" s="83">
        <f>IF(L210&lt;&gt;"",IFERROR(VLOOKUP(J210,Tableau1[#All],4,FALSE),""),"")</f>
        <v>0.21527777777777779</v>
      </c>
      <c r="R210" s="83">
        <f>IF(L210&lt;&gt;"",IFERROR(VLOOKUP(K210,Tableau1[#All],4,FALSE),""),"")</f>
        <v>0.46180555555555558</v>
      </c>
      <c r="S210" s="83">
        <f>IF(L210&lt;&gt;"",IFERROR(VLOOKUP(J210,Tableau1[#All],5,FALSE),""),"")</f>
        <v>0.58333333333333337</v>
      </c>
      <c r="T210" s="83">
        <f>IF(L210&lt;&gt;"",IFERROR(VLOOKUP(K210,Tableau1[#All],5,FALSE),""),"")</f>
        <v>0.8125</v>
      </c>
      <c r="V210" s="73">
        <f>IFERROR(IF(R210&lt;S210, LARGE(Q210:R210,1),Q210),"")</f>
        <v>0.46180555555555558</v>
      </c>
      <c r="W210" s="73">
        <f>IFERROR(IF(S210&gt;R210,SMALL(S210:T210,1),S210),"")</f>
        <v>0.58333333333333337</v>
      </c>
      <c r="X210" s="74">
        <f t="shared" si="6"/>
        <v>0.12152777777777779</v>
      </c>
    </row>
    <row r="211" spans="9:24">
      <c r="I211" s="75" t="str">
        <f>IFERROR(J211 &amp;" - "&amp;K211,"")</f>
        <v>M5 - S4</v>
      </c>
      <c r="J211" s="7" t="s">
        <v>16</v>
      </c>
      <c r="K211" s="13" t="s">
        <v>15</v>
      </c>
      <c r="L211" s="38">
        <v>0.50347222222222221</v>
      </c>
      <c r="M211" s="38">
        <v>0.58333333333333304</v>
      </c>
      <c r="N211" s="19">
        <f>SUM(M211-L211)</f>
        <v>7.9861111111110827E-2</v>
      </c>
      <c r="Q211" s="83">
        <f>IF(L211&lt;&gt;"",IFERROR(VLOOKUP(J211,Tableau1[#All],4,FALSE),""),"")</f>
        <v>0.21527777777777779</v>
      </c>
      <c r="R211" s="83">
        <f>IF(L211&lt;&gt;"",IFERROR(VLOOKUP(K211,Tableau1[#All],4,FALSE),""),"")</f>
        <v>0.50347222222222221</v>
      </c>
      <c r="S211" s="83">
        <f>IF(L211&lt;&gt;"",IFERROR(VLOOKUP(J211,Tableau1[#All],5,FALSE),""),"")</f>
        <v>0.58333333333333337</v>
      </c>
      <c r="T211" s="83">
        <f>IF(L211&lt;&gt;"",IFERROR(VLOOKUP(K211,Tableau1[#All],5,FALSE),""),"")</f>
        <v>0.875</v>
      </c>
      <c r="V211" s="73">
        <f>IFERROR(IF(R211&lt;S211, LARGE(Q211:R211,1),Q211),"")</f>
        <v>0.50347222222222221</v>
      </c>
      <c r="W211" s="73">
        <f>IFERROR(IF(S211&gt;R211,SMALL(S211:T211,1),S211),"")</f>
        <v>0.58333333333333337</v>
      </c>
      <c r="X211" s="74">
        <f t="shared" si="6"/>
        <v>7.986111111111116E-2</v>
      </c>
    </row>
    <row r="212" spans="9:24">
      <c r="I212" s="76" t="str">
        <f>IFERROR(J212 &amp;" - "&amp;K212,"")</f>
        <v>M5 - M1</v>
      </c>
      <c r="J212" s="7" t="s">
        <v>16</v>
      </c>
      <c r="K212" s="7" t="s">
        <v>8</v>
      </c>
      <c r="L212" s="38">
        <v>0.17013888888888887</v>
      </c>
      <c r="M212" s="38">
        <v>0.5625</v>
      </c>
      <c r="N212" s="19">
        <f>SUM(M212-L212)</f>
        <v>0.39236111111111116</v>
      </c>
      <c r="Q212" s="83">
        <f>IF(L212&lt;&gt;"",IFERROR(VLOOKUP(J212,Tableau1[#All],4,FALSE),""),"")</f>
        <v>0.21527777777777779</v>
      </c>
      <c r="R212" s="83">
        <f>IF(L212&lt;&gt;"",IFERROR(VLOOKUP(K212,Tableau1[#All],4,FALSE),""),"")</f>
        <v>0.17013888888888887</v>
      </c>
      <c r="S212" s="83">
        <f>IF(L212&lt;&gt;"",IFERROR(VLOOKUP(J212,Tableau1[#All],5,FALSE),""),"")</f>
        <v>0.58333333333333337</v>
      </c>
      <c r="T212" s="83">
        <f>IF(L212&lt;&gt;"",IFERROR(VLOOKUP(K212,Tableau1[#All],5,FALSE),""),"")</f>
        <v>0.5625</v>
      </c>
      <c r="V212" s="73">
        <f>IFERROR(IF(R212&lt;S212, LARGE(Q212:R212,1),Q212),"")</f>
        <v>0.21527777777777779</v>
      </c>
      <c r="W212" s="73">
        <f>IFERROR(IF(S212&gt;R212,SMALL(S212:T212,1),S212),"")</f>
        <v>0.5625</v>
      </c>
      <c r="X212" s="74">
        <f t="shared" si="6"/>
        <v>0.34722222222222221</v>
      </c>
    </row>
    <row r="213" spans="9:24">
      <c r="I213" s="75" t="str">
        <f>IFERROR(J213 &amp;" - "&amp;K213,"")</f>
        <v>M5 - M2</v>
      </c>
      <c r="J213" s="7" t="s">
        <v>16</v>
      </c>
      <c r="K213" s="7" t="s">
        <v>9</v>
      </c>
      <c r="L213" s="38">
        <v>0.21527777777777779</v>
      </c>
      <c r="M213" s="38">
        <v>0.58333333333333337</v>
      </c>
      <c r="N213" s="19">
        <f>SUM(M213-L213)</f>
        <v>0.36805555555555558</v>
      </c>
      <c r="Q213" s="83">
        <f>IF(L213&lt;&gt;"",IFERROR(VLOOKUP(J213,Tableau1[#All],4,FALSE),""),"")</f>
        <v>0.21527777777777779</v>
      </c>
      <c r="R213" s="83">
        <f>IF(L213&lt;&gt;"",IFERROR(VLOOKUP(K213,Tableau1[#All],4,FALSE),""),"")</f>
        <v>0.21527777777777779</v>
      </c>
      <c r="S213" s="83">
        <f>IF(L213&lt;&gt;"",IFERROR(VLOOKUP(J213,Tableau1[#All],5,FALSE),""),"")</f>
        <v>0.58333333333333337</v>
      </c>
      <c r="T213" s="83">
        <f>IF(L213&lt;&gt;"",IFERROR(VLOOKUP(K213,Tableau1[#All],5,FALSE),""),"")</f>
        <v>0.60416666666666663</v>
      </c>
      <c r="V213" s="73">
        <f>IFERROR(IF(R213&lt;S213, LARGE(Q213:R213,1),Q213),"")</f>
        <v>0.21527777777777779</v>
      </c>
      <c r="W213" s="73">
        <f>IFERROR(IF(S213&gt;R213,SMALL(S213:T213,1),S213),"")</f>
        <v>0.58333333333333337</v>
      </c>
      <c r="X213" s="74">
        <f t="shared" si="6"/>
        <v>0.36805555555555558</v>
      </c>
    </row>
    <row r="214" spans="9:24">
      <c r="I214" s="76" t="str">
        <f>IFERROR(J214 &amp;" - "&amp;K214,"")</f>
        <v>M5 - M3</v>
      </c>
      <c r="J214" s="7" t="s">
        <v>16</v>
      </c>
      <c r="K214" s="7" t="s">
        <v>10</v>
      </c>
      <c r="L214" s="38">
        <v>0.21527777777777779</v>
      </c>
      <c r="M214" s="38">
        <v>0.5625</v>
      </c>
      <c r="N214" s="19">
        <f>SUM(M214-L214)</f>
        <v>0.34722222222222221</v>
      </c>
      <c r="Q214" s="83">
        <f>IF(L214&lt;&gt;"",IFERROR(VLOOKUP(J214,Tableau1[#All],4,FALSE),""),"")</f>
        <v>0.21527777777777779</v>
      </c>
      <c r="R214" s="83">
        <f>IF(L214&lt;&gt;"",IFERROR(VLOOKUP(K214,Tableau1[#All],4,FALSE),""),"")</f>
        <v>0.21527777777777779</v>
      </c>
      <c r="S214" s="83">
        <f>IF(L214&lt;&gt;"",IFERROR(VLOOKUP(J214,Tableau1[#All],5,FALSE),""),"")</f>
        <v>0.58333333333333337</v>
      </c>
      <c r="T214" s="83">
        <f>IF(L214&lt;&gt;"",IFERROR(VLOOKUP(K214,Tableau1[#All],5,FALSE),""),"")</f>
        <v>0.5625</v>
      </c>
      <c r="V214" s="73">
        <f>IFERROR(IF(R214&lt;S214, LARGE(Q214:R214,1),Q214),"")</f>
        <v>0.21527777777777779</v>
      </c>
      <c r="W214" s="73">
        <f>IFERROR(IF(S214&gt;R214,SMALL(S214:T214,1),S214),"")</f>
        <v>0.5625</v>
      </c>
      <c r="X214" s="74">
        <f t="shared" si="6"/>
        <v>0.34722222222222221</v>
      </c>
    </row>
    <row r="215" spans="9:24">
      <c r="I215" s="75" t="str">
        <f>IFERROR(J215 &amp;" - "&amp;K215,"")</f>
        <v>M5 - M4</v>
      </c>
      <c r="J215" s="7" t="s">
        <v>16</v>
      </c>
      <c r="K215" s="7" t="s">
        <v>11</v>
      </c>
      <c r="L215" s="38">
        <v>0.21527777777777779</v>
      </c>
      <c r="M215" s="38">
        <v>0.52083333333333337</v>
      </c>
      <c r="N215" s="19">
        <f>SUM(M215-L215)</f>
        <v>0.30555555555555558</v>
      </c>
      <c r="Q215" s="83">
        <f>IF(L215&lt;&gt;"",IFERROR(VLOOKUP(J215,Tableau1[#All],4,FALSE),""),"")</f>
        <v>0.21527777777777779</v>
      </c>
      <c r="R215" s="83">
        <f>IF(L215&lt;&gt;"",IFERROR(VLOOKUP(K215,Tableau1[#All],4,FALSE),""),"")</f>
        <v>0.17013888888888887</v>
      </c>
      <c r="S215" s="83">
        <f>IF(L215&lt;&gt;"",IFERROR(VLOOKUP(J215,Tableau1[#All],5,FALSE),""),"")</f>
        <v>0.58333333333333337</v>
      </c>
      <c r="T215" s="83">
        <f>IF(L215&lt;&gt;"",IFERROR(VLOOKUP(K215,Tableau1[#All],5,FALSE),""),"")</f>
        <v>0.52083333333333337</v>
      </c>
      <c r="V215" s="73">
        <f>IFERROR(IF(R215&lt;S215, LARGE(Q215:R215,1),Q215),"")</f>
        <v>0.21527777777777779</v>
      </c>
      <c r="W215" s="73">
        <f>IFERROR(IF(S215&gt;R215,SMALL(S215:T215,1),S215),"")</f>
        <v>0.52083333333333337</v>
      </c>
      <c r="X215" s="74">
        <f t="shared" si="6"/>
        <v>0.30555555555555558</v>
      </c>
    </row>
    <row r="216" spans="9:24">
      <c r="I216" s="76" t="str">
        <f>IFERROR(J216 &amp;" - "&amp;K216,"")</f>
        <v>M5 - M5</v>
      </c>
      <c r="J216" s="7" t="s">
        <v>16</v>
      </c>
      <c r="K216" s="13" t="s">
        <v>16</v>
      </c>
      <c r="L216" s="38">
        <v>0.21527777777777779</v>
      </c>
      <c r="M216" s="38">
        <v>0.58333333333333337</v>
      </c>
      <c r="N216" s="19">
        <f>SUM(M216-L216)</f>
        <v>0.36805555555555558</v>
      </c>
      <c r="Q216" s="83">
        <f>IF(L216&lt;&gt;"",IFERROR(VLOOKUP(J216,Tableau1[#All],4,FALSE),""),"")</f>
        <v>0.21527777777777779</v>
      </c>
      <c r="R216" s="83">
        <f>IF(L216&lt;&gt;"",IFERROR(VLOOKUP(K216,Tableau1[#All],4,FALSE),""),"")</f>
        <v>0.21527777777777779</v>
      </c>
      <c r="S216" s="83">
        <f>IF(L216&lt;&gt;"",IFERROR(VLOOKUP(J216,Tableau1[#All],5,FALSE),""),"")</f>
        <v>0.58333333333333337</v>
      </c>
      <c r="T216" s="83">
        <f>IF(L216&lt;&gt;"",IFERROR(VLOOKUP(K216,Tableau1[#All],5,FALSE),""),"")</f>
        <v>0.58333333333333337</v>
      </c>
      <c r="V216" s="73">
        <f>IFERROR(IF(R216&lt;S216, LARGE(Q216:R216,1),Q216),"")</f>
        <v>0.21527777777777779</v>
      </c>
      <c r="W216" s="73">
        <f>IFERROR(IF(S216&gt;R216,SMALL(S216:T216,1),S216),"")</f>
        <v>0.58333333333333337</v>
      </c>
      <c r="X216" s="74">
        <f t="shared" si="6"/>
        <v>0.36805555555555558</v>
      </c>
    </row>
    <row r="217" spans="9:24">
      <c r="I217" s="75" t="str">
        <f>IFERROR(J217 &amp;" - "&amp;K217,"")</f>
        <v>M5 - N1</v>
      </c>
      <c r="J217" s="7" t="s">
        <v>16</v>
      </c>
      <c r="K217" s="7" t="s">
        <v>12</v>
      </c>
      <c r="L217" s="18"/>
      <c r="M217" s="18"/>
      <c r="N217" s="18"/>
      <c r="Q217" s="83" t="str">
        <f>IF(L217&lt;&gt;"",IFERROR(VLOOKUP(J217,Tableau1[#All],4,FALSE),""),"")</f>
        <v/>
      </c>
      <c r="R217" s="83" t="str">
        <f>IF(L217&lt;&gt;"",IFERROR(VLOOKUP(K217,Tableau1[#All],4,FALSE),""),"")</f>
        <v/>
      </c>
      <c r="S217" s="83" t="str">
        <f>IF(L217&lt;&gt;"",IFERROR(VLOOKUP(J217,Tableau1[#All],5,FALSE),""),"")</f>
        <v/>
      </c>
      <c r="T217" s="83" t="str">
        <f>IF(L217&lt;&gt;"",IFERROR(VLOOKUP(K217,Tableau1[#All],5,FALSE),""),"")</f>
        <v/>
      </c>
      <c r="V217" s="73" t="str">
        <f>IFERROR(IF(R217&lt;S217, LARGE(Q217:R217,1),Q217),"")</f>
        <v/>
      </c>
      <c r="W217" s="73" t="str">
        <f>IFERROR(IF(S217&gt;R217,SMALL(S217:T217,1),S217),"")</f>
        <v/>
      </c>
      <c r="X217" s="74" t="str">
        <f t="shared" si="6"/>
        <v/>
      </c>
    </row>
    <row r="218" spans="9:24">
      <c r="I218" s="77" t="str">
        <f>IFERROR(J218 &amp;" - "&amp;K218,"")</f>
        <v>M5 - N2</v>
      </c>
      <c r="J218" s="7" t="s">
        <v>16</v>
      </c>
      <c r="K218" s="7" t="s">
        <v>13</v>
      </c>
      <c r="L218" s="18"/>
      <c r="M218" s="18"/>
      <c r="N218" s="18"/>
      <c r="Q218" s="83" t="str">
        <f>IF(L218&lt;&gt;"",IFERROR(VLOOKUP(J218,Tableau1[#All],4,FALSE),""),"")</f>
        <v/>
      </c>
      <c r="R218" s="83" t="str">
        <f>IF(L218&lt;&gt;"",IFERROR(VLOOKUP(K218,Tableau1[#All],4,FALSE),""),"")</f>
        <v/>
      </c>
      <c r="S218" s="83" t="str">
        <f>IF(L218&lt;&gt;"",IFERROR(VLOOKUP(J218,Tableau1[#All],5,FALSE),""),"")</f>
        <v/>
      </c>
      <c r="T218" s="83" t="str">
        <f>IF(L218&lt;&gt;"",IFERROR(VLOOKUP(K218,Tableau1[#All],5,FALSE),""),"")</f>
        <v/>
      </c>
      <c r="V218" s="73" t="str">
        <f>IFERROR(IF(R218&lt;S218, LARGE(Q218:R218,1),Q218),"")</f>
        <v/>
      </c>
      <c r="W218" s="73" t="str">
        <f>IFERROR(IF(S218&gt;R218,SMALL(S218:T218,1),S218),"")</f>
        <v/>
      </c>
      <c r="X218" s="74" t="str">
        <f t="shared" si="6"/>
        <v/>
      </c>
    </row>
  </sheetData>
  <sortState columnSort="1" ref="V8:Y8">
    <sortCondition ref="V8:Y8"/>
  </sortState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G62"/>
  <sheetViews>
    <sheetView workbookViewId="0">
      <selection activeCell="D3" sqref="D3:D4"/>
    </sheetView>
  </sheetViews>
  <sheetFormatPr baseColWidth="10" defaultColWidth="9.140625" defaultRowHeight="15"/>
  <cols>
    <col min="1" max="1" width="6.85546875" customWidth="1"/>
    <col min="2" max="2" width="13" customWidth="1"/>
    <col min="3" max="3" width="11.42578125" customWidth="1"/>
    <col min="4" max="4" width="11.7109375" style="73" customWidth="1"/>
    <col min="5" max="5" width="4.5703125" customWidth="1"/>
    <col min="6" max="6" width="8.42578125" customWidth="1"/>
  </cols>
  <sheetData>
    <row r="1" spans="1:7" ht="12.95" customHeight="1">
      <c r="A1" s="55">
        <v>1</v>
      </c>
      <c r="B1" s="12" t="s">
        <v>0</v>
      </c>
      <c r="C1" s="42" t="s">
        <v>20</v>
      </c>
      <c r="D1" s="80" t="s">
        <v>21</v>
      </c>
      <c r="F1" s="54">
        <v>16</v>
      </c>
      <c r="G1" t="s">
        <v>0</v>
      </c>
    </row>
    <row r="2" spans="1:7" ht="12.95" customHeight="1">
      <c r="A2" s="55"/>
      <c r="B2" s="12" t="s">
        <v>1</v>
      </c>
      <c r="C2" s="42" t="s">
        <v>25</v>
      </c>
      <c r="D2" s="80"/>
      <c r="F2" s="54"/>
      <c r="G2" t="s">
        <v>1</v>
      </c>
    </row>
    <row r="3" spans="1:7" ht="12.95" customHeight="1">
      <c r="A3" s="54">
        <v>2</v>
      </c>
      <c r="B3" t="s">
        <v>0</v>
      </c>
      <c r="C3" t="s">
        <v>5</v>
      </c>
      <c r="D3" s="78">
        <f>IFERROR(VLOOKUP(C3&amp;" - "&amp;C4,Combinaison!I:X,16,FALSE),"")</f>
        <v>0.16319444444444442</v>
      </c>
      <c r="F3" s="54">
        <v>17</v>
      </c>
      <c r="G3" t="s">
        <v>0</v>
      </c>
    </row>
    <row r="4" spans="1:7" ht="12.95" customHeight="1">
      <c r="A4" s="54"/>
      <c r="B4" t="s">
        <v>1</v>
      </c>
      <c r="C4" t="s">
        <v>14</v>
      </c>
      <c r="D4" s="79"/>
      <c r="F4" s="54"/>
      <c r="G4" t="s">
        <v>1</v>
      </c>
    </row>
    <row r="5" spans="1:7" ht="12.95" customHeight="1">
      <c r="A5" s="54">
        <v>3</v>
      </c>
      <c r="B5" t="s">
        <v>0</v>
      </c>
      <c r="C5" t="s">
        <v>15</v>
      </c>
      <c r="D5" s="78">
        <f>IFERROR(VLOOKUP(C5&amp;" - "&amp;C6,Combinaison!I:X,16,FALSE),"")</f>
        <v>5.902777777777779E-2</v>
      </c>
      <c r="F5" s="54">
        <v>18</v>
      </c>
      <c r="G5" t="s">
        <v>0</v>
      </c>
    </row>
    <row r="6" spans="1:7" ht="12.95" customHeight="1">
      <c r="A6" s="54"/>
      <c r="B6" t="s">
        <v>1</v>
      </c>
      <c r="C6" t="s">
        <v>8</v>
      </c>
      <c r="D6" s="79"/>
      <c r="F6" s="54"/>
      <c r="G6" t="s">
        <v>1</v>
      </c>
    </row>
    <row r="7" spans="1:7" ht="12.95" customHeight="1">
      <c r="A7" s="54">
        <v>4</v>
      </c>
      <c r="B7" t="s">
        <v>0</v>
      </c>
      <c r="D7" s="81"/>
      <c r="F7" s="54">
        <v>19</v>
      </c>
      <c r="G7" t="s">
        <v>0</v>
      </c>
    </row>
    <row r="8" spans="1:7" ht="12.95" customHeight="1">
      <c r="A8" s="54"/>
      <c r="B8" t="s">
        <v>1</v>
      </c>
      <c r="D8" s="82"/>
      <c r="F8" s="54"/>
      <c r="G8" t="s">
        <v>1</v>
      </c>
    </row>
    <row r="9" spans="1:7" ht="12.95" customHeight="1">
      <c r="A9" s="54">
        <v>5</v>
      </c>
      <c r="B9" t="s">
        <v>0</v>
      </c>
      <c r="D9" s="81"/>
      <c r="F9" s="54">
        <v>20</v>
      </c>
      <c r="G9" t="s">
        <v>0</v>
      </c>
    </row>
    <row r="10" spans="1:7" ht="12.95" customHeight="1">
      <c r="A10" s="54"/>
      <c r="B10" t="s">
        <v>1</v>
      </c>
      <c r="D10" s="82"/>
      <c r="F10" s="54"/>
      <c r="G10" t="s">
        <v>1</v>
      </c>
    </row>
    <row r="11" spans="1:7" ht="12.95" customHeight="1">
      <c r="A11" s="54">
        <v>6</v>
      </c>
      <c r="B11" t="s">
        <v>0</v>
      </c>
      <c r="D11" s="81"/>
      <c r="F11" s="54">
        <v>21</v>
      </c>
      <c r="G11" t="s">
        <v>0</v>
      </c>
    </row>
    <row r="12" spans="1:7" ht="12.95" customHeight="1">
      <c r="A12" s="54"/>
      <c r="B12" t="s">
        <v>1</v>
      </c>
      <c r="D12" s="82"/>
      <c r="F12" s="54"/>
      <c r="G12" t="s">
        <v>1</v>
      </c>
    </row>
    <row r="13" spans="1:7" ht="12.95" customHeight="1">
      <c r="A13" s="54">
        <v>7</v>
      </c>
      <c r="B13" t="s">
        <v>0</v>
      </c>
      <c r="F13" s="54">
        <v>22</v>
      </c>
      <c r="G13" t="s">
        <v>0</v>
      </c>
    </row>
    <row r="14" spans="1:7" ht="12.95" customHeight="1">
      <c r="A14" s="54"/>
      <c r="B14" t="s">
        <v>1</v>
      </c>
      <c r="F14" s="54"/>
      <c r="G14" t="s">
        <v>1</v>
      </c>
    </row>
    <row r="15" spans="1:7" ht="12.95" customHeight="1">
      <c r="A15" s="54">
        <v>8</v>
      </c>
      <c r="B15" t="s">
        <v>0</v>
      </c>
      <c r="F15" s="54">
        <v>23</v>
      </c>
      <c r="G15" t="s">
        <v>0</v>
      </c>
    </row>
    <row r="16" spans="1:7" ht="12.95" customHeight="1">
      <c r="A16" s="54"/>
      <c r="B16" t="s">
        <v>1</v>
      </c>
      <c r="F16" s="54"/>
      <c r="G16" t="s">
        <v>1</v>
      </c>
    </row>
    <row r="17" spans="1:7" ht="12.95" customHeight="1">
      <c r="A17" s="54">
        <v>9</v>
      </c>
      <c r="B17" t="s">
        <v>0</v>
      </c>
      <c r="F17" s="54">
        <v>24</v>
      </c>
      <c r="G17" t="s">
        <v>0</v>
      </c>
    </row>
    <row r="18" spans="1:7" ht="12.95" customHeight="1">
      <c r="A18" s="54"/>
      <c r="B18" t="s">
        <v>1</v>
      </c>
      <c r="F18" s="54"/>
      <c r="G18" t="s">
        <v>1</v>
      </c>
    </row>
    <row r="19" spans="1:7" ht="12.95" customHeight="1">
      <c r="A19" s="54">
        <v>10</v>
      </c>
      <c r="B19" t="s">
        <v>0</v>
      </c>
      <c r="F19" s="54">
        <v>25</v>
      </c>
      <c r="G19" t="s">
        <v>0</v>
      </c>
    </row>
    <row r="20" spans="1:7" ht="12.95" customHeight="1">
      <c r="A20" s="54"/>
      <c r="B20" t="s">
        <v>1</v>
      </c>
      <c r="F20" s="54"/>
      <c r="G20" t="s">
        <v>1</v>
      </c>
    </row>
    <row r="21" spans="1:7" ht="12.95" customHeight="1">
      <c r="A21" s="54">
        <v>11</v>
      </c>
      <c r="B21" t="s">
        <v>0</v>
      </c>
      <c r="F21" s="54">
        <v>26</v>
      </c>
      <c r="G21" t="s">
        <v>0</v>
      </c>
    </row>
    <row r="22" spans="1:7" ht="12.95" customHeight="1">
      <c r="A22" s="54"/>
      <c r="B22" t="s">
        <v>1</v>
      </c>
      <c r="F22" s="54"/>
      <c r="G22" t="s">
        <v>1</v>
      </c>
    </row>
    <row r="23" spans="1:7" ht="12.95" customHeight="1">
      <c r="A23" s="54">
        <v>12</v>
      </c>
      <c r="B23" t="s">
        <v>0</v>
      </c>
      <c r="F23" s="54">
        <v>27</v>
      </c>
      <c r="G23" t="s">
        <v>0</v>
      </c>
    </row>
    <row r="24" spans="1:7" ht="12.95" customHeight="1">
      <c r="A24" s="54"/>
      <c r="B24" t="s">
        <v>1</v>
      </c>
      <c r="F24" s="54"/>
      <c r="G24" t="s">
        <v>1</v>
      </c>
    </row>
    <row r="25" spans="1:7" ht="12.95" customHeight="1">
      <c r="A25" s="54">
        <v>13</v>
      </c>
      <c r="B25" t="s">
        <v>0</v>
      </c>
      <c r="F25" s="54">
        <v>28</v>
      </c>
      <c r="G25" t="s">
        <v>0</v>
      </c>
    </row>
    <row r="26" spans="1:7" ht="12.95" customHeight="1">
      <c r="A26" s="54"/>
      <c r="B26" t="s">
        <v>1</v>
      </c>
      <c r="F26" s="54"/>
      <c r="G26" t="s">
        <v>1</v>
      </c>
    </row>
    <row r="27" spans="1:7" ht="12.95" customHeight="1">
      <c r="A27" s="54">
        <v>14</v>
      </c>
      <c r="B27" t="s">
        <v>0</v>
      </c>
      <c r="F27" s="54">
        <v>29</v>
      </c>
      <c r="G27" t="s">
        <v>0</v>
      </c>
    </row>
    <row r="28" spans="1:7" ht="12.95" customHeight="1">
      <c r="A28" s="54"/>
      <c r="B28" t="s">
        <v>1</v>
      </c>
      <c r="F28" s="54"/>
      <c r="G28" t="s">
        <v>1</v>
      </c>
    </row>
    <row r="29" spans="1:7" ht="12.95" customHeight="1">
      <c r="A29" s="54">
        <v>15</v>
      </c>
      <c r="B29" t="s">
        <v>0</v>
      </c>
      <c r="F29" s="54">
        <v>30</v>
      </c>
      <c r="G29" t="s">
        <v>0</v>
      </c>
    </row>
    <row r="30" spans="1:7" ht="12.95" customHeight="1">
      <c r="A30" s="54"/>
      <c r="B30" t="s">
        <v>1</v>
      </c>
      <c r="F30" s="54"/>
      <c r="G30" t="s">
        <v>1</v>
      </c>
    </row>
    <row r="31" spans="1:7" ht="12.95" customHeight="1">
      <c r="F31" s="54">
        <v>31</v>
      </c>
      <c r="G31" t="s">
        <v>0</v>
      </c>
    </row>
    <row r="32" spans="1:7" ht="12.95" customHeight="1">
      <c r="F32" s="54"/>
      <c r="G32" t="s">
        <v>1</v>
      </c>
    </row>
    <row r="33" ht="12.95" customHeight="1"/>
    <row r="34" ht="12.95" customHeight="1"/>
    <row r="35" ht="12.95" customHeight="1"/>
    <row r="36" ht="12.95" customHeight="1"/>
    <row r="37" ht="12.95" customHeight="1"/>
    <row r="38" ht="12.95" customHeight="1"/>
    <row r="39" ht="12.95" customHeight="1"/>
    <row r="40" ht="12.95" customHeight="1"/>
    <row r="41" ht="12.95" customHeight="1"/>
    <row r="42" ht="12.95" customHeight="1"/>
    <row r="43" ht="12.95" customHeight="1"/>
    <row r="44" ht="12.95" customHeight="1"/>
    <row r="45" ht="12.95" customHeight="1"/>
    <row r="46" ht="12.95" customHeight="1"/>
    <row r="47" ht="12.95" customHeight="1"/>
    <row r="48" ht="12.95" customHeight="1"/>
    <row r="49" ht="12.95" customHeight="1"/>
    <row r="50" ht="12.95" customHeight="1"/>
    <row r="51" ht="12.95" customHeight="1"/>
    <row r="52" ht="12.95" customHeight="1"/>
    <row r="53" ht="12.95" customHeight="1"/>
    <row r="54" ht="12.95" customHeight="1"/>
    <row r="55" ht="12.95" customHeight="1"/>
    <row r="56" ht="12.95" customHeight="1"/>
    <row r="57" ht="12.95" customHeight="1"/>
    <row r="58" ht="12.95" customHeight="1"/>
    <row r="59" ht="12.95" customHeight="1"/>
    <row r="60" ht="12.95" customHeight="1"/>
    <row r="61" ht="12.95" customHeight="1"/>
    <row r="62" ht="12.95" customHeight="1"/>
  </sheetData>
  <mergeCells count="37">
    <mergeCell ref="D9:D10"/>
    <mergeCell ref="D11:D12"/>
    <mergeCell ref="A25:A26"/>
    <mergeCell ref="A27:A28"/>
    <mergeCell ref="A29:A30"/>
    <mergeCell ref="A13:A14"/>
    <mergeCell ref="A15:A16"/>
    <mergeCell ref="A17:A18"/>
    <mergeCell ref="A19:A20"/>
    <mergeCell ref="A21:A22"/>
    <mergeCell ref="A23:A24"/>
    <mergeCell ref="A11:A12"/>
    <mergeCell ref="F1:F2"/>
    <mergeCell ref="F3:F4"/>
    <mergeCell ref="F5:F6"/>
    <mergeCell ref="F7:F8"/>
    <mergeCell ref="A1:A2"/>
    <mergeCell ref="A3:A4"/>
    <mergeCell ref="A5:A6"/>
    <mergeCell ref="A7:A8"/>
    <mergeCell ref="A9:A10"/>
    <mergeCell ref="D1:D2"/>
    <mergeCell ref="F9:F10"/>
    <mergeCell ref="F11:F12"/>
    <mergeCell ref="D3:D4"/>
    <mergeCell ref="D5:D6"/>
    <mergeCell ref="D7:D8"/>
    <mergeCell ref="F13:F14"/>
    <mergeCell ref="F15:F16"/>
    <mergeCell ref="F17:F18"/>
    <mergeCell ref="F29:F30"/>
    <mergeCell ref="F31:F32"/>
    <mergeCell ref="F19:F20"/>
    <mergeCell ref="F21:F22"/>
    <mergeCell ref="F23:F24"/>
    <mergeCell ref="F25:F26"/>
    <mergeCell ref="F27:F2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Simplifier</vt:lpstr>
      <vt:lpstr>Combinaison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2020-12-06T18:03:56Z</dcterms:modified>
</cp:coreProperties>
</file>