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etan.antunes\Documents\Documents Gaëtan Antunès\Création de documents\"/>
    </mc:Choice>
  </mc:AlternateContent>
  <bookViews>
    <workbookView xWindow="0" yWindow="0" windowWidth="28800" windowHeight="12210" activeTab="1"/>
  </bookViews>
  <sheets>
    <sheet name="Calcul théorique deadline" sheetId="1" r:id="rId1"/>
    <sheet name="Etat réel " sheetId="3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21" i="1"/>
  <c r="K22" i="1"/>
  <c r="K23" i="1"/>
  <c r="K7" i="1"/>
  <c r="K8" i="1"/>
  <c r="K9" i="1"/>
  <c r="K10" i="1"/>
  <c r="L12" i="1"/>
  <c r="L13" i="1"/>
  <c r="L14" i="1"/>
  <c r="L15" i="1"/>
  <c r="L16" i="1"/>
  <c r="L17" i="1"/>
  <c r="L18" i="1"/>
  <c r="L19" i="1"/>
  <c r="L20" i="1"/>
  <c r="L21" i="1"/>
  <c r="L22" i="1"/>
  <c r="L23" i="1"/>
  <c r="L7" i="1"/>
  <c r="L8" i="1"/>
  <c r="L9" i="1"/>
  <c r="L10" i="1"/>
  <c r="C15" i="3" l="1"/>
  <c r="I8" i="3" l="1"/>
  <c r="I9" i="3"/>
  <c r="I10" i="3"/>
  <c r="J10" i="3" s="1"/>
  <c r="K10" i="3" s="1"/>
  <c r="L10" i="3" s="1"/>
  <c r="I11" i="3"/>
  <c r="I12" i="3"/>
  <c r="I13" i="3"/>
  <c r="J13" i="3" s="1"/>
  <c r="K13" i="3" s="1"/>
  <c r="L13" i="3" s="1"/>
  <c r="I14" i="3"/>
  <c r="J14" i="3" s="1"/>
  <c r="K14" i="3" s="1"/>
  <c r="L14" i="3" s="1"/>
  <c r="I15" i="3"/>
  <c r="J15" i="3" s="1"/>
  <c r="K15" i="3" s="1"/>
  <c r="L15" i="3" s="1"/>
  <c r="I16" i="3"/>
  <c r="J16" i="3" s="1"/>
  <c r="K16" i="3" s="1"/>
  <c r="L16" i="3" s="1"/>
  <c r="I17" i="3"/>
  <c r="J17" i="3" s="1"/>
  <c r="K17" i="3" s="1"/>
  <c r="L17" i="3" s="1"/>
  <c r="I18" i="3"/>
  <c r="J18" i="3" s="1"/>
  <c r="K18" i="3" s="1"/>
  <c r="L18" i="3" s="1"/>
  <c r="I19" i="3"/>
  <c r="J19" i="3" s="1"/>
  <c r="K19" i="3" s="1"/>
  <c r="L19" i="3" s="1"/>
  <c r="I20" i="3"/>
  <c r="J20" i="3" s="1"/>
  <c r="K20" i="3" s="1"/>
  <c r="L20" i="3" s="1"/>
  <c r="I21" i="3"/>
  <c r="J21" i="3" s="1"/>
  <c r="K21" i="3" s="1"/>
  <c r="L21" i="3" s="1"/>
  <c r="I22" i="3"/>
  <c r="J22" i="3" s="1"/>
  <c r="K22" i="3" s="1"/>
  <c r="L22" i="3" s="1"/>
  <c r="I23" i="3"/>
  <c r="J23" i="3" s="1"/>
  <c r="K23" i="3" s="1"/>
  <c r="L23" i="3" s="1"/>
  <c r="I7" i="3"/>
  <c r="G13" i="1"/>
  <c r="G14" i="1"/>
  <c r="G15" i="1"/>
  <c r="G16" i="1"/>
  <c r="G17" i="1"/>
  <c r="G18" i="1"/>
  <c r="G19" i="1"/>
  <c r="G20" i="1"/>
  <c r="G21" i="1"/>
  <c r="G22" i="1"/>
  <c r="G23" i="1"/>
  <c r="J12" i="1"/>
  <c r="J13" i="1"/>
  <c r="J14" i="1"/>
  <c r="J15" i="1"/>
  <c r="J16" i="1"/>
  <c r="J17" i="1"/>
  <c r="J18" i="1"/>
  <c r="J19" i="1"/>
  <c r="J20" i="1"/>
  <c r="J21" i="1"/>
  <c r="J22" i="1"/>
  <c r="J23" i="1"/>
  <c r="J7" i="1"/>
  <c r="J8" i="1"/>
  <c r="J9" i="1"/>
  <c r="J10" i="1"/>
  <c r="J11" i="1"/>
  <c r="K11" i="1" s="1"/>
  <c r="G8" i="1"/>
  <c r="G9" i="1"/>
  <c r="G10" i="1"/>
  <c r="G11" i="1"/>
  <c r="G12" i="1"/>
  <c r="L11" i="1" l="1"/>
  <c r="J11" i="3" s="1"/>
  <c r="K11" i="3" s="1"/>
  <c r="L11" i="3" s="1"/>
  <c r="J9" i="3"/>
  <c r="K9" i="3" s="1"/>
  <c r="L9" i="3" s="1"/>
  <c r="J8" i="3"/>
  <c r="K8" i="3" s="1"/>
  <c r="L8" i="3" s="1"/>
  <c r="J12" i="3"/>
  <c r="K12" i="3" s="1"/>
  <c r="L12" i="3" s="1"/>
  <c r="D10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7" i="3"/>
  <c r="D8" i="3"/>
  <c r="D9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7" i="3"/>
  <c r="C8" i="3"/>
  <c r="C9" i="3"/>
  <c r="C10" i="3"/>
  <c r="C11" i="3"/>
  <c r="C12" i="3"/>
  <c r="C13" i="3"/>
  <c r="C14" i="3"/>
  <c r="C16" i="3"/>
  <c r="C17" i="3"/>
  <c r="C18" i="3"/>
  <c r="C19" i="3"/>
  <c r="C20" i="3"/>
  <c r="C21" i="3"/>
  <c r="C22" i="3"/>
  <c r="C23" i="3"/>
  <c r="C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7" i="3"/>
  <c r="G7" i="1" l="1"/>
  <c r="J7" i="3" s="1"/>
  <c r="K7" i="3" s="1"/>
  <c r="L7" i="3" s="1"/>
</calcChain>
</file>

<file path=xl/sharedStrings.xml><?xml version="1.0" encoding="utf-8"?>
<sst xmlns="http://schemas.openxmlformats.org/spreadsheetml/2006/main" count="57" uniqueCount="38">
  <si>
    <t>N° de mission</t>
  </si>
  <si>
    <t>Référence de la pièce</t>
  </si>
  <si>
    <t>Quantité de pièces à contrôler</t>
  </si>
  <si>
    <t>Client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</si>
  <si>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</si>
  <si>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</si>
  <si>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</si>
  <si>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</si>
  <si>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</si>
  <si>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</si>
  <si>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</si>
  <si>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</si>
  <si>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Poste(s) de travail utilisé(s)</t>
  </si>
  <si>
    <t>Cadence / heure / personne estimée</t>
  </si>
  <si>
    <t>Date de démarrage</t>
  </si>
  <si>
    <t>Date de fin prévue</t>
  </si>
  <si>
    <t>ETAT REEL DE LA MISSION</t>
  </si>
  <si>
    <t>Nombre d'heures de tri estimées pour 1 personne</t>
  </si>
  <si>
    <t>Quantité réel restante à contrôler</t>
  </si>
  <si>
    <t>Date de fin souhaitée</t>
  </si>
  <si>
    <t>Plaques</t>
  </si>
  <si>
    <t>WT BDA 1074</t>
  </si>
  <si>
    <t>BRU 0459</t>
  </si>
  <si>
    <t>ARB 1330</t>
  </si>
  <si>
    <t>BDA 1129</t>
  </si>
  <si>
    <t>CALCUL THEORIQUE POUR MISSION AVEC DATE DE FIN SOUHAITEE</t>
  </si>
  <si>
    <t>Date de démarrage estimée</t>
  </si>
  <si>
    <t>Nombre de jours de tri</t>
  </si>
  <si>
    <t>Nombre d'heures de tri maximum</t>
  </si>
  <si>
    <t>Nombre de personnes par équipe nécessaires</t>
  </si>
  <si>
    <t>N° de Poste</t>
  </si>
  <si>
    <t>Nbre de personnes max sur le poste</t>
  </si>
  <si>
    <t>Cadence de la mission</t>
  </si>
  <si>
    <t xml:space="preserve">Nombre d'heures de travail restant </t>
  </si>
  <si>
    <t>Date et heure de cette quantité restante</t>
  </si>
  <si>
    <t>Nombre de jours restants</t>
  </si>
  <si>
    <t>AHV Multiref</t>
  </si>
  <si>
    <t xml:space="preserve">OUTIL CAPA / CHARGE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</si>
</sst>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d/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4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5" xfId="0" applyNumberFormat="1" applyBorder="1" applyAlignment="1" applyProtection="1">
      <alignment horizontal="center"/>
      <protection locked="0"/>
    </xf>
    <xf numFmtId="164" fontId="0" fillId="3" borderId="0" xfId="0" applyNumberFormat="1" applyFill="1" applyBorder="1" applyAlignment="1" applyProtection="1">
      <alignment horizontal="center"/>
      <protection locked="0"/>
    </xf>
    <xf numFmtId="1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164" fontId="0" fillId="0" borderId="16" xfId="0" applyNumberFormat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17" xfId="0" applyNumberFormat="1" applyBorder="1" applyAlignment="1" applyProtection="1">
      <alignment horizontal="center"/>
      <protection locked="0"/>
    </xf>
    <xf numFmtId="1" fontId="0" fillId="5" borderId="3" xfId="0" applyNumberFormat="1" applyFill="1" applyBorder="1" applyAlignment="1" applyProtection="1">
      <alignment horizontal="center"/>
    </xf>
    <xf numFmtId="1" fontId="0" fillId="5" borderId="1" xfId="0" applyNumberFormat="1" applyFill="1" applyBorder="1" applyAlignment="1" applyProtection="1">
      <alignment horizontal="center"/>
    </xf>
    <xf numFmtId="1" fontId="0" fillId="5" borderId="8" xfId="0" applyNumberFormat="1" applyFill="1" applyBorder="1" applyAlignment="1" applyProtection="1">
      <alignment horizontal="center"/>
    </xf>
    <xf numFmtId="1" fontId="0" fillId="5" borderId="6" xfId="0" applyNumberFormat="1" applyFill="1" applyBorder="1" applyAlignment="1" applyProtection="1">
      <alignment horizontal="center"/>
    </xf>
    <xf numFmtId="0" fontId="2" fillId="5" borderId="25" xfId="0" applyFont="1" applyFill="1" applyBorder="1" applyAlignment="1" applyProtection="1">
      <alignment horizontal="center"/>
    </xf>
    <xf numFmtId="0" fontId="2" fillId="5" borderId="26" xfId="0" applyFont="1" applyFill="1" applyBorder="1" applyAlignment="1" applyProtection="1">
      <alignment horizontal="center"/>
    </xf>
    <xf numFmtId="0" fontId="2" fillId="5" borderId="27" xfId="0" applyFont="1" applyFill="1" applyBorder="1" applyAlignment="1" applyProtection="1">
      <alignment horizontal="center"/>
    </xf>
    <xf numFmtId="0" fontId="2" fillId="5" borderId="28" xfId="0" applyFont="1" applyFill="1" applyBorder="1" applyAlignment="1" applyProtection="1">
      <alignment horizontal="center"/>
    </xf>
    <xf numFmtId="22" fontId="2" fillId="0" borderId="0" xfId="0" applyNumberFormat="1" applyFont="1" applyFill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22" fontId="0" fillId="0" borderId="1" xfId="0" applyNumberForma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165" fontId="0" fillId="5" borderId="1" xfId="0" applyNumberFormat="1" applyFill="1" applyBorder="1" applyAlignment="1" applyProtection="1">
      <alignment horizontal="center"/>
    </xf>
    <xf numFmtId="0" fontId="0" fillId="5" borderId="8" xfId="0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3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0" fillId="5" borderId="5" xfId="0" applyFill="1" applyBorder="1" applyAlignment="1" applyProtection="1">
      <alignment horizontal="center"/>
    </xf>
    <xf numFmtId="3" fontId="0" fillId="5" borderId="6" xfId="0" applyNumberFormat="1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3" fontId="0" fillId="5" borderId="9" xfId="0" applyNumberForma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4" borderId="23" xfId="0" applyFont="1" applyFill="1" applyBorder="1" applyAlignment="1" applyProtection="1">
      <alignment horizontal="center"/>
    </xf>
    <xf numFmtId="0" fontId="5" fillId="4" borderId="24" xfId="0" applyFont="1" applyFill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0" fillId="2" borderId="7" xfId="0" applyFill="1" applyBorder="1" applyProtection="1"/>
    <xf numFmtId="0" fontId="0" fillId="2" borderId="8" xfId="0" applyFill="1" applyBorder="1" applyProtection="1"/>
    <xf numFmtId="0" fontId="0" fillId="2" borderId="9" xfId="0" applyFill="1" applyBorder="1" applyProtection="1"/>
    <xf numFmtId="165" fontId="0" fillId="5" borderId="8" xfId="0" applyNumberFormat="1" applyFill="1" applyBorder="1" applyAlignment="1" applyProtection="1">
      <alignment horizontal="center"/>
    </xf>
    <xf numFmtId="2" fontId="0" fillId="6" borderId="17" xfId="0" applyNumberFormat="1" applyFill="1" applyBorder="1" applyAlignment="1" applyProtection="1">
      <alignment horizontal="center"/>
    </xf>
    <xf numFmtId="2" fontId="0" fillId="6" borderId="15" xfId="0" applyNumberFormat="1" applyFill="1" applyBorder="1" applyAlignment="1" applyProtection="1">
      <alignment horizontal="center"/>
    </xf>
    <xf numFmtId="2" fontId="0" fillId="6" borderId="16" xfId="0" applyNumberForma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/>
    </xf>
    <xf numFmtId="0" fontId="0" fillId="2" borderId="30" xfId="0" applyFill="1" applyBorder="1" applyAlignment="1" applyProtection="1">
      <alignment horizontal="center"/>
    </xf>
  </cellXfs>
  <cellStyles count="1">
    <cellStyle name="Normal" xfId="0" builtinId="0"/>
  </cellStyles>
  <dxfs count="2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6"/>
  <sheetViews>
    <sheetView showGridLines="0" zoomScale="85" zoomScaleNormal="85" workbookViewId="0">
      <selection activeCell="E27" sqref="E27"/>
    </sheetView>
  </sheetViews>
  <sheetFormatPr baseColWidth="10" defaultRowHeight="15" x14ac:dyDescent="0.25"/>
  <cols>
    <col min="1" max="1" width="11.42578125" style="2"/>
    <col min="2" max="2" width="16.28515625" style="2" bestFit="1" customWidth="1"/>
    <col min="3" max="3" width="16" style="2" bestFit="1" customWidth="1"/>
    <col min="4" max="4" width="22" style="2" bestFit="1" customWidth="1"/>
    <col min="5" max="5" width="31.140625" style="2" bestFit="1" customWidth="1"/>
    <col min="6" max="6" width="37.140625" style="2" bestFit="1" customWidth="1"/>
    <col min="7" max="7" width="50.5703125" style="2" bestFit="1" customWidth="1"/>
    <col min="8" max="8" width="22.140625" style="2" bestFit="1" customWidth="1"/>
    <col min="9" max="9" width="28.28515625" style="2" customWidth="1"/>
    <col min="10" max="10" width="24" style="2" hidden="1" customWidth="1"/>
    <col min="11" max="11" width="35" style="2" hidden="1" customWidth="1"/>
    <col min="12" max="12" width="46" style="2" bestFit="1" customWidth="1"/>
    <col min="13" max="15" width="34.5703125" style="2" customWidth="1"/>
    <col min="16" max="16" width="27.7109375" style="2" bestFit="1" customWidth="1"/>
    <col min="17" max="17" width="20.28515625" style="2" bestFit="1" customWidth="1"/>
    <col min="18" max="18" width="30.85546875" style="2" bestFit="1" customWidth="1"/>
    <col min="19" max="19" width="19.5703125" style="2" bestFit="1" customWidth="1"/>
    <col min="20" max="16384" width="11.42578125" style="2"/>
  </cols>
  <sheetData>
    <row r="1" spans="2:19" ht="46.5" x14ac:dyDescent="0.7">
      <c r="B1" s="80" t="s">
        <v>37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1"/>
      <c r="N1" s="1"/>
      <c r="O1" s="1"/>
      <c r="P1" s="1"/>
    </row>
    <row r="3" spans="2:19" ht="15.75" thickBot="1" x14ac:dyDescent="0.3"/>
    <row r="4" spans="2:19" ht="15" customHeight="1" x14ac:dyDescent="0.25">
      <c r="F4" s="73" t="s">
        <v>25</v>
      </c>
      <c r="G4" s="74"/>
      <c r="H4" s="74"/>
      <c r="I4" s="74"/>
      <c r="J4" s="74"/>
      <c r="K4" s="74"/>
      <c r="L4" s="75"/>
      <c r="M4" s="79"/>
      <c r="N4" s="79"/>
      <c r="O4" s="79"/>
      <c r="P4" s="79"/>
    </row>
    <row r="5" spans="2:19" ht="15.75" customHeight="1" thickBot="1" x14ac:dyDescent="0.3">
      <c r="F5" s="76"/>
      <c r="G5" s="77"/>
      <c r="H5" s="77"/>
      <c r="I5" s="77"/>
      <c r="J5" s="77"/>
      <c r="K5" s="77"/>
      <c r="L5" s="78"/>
      <c r="M5" s="79"/>
      <c r="N5" s="79"/>
      <c r="O5" s="79"/>
      <c r="P5" s="79"/>
    </row>
    <row r="6" spans="2:19" ht="16.5" thickBot="1" x14ac:dyDescent="0.3">
      <c r="B6" s="32" t="s">
        <v>0</v>
      </c>
      <c r="C6" s="33" t="s">
        <v>3</v>
      </c>
      <c r="D6" s="33" t="s">
        <v>1</v>
      </c>
      <c r="E6" s="33" t="s">
        <v>2</v>
      </c>
      <c r="F6" s="33" t="s">
        <v>13</v>
      </c>
      <c r="G6" s="33" t="s">
        <v>17</v>
      </c>
      <c r="H6" s="33" t="s">
        <v>19</v>
      </c>
      <c r="I6" s="34" t="s">
        <v>26</v>
      </c>
      <c r="J6" s="34" t="s">
        <v>27</v>
      </c>
      <c r="K6" s="34" t="s">
        <v>28</v>
      </c>
      <c r="L6" s="35" t="s">
        <v>29</v>
      </c>
      <c r="M6" s="3"/>
      <c r="N6" s="3"/>
      <c r="O6" s="3"/>
      <c r="P6" s="3"/>
      <c r="Q6" s="4"/>
      <c r="R6" s="4"/>
      <c r="S6" s="4"/>
    </row>
    <row r="7" spans="2:19" x14ac:dyDescent="0.25">
      <c r="B7" s="23">
        <v>1</v>
      </c>
      <c r="C7" s="24"/>
      <c r="D7" s="24" t="s">
        <v>36</v>
      </c>
      <c r="E7" s="25"/>
      <c r="F7" s="24"/>
      <c r="G7" s="28" t="e">
        <f t="shared" ref="G7:G12" si="0">E7/F7</f>
        <v>#DIV/0!</v>
      </c>
      <c r="H7" s="26"/>
      <c r="I7" s="27"/>
      <c r="J7" s="70">
        <f t="shared" ref="J7:J10" si="1">NETWORKDAYS(I7,H7)</f>
        <v>0</v>
      </c>
      <c r="K7" s="71">
        <f t="shared" ref="K7:K23" si="2">J7*14</f>
        <v>0</v>
      </c>
      <c r="L7" s="31" t="e">
        <f t="shared" ref="L7:L10" si="3">ROUNDUP(G7/K7,0)</f>
        <v>#DIV/0!</v>
      </c>
      <c r="M7" s="11"/>
      <c r="N7" s="12"/>
      <c r="O7" s="11"/>
      <c r="P7" s="13"/>
    </row>
    <row r="8" spans="2:19" x14ac:dyDescent="0.25">
      <c r="B8" s="5">
        <v>2</v>
      </c>
      <c r="C8" s="6"/>
      <c r="D8" s="6" t="s">
        <v>20</v>
      </c>
      <c r="E8" s="14"/>
      <c r="F8" s="6"/>
      <c r="G8" s="29" t="e">
        <f t="shared" si="0"/>
        <v>#DIV/0!</v>
      </c>
      <c r="H8" s="9"/>
      <c r="I8" s="10"/>
      <c r="J8" s="71">
        <f t="shared" si="1"/>
        <v>0</v>
      </c>
      <c r="K8" s="71">
        <f t="shared" si="2"/>
        <v>0</v>
      </c>
      <c r="L8" s="31" t="e">
        <f t="shared" si="3"/>
        <v>#DIV/0!</v>
      </c>
      <c r="M8" s="13"/>
      <c r="N8" s="13"/>
      <c r="O8" s="13"/>
      <c r="P8" s="13"/>
    </row>
    <row r="9" spans="2:19" x14ac:dyDescent="0.25">
      <c r="B9" s="5">
        <v>3</v>
      </c>
      <c r="C9" s="6"/>
      <c r="D9" s="6" t="s">
        <v>21</v>
      </c>
      <c r="E9" s="7">
        <v>28500</v>
      </c>
      <c r="F9" s="6">
        <v>950</v>
      </c>
      <c r="G9" s="29">
        <f t="shared" si="0"/>
        <v>30</v>
      </c>
      <c r="H9" s="9"/>
      <c r="I9" s="10">
        <v>43157.71875</v>
      </c>
      <c r="J9" s="71">
        <f t="shared" si="1"/>
        <v>-30826</v>
      </c>
      <c r="K9" s="71">
        <f t="shared" si="2"/>
        <v>-431564</v>
      </c>
      <c r="L9" s="31">
        <f t="shared" si="3"/>
        <v>-1</v>
      </c>
      <c r="M9" s="13"/>
      <c r="N9" s="13"/>
      <c r="O9" s="13"/>
      <c r="P9" s="13"/>
    </row>
    <row r="10" spans="2:19" x14ac:dyDescent="0.25">
      <c r="B10" s="5">
        <v>4</v>
      </c>
      <c r="C10" s="6"/>
      <c r="D10" s="6" t="s">
        <v>22</v>
      </c>
      <c r="E10" s="7">
        <v>69930</v>
      </c>
      <c r="F10" s="6">
        <v>630</v>
      </c>
      <c r="G10" s="29">
        <f t="shared" si="0"/>
        <v>111</v>
      </c>
      <c r="H10" s="9"/>
      <c r="I10" s="10"/>
      <c r="J10" s="71">
        <f t="shared" si="1"/>
        <v>0</v>
      </c>
      <c r="K10" s="71">
        <f t="shared" si="2"/>
        <v>0</v>
      </c>
      <c r="L10" s="31" t="e">
        <f t="shared" si="3"/>
        <v>#DIV/0!</v>
      </c>
      <c r="M10" s="13"/>
      <c r="N10" s="13"/>
      <c r="O10" s="13"/>
      <c r="P10" s="13"/>
    </row>
    <row r="11" spans="2:19" x14ac:dyDescent="0.25">
      <c r="B11" s="5">
        <v>5</v>
      </c>
      <c r="C11" s="6"/>
      <c r="D11" s="6" t="s">
        <v>23</v>
      </c>
      <c r="E11" s="7">
        <v>90000</v>
      </c>
      <c r="F11" s="6">
        <v>384</v>
      </c>
      <c r="G11" s="29">
        <f t="shared" si="0"/>
        <v>234.375</v>
      </c>
      <c r="H11" s="9"/>
      <c r="I11" s="10">
        <v>43150.583333333336</v>
      </c>
      <c r="J11" s="71">
        <f>NETWORKDAYS(I11,H11)</f>
        <v>-30821</v>
      </c>
      <c r="K11" s="71">
        <f>J11*14</f>
        <v>-431494</v>
      </c>
      <c r="L11" s="31">
        <f>ROUNDUP(G11/K11,0)</f>
        <v>-1</v>
      </c>
      <c r="M11" s="13"/>
      <c r="N11" s="13"/>
      <c r="O11" s="13"/>
      <c r="P11" s="13"/>
    </row>
    <row r="12" spans="2:19" x14ac:dyDescent="0.25">
      <c r="B12" s="5">
        <v>6</v>
      </c>
      <c r="C12" s="6"/>
      <c r="D12" s="6" t="s">
        <v>24</v>
      </c>
      <c r="E12" s="7">
        <v>63000</v>
      </c>
      <c r="F12" s="6">
        <v>500</v>
      </c>
      <c r="G12" s="29">
        <f t="shared" si="0"/>
        <v>126</v>
      </c>
      <c r="H12" s="9"/>
      <c r="I12" s="10">
        <v>43153.75</v>
      </c>
      <c r="J12" s="71">
        <f t="shared" ref="J12:J23" si="4">NETWORKDAYS(I12,H12)</f>
        <v>-30824</v>
      </c>
      <c r="K12" s="71">
        <f t="shared" si="2"/>
        <v>-431536</v>
      </c>
      <c r="L12" s="31">
        <f t="shared" ref="L12:L23" si="5">ROUNDUP(G12/K12,0)</f>
        <v>-1</v>
      </c>
      <c r="M12" s="13"/>
      <c r="N12" s="13"/>
      <c r="O12" s="13"/>
      <c r="P12" s="13"/>
    </row>
    <row r="13" spans="2:19" x14ac:dyDescent="0.25">
      <c r="B13" s="5"/>
      <c r="C13" s="6"/>
      <c r="D13" s="6"/>
      <c r="E13" s="14"/>
      <c r="F13" s="6"/>
      <c r="G13" s="29" t="e">
        <f t="shared" ref="G13:G23" si="6">E13/F13</f>
        <v>#DIV/0!</v>
      </c>
      <c r="H13" s="9"/>
      <c r="I13" s="10"/>
      <c r="J13" s="71">
        <f t="shared" si="4"/>
        <v>0</v>
      </c>
      <c r="K13" s="71">
        <f t="shared" si="2"/>
        <v>0</v>
      </c>
      <c r="L13" s="31" t="e">
        <f t="shared" si="5"/>
        <v>#DIV/0!</v>
      </c>
      <c r="M13" s="13"/>
      <c r="N13" s="13"/>
      <c r="O13" s="13"/>
      <c r="P13" s="13"/>
    </row>
    <row r="14" spans="2:19" x14ac:dyDescent="0.25">
      <c r="B14" s="5"/>
      <c r="C14" s="6"/>
      <c r="D14" s="6"/>
      <c r="E14" s="14"/>
      <c r="F14" s="6"/>
      <c r="G14" s="29" t="e">
        <f t="shared" si="6"/>
        <v>#DIV/0!</v>
      </c>
      <c r="H14" s="9"/>
      <c r="I14" s="10"/>
      <c r="J14" s="71">
        <f t="shared" si="4"/>
        <v>0</v>
      </c>
      <c r="K14" s="71">
        <f t="shared" si="2"/>
        <v>0</v>
      </c>
      <c r="L14" s="31" t="e">
        <f t="shared" si="5"/>
        <v>#DIV/0!</v>
      </c>
      <c r="M14" s="13"/>
      <c r="N14" s="13"/>
      <c r="O14" s="13"/>
      <c r="P14" s="13"/>
    </row>
    <row r="15" spans="2:19" x14ac:dyDescent="0.25">
      <c r="B15" s="5"/>
      <c r="C15" s="6"/>
      <c r="D15" s="6"/>
      <c r="E15" s="14"/>
      <c r="F15" s="6"/>
      <c r="G15" s="29" t="e">
        <f t="shared" si="6"/>
        <v>#DIV/0!</v>
      </c>
      <c r="H15" s="9"/>
      <c r="I15" s="10"/>
      <c r="J15" s="71">
        <f t="shared" si="4"/>
        <v>0</v>
      </c>
      <c r="K15" s="71">
        <f t="shared" si="2"/>
        <v>0</v>
      </c>
      <c r="L15" s="31" t="e">
        <f t="shared" si="5"/>
        <v>#DIV/0!</v>
      </c>
      <c r="M15" s="13"/>
      <c r="N15" s="13"/>
      <c r="O15" s="13"/>
      <c r="P15" s="13"/>
    </row>
    <row r="16" spans="2:19" x14ac:dyDescent="0.25">
      <c r="B16" s="5"/>
      <c r="C16" s="6"/>
      <c r="D16" s="6"/>
      <c r="E16" s="14"/>
      <c r="F16" s="6"/>
      <c r="G16" s="29" t="e">
        <f t="shared" si="6"/>
        <v>#DIV/0!</v>
      </c>
      <c r="H16" s="9"/>
      <c r="I16" s="10"/>
      <c r="J16" s="71">
        <f t="shared" si="4"/>
        <v>0</v>
      </c>
      <c r="K16" s="71">
        <f t="shared" si="2"/>
        <v>0</v>
      </c>
      <c r="L16" s="31" t="e">
        <f t="shared" si="5"/>
        <v>#DIV/0!</v>
      </c>
      <c r="M16" s="13"/>
      <c r="N16" s="13"/>
      <c r="O16" s="13"/>
      <c r="P16" s="13"/>
    </row>
    <row r="17" spans="2:16" x14ac:dyDescent="0.25">
      <c r="B17" s="5"/>
      <c r="C17" s="6"/>
      <c r="D17" s="6"/>
      <c r="E17" s="14"/>
      <c r="F17" s="6"/>
      <c r="G17" s="29" t="e">
        <f t="shared" si="6"/>
        <v>#DIV/0!</v>
      </c>
      <c r="H17" s="9"/>
      <c r="I17" s="10"/>
      <c r="J17" s="71">
        <f t="shared" si="4"/>
        <v>0</v>
      </c>
      <c r="K17" s="71">
        <f t="shared" si="2"/>
        <v>0</v>
      </c>
      <c r="L17" s="31" t="e">
        <f t="shared" si="5"/>
        <v>#DIV/0!</v>
      </c>
      <c r="M17" s="13"/>
      <c r="N17" s="13"/>
      <c r="O17" s="13"/>
      <c r="P17" s="13"/>
    </row>
    <row r="18" spans="2:16" x14ac:dyDescent="0.25">
      <c r="B18" s="5"/>
      <c r="C18" s="6"/>
      <c r="D18" s="6"/>
      <c r="E18" s="14"/>
      <c r="F18" s="6"/>
      <c r="G18" s="29" t="e">
        <f t="shared" si="6"/>
        <v>#DIV/0!</v>
      </c>
      <c r="H18" s="9"/>
      <c r="I18" s="10"/>
      <c r="J18" s="71">
        <f t="shared" si="4"/>
        <v>0</v>
      </c>
      <c r="K18" s="71">
        <f t="shared" si="2"/>
        <v>0</v>
      </c>
      <c r="L18" s="31" t="e">
        <f t="shared" si="5"/>
        <v>#DIV/0!</v>
      </c>
      <c r="M18" s="13"/>
      <c r="N18" s="13"/>
      <c r="O18" s="13"/>
      <c r="P18" s="13"/>
    </row>
    <row r="19" spans="2:16" x14ac:dyDescent="0.25">
      <c r="B19" s="5"/>
      <c r="C19" s="6"/>
      <c r="D19" s="6"/>
      <c r="E19" s="14"/>
      <c r="F19" s="6"/>
      <c r="G19" s="29" t="e">
        <f t="shared" si="6"/>
        <v>#DIV/0!</v>
      </c>
      <c r="H19" s="9"/>
      <c r="I19" s="10"/>
      <c r="J19" s="71">
        <f t="shared" si="4"/>
        <v>0</v>
      </c>
      <c r="K19" s="71">
        <f t="shared" si="2"/>
        <v>0</v>
      </c>
      <c r="L19" s="31" t="e">
        <f t="shared" si="5"/>
        <v>#DIV/0!</v>
      </c>
      <c r="M19" s="13"/>
      <c r="N19" s="13"/>
      <c r="O19" s="13"/>
      <c r="P19" s="13"/>
    </row>
    <row r="20" spans="2:16" x14ac:dyDescent="0.25">
      <c r="B20" s="5"/>
      <c r="C20" s="6"/>
      <c r="D20" s="6"/>
      <c r="E20" s="14"/>
      <c r="F20" s="6"/>
      <c r="G20" s="29" t="e">
        <f t="shared" si="6"/>
        <v>#DIV/0!</v>
      </c>
      <c r="H20" s="9"/>
      <c r="I20" s="10"/>
      <c r="J20" s="71">
        <f t="shared" si="4"/>
        <v>0</v>
      </c>
      <c r="K20" s="71">
        <f t="shared" si="2"/>
        <v>0</v>
      </c>
      <c r="L20" s="31" t="e">
        <f t="shared" si="5"/>
        <v>#DIV/0!</v>
      </c>
      <c r="M20" s="13"/>
      <c r="N20" s="13"/>
      <c r="O20" s="13"/>
      <c r="P20" s="13"/>
    </row>
    <row r="21" spans="2:16" x14ac:dyDescent="0.25">
      <c r="B21" s="5"/>
      <c r="C21" s="6"/>
      <c r="D21" s="6"/>
      <c r="E21" s="14"/>
      <c r="F21" s="6"/>
      <c r="G21" s="29" t="e">
        <f t="shared" si="6"/>
        <v>#DIV/0!</v>
      </c>
      <c r="H21" s="9"/>
      <c r="I21" s="10"/>
      <c r="J21" s="71">
        <f t="shared" si="4"/>
        <v>0</v>
      </c>
      <c r="K21" s="71">
        <f t="shared" si="2"/>
        <v>0</v>
      </c>
      <c r="L21" s="31" t="e">
        <f t="shared" si="5"/>
        <v>#DIV/0!</v>
      </c>
      <c r="M21" s="13"/>
      <c r="N21" s="13"/>
      <c r="O21" s="13"/>
      <c r="P21" s="13"/>
    </row>
    <row r="22" spans="2:16" x14ac:dyDescent="0.25">
      <c r="B22" s="5"/>
      <c r="C22" s="6"/>
      <c r="D22" s="6"/>
      <c r="E22" s="14"/>
      <c r="F22" s="6"/>
      <c r="G22" s="29" t="e">
        <f t="shared" si="6"/>
        <v>#DIV/0!</v>
      </c>
      <c r="H22" s="9"/>
      <c r="I22" s="10"/>
      <c r="J22" s="71">
        <f t="shared" si="4"/>
        <v>0</v>
      </c>
      <c r="K22" s="71">
        <f t="shared" si="2"/>
        <v>0</v>
      </c>
      <c r="L22" s="31" t="e">
        <f t="shared" si="5"/>
        <v>#DIV/0!</v>
      </c>
      <c r="M22" s="13"/>
      <c r="N22" s="13"/>
      <c r="O22" s="13"/>
      <c r="P22" s="13"/>
    </row>
    <row r="23" spans="2:16" ht="15.75" thickBot="1" x14ac:dyDescent="0.3">
      <c r="B23" s="15"/>
      <c r="C23" s="16"/>
      <c r="D23" s="16"/>
      <c r="E23" s="17"/>
      <c r="F23" s="16"/>
      <c r="G23" s="30" t="e">
        <f t="shared" si="6"/>
        <v>#DIV/0!</v>
      </c>
      <c r="H23" s="18"/>
      <c r="I23" s="19"/>
      <c r="J23" s="72">
        <f t="shared" si="4"/>
        <v>0</v>
      </c>
      <c r="K23" s="71">
        <f t="shared" si="2"/>
        <v>0</v>
      </c>
      <c r="L23" s="31" t="e">
        <f t="shared" si="5"/>
        <v>#DIV/0!</v>
      </c>
      <c r="M23" s="13"/>
      <c r="N23" s="13"/>
      <c r="O23" s="13"/>
      <c r="P23" s="13"/>
    </row>
    <row r="35" spans="2:15" x14ac:dyDescent="0.25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1"/>
      <c r="O35" s="21"/>
    </row>
    <row r="36" spans="2:15" x14ac:dyDescent="0.25"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</sheetData>
  <mergeCells count="3">
    <mergeCell ref="F4:L5"/>
    <mergeCell ref="M4:P5"/>
    <mergeCell ref="B1:L1"/>
  </mergeCells>
  <conditionalFormatting sqref="B36">
    <cfRule type="expression" dxfId="271" priority="113">
      <formula>FIND("Poste 1",$P$23)</formula>
    </cfRule>
    <cfRule type="expression" dxfId="270" priority="114">
      <formula>FIND("Poste 1",$P$22)</formula>
    </cfRule>
    <cfRule type="expression" dxfId="269" priority="115">
      <formula>FIND("Poste 1",$P$21)</formula>
    </cfRule>
    <cfRule type="expression" dxfId="268" priority="116">
      <formula>FIND("Poste 1",$P$20)</formula>
    </cfRule>
    <cfRule type="expression" dxfId="267" priority="117">
      <formula>FIND("Poste 1",$P$19)</formula>
    </cfRule>
    <cfRule type="expression" dxfId="266" priority="118">
      <formula>FIND("Poste 1",$P$18)</formula>
    </cfRule>
    <cfRule type="expression" dxfId="265" priority="119">
      <formula>FIND("Poste 1",$P$17)</formula>
    </cfRule>
    <cfRule type="expression" dxfId="264" priority="120">
      <formula>FIND("Poste 1",$P$16)</formula>
    </cfRule>
    <cfRule type="expression" dxfId="263" priority="121">
      <formula>FIND("Poste 1",$P$15)</formula>
    </cfRule>
    <cfRule type="expression" dxfId="262" priority="122">
      <formula>FIND("Poste 1",$P$14)</formula>
    </cfRule>
    <cfRule type="expression" dxfId="261" priority="123">
      <formula>FIND("Poste 1",$P$13)</formula>
    </cfRule>
    <cfRule type="expression" dxfId="260" priority="124">
      <formula>FIND("Poste 1",$P$12)</formula>
    </cfRule>
    <cfRule type="expression" dxfId="259" priority="125">
      <formula>FIND("Poste 1",$P$11)</formula>
    </cfRule>
    <cfRule type="expression" dxfId="258" priority="126">
      <formula>FIND("Poste 1",$P$10)</formula>
    </cfRule>
    <cfRule type="expression" dxfId="257" priority="127">
      <formula>FIND("Poste 1",$P$9)</formula>
    </cfRule>
    <cfRule type="expression" dxfId="256" priority="128">
      <formula>FIND("Poste 1",$P$8)</formula>
    </cfRule>
    <cfRule type="expression" dxfId="255" priority="136">
      <formula>FIND("Poste 1",$P$7)</formula>
    </cfRule>
  </conditionalFormatting>
  <conditionalFormatting sqref="C36">
    <cfRule type="expression" dxfId="254" priority="97">
      <formula>SEARCH("Poste 2",$P$23)</formula>
    </cfRule>
    <cfRule type="expression" dxfId="253" priority="98">
      <formula>SEARCH("Poste 2",$P$22)</formula>
    </cfRule>
    <cfRule type="expression" dxfId="252" priority="99">
      <formula>SEARCH("Poste 2",$P$21)</formula>
    </cfRule>
    <cfRule type="expression" dxfId="251" priority="100">
      <formula>SEARCH("Poste 2",$P$20)</formula>
    </cfRule>
    <cfRule type="expression" dxfId="250" priority="101">
      <formula>SEARCH("Poste 2",$P$19)</formula>
    </cfRule>
    <cfRule type="expression" dxfId="249" priority="102">
      <formula>SEARCH("Poste 2",$P$18)</formula>
    </cfRule>
    <cfRule type="expression" dxfId="248" priority="103">
      <formula>SEARCH("Poste 2",$P$17)</formula>
    </cfRule>
    <cfRule type="expression" dxfId="247" priority="104">
      <formula>SEARCH("Poste 2",$P$16)</formula>
    </cfRule>
    <cfRule type="expression" dxfId="246" priority="105">
      <formula>SEARCH("Poste 2",$P$15)</formula>
    </cfRule>
    <cfRule type="expression" dxfId="245" priority="106">
      <formula>SEARCH("Poste 2",$P$14)</formula>
    </cfRule>
    <cfRule type="expression" dxfId="244" priority="107">
      <formula>SEARCH("Poste 2",$P$13)</formula>
    </cfRule>
    <cfRule type="expression" dxfId="243" priority="108">
      <formula>SEARCH("Poste 2",$P$12)</formula>
    </cfRule>
    <cfRule type="expression" dxfId="242" priority="109">
      <formula>SEARCH("Poste 2",$P$11)</formula>
    </cfRule>
    <cfRule type="expression" dxfId="241" priority="110">
      <formula>SEARCH("Poste 2",$P$10)</formula>
    </cfRule>
    <cfRule type="expression" dxfId="240" priority="111">
      <formula>SEARCH("Poste 2",$P$9)</formula>
    </cfRule>
    <cfRule type="expression" dxfId="239" priority="112">
      <formula>SEARCH("Poste 2",$P$8)</formula>
    </cfRule>
    <cfRule type="expression" dxfId="238" priority="135">
      <formula>SEARCH("Poste 2",$P$7)</formula>
    </cfRule>
  </conditionalFormatting>
  <conditionalFormatting sqref="D36">
    <cfRule type="expression" dxfId="237" priority="81">
      <formula>SEARCH("Poste 3",$P$23)</formula>
    </cfRule>
    <cfRule type="expression" dxfId="236" priority="82">
      <formula>SEARCH("Poste 3",$P$22)</formula>
    </cfRule>
    <cfRule type="expression" dxfId="235" priority="83">
      <formula>SEARCH("Poste 3",$P$21)</formula>
    </cfRule>
    <cfRule type="expression" dxfId="234" priority="84">
      <formula>SEARCH("Poste 3",$P$20)</formula>
    </cfRule>
    <cfRule type="expression" dxfId="233" priority="85">
      <formula>SEARCH("Poste 3",$P$19)</formula>
    </cfRule>
    <cfRule type="expression" dxfId="232" priority="86">
      <formula>SEARCH("Poste 3",$P$18)</formula>
    </cfRule>
    <cfRule type="expression" dxfId="231" priority="87">
      <formula>SEARCH("Poste 3",$P$17)</formula>
    </cfRule>
    <cfRule type="expression" dxfId="230" priority="88">
      <formula>SEARCH("Poste 3",$P$16)</formula>
    </cfRule>
    <cfRule type="expression" dxfId="229" priority="89">
      <formula>SEARCH("Poste 3",$P$15)</formula>
    </cfRule>
    <cfRule type="expression" dxfId="228" priority="90">
      <formula>SEARCH("Poste 3",$P$14)</formula>
    </cfRule>
    <cfRule type="expression" dxfId="227" priority="91">
      <formula>SEARCH("Poste 3",$P$13)</formula>
    </cfRule>
    <cfRule type="expression" dxfId="226" priority="92">
      <formula>SEARCH("Poste 3",$P$12)</formula>
    </cfRule>
    <cfRule type="expression" dxfId="225" priority="93">
      <formula>SEARCH("Poste 3",$P$11)</formula>
    </cfRule>
    <cfRule type="expression" dxfId="224" priority="94">
      <formula>SEARCH("Poste 3",$P$10)</formula>
    </cfRule>
    <cfRule type="expression" dxfId="223" priority="95">
      <formula>SEARCH("Poste 3",$P$9)</formula>
    </cfRule>
    <cfRule type="expression" dxfId="222" priority="96">
      <formula>SEARCH("Poste 3",$P$8)</formula>
    </cfRule>
    <cfRule type="expression" dxfId="221" priority="134">
      <formula>SEARCH("Poste 3",$P$7)</formula>
    </cfRule>
  </conditionalFormatting>
  <conditionalFormatting sqref="E36">
    <cfRule type="expression" dxfId="220" priority="65">
      <formula>SEARCH("Poste 4",$P$23)</formula>
    </cfRule>
    <cfRule type="expression" dxfId="219" priority="66">
      <formula>SEARCH("Poste 4",$P$22)</formula>
    </cfRule>
    <cfRule type="expression" dxfId="218" priority="67">
      <formula>SEARCH("Poste 4",$P$21)</formula>
    </cfRule>
    <cfRule type="expression" dxfId="217" priority="68">
      <formula>SEARCH("Poste 4",$P$20)</formula>
    </cfRule>
    <cfRule type="expression" dxfId="216" priority="69">
      <formula>SEARCH("Poste 4",$P$19)</formula>
    </cfRule>
    <cfRule type="expression" dxfId="215" priority="70">
      <formula>SEARCH("Poste 4",$P$18)</formula>
    </cfRule>
    <cfRule type="expression" dxfId="214" priority="71">
      <formula>SEARCH("Poste 4",$P$17)</formula>
    </cfRule>
    <cfRule type="expression" dxfId="213" priority="72">
      <formula>SEARCH("Poste 4",$P$16)</formula>
    </cfRule>
    <cfRule type="expression" dxfId="212" priority="73">
      <formula>SEARCH("Poste 4",$P$15)</formula>
    </cfRule>
    <cfRule type="expression" dxfId="211" priority="74">
      <formula>SEARCH("Poste 4",$P$14)</formula>
    </cfRule>
    <cfRule type="expression" dxfId="210" priority="75">
      <formula>SEARCH("Poste 4",$P$13)</formula>
    </cfRule>
    <cfRule type="expression" dxfId="209" priority="76">
      <formula>SEARCH("Poste 4",$P$12)</formula>
    </cfRule>
    <cfRule type="expression" dxfId="208" priority="77">
      <formula>SEARCH("Poste 4",$P$11)</formula>
    </cfRule>
    <cfRule type="expression" dxfId="207" priority="78">
      <formula>SEARCH("Poste 4",$P$10)</formula>
    </cfRule>
    <cfRule type="expression" dxfId="206" priority="79">
      <formula>SEARCH("Poste 4",$P$9)</formula>
    </cfRule>
    <cfRule type="expression" dxfId="205" priority="80">
      <formula>SEARCH("Poste 4",$P$8)</formula>
    </cfRule>
    <cfRule type="expression" dxfId="204" priority="133">
      <formula>SEARCH("Poste 4",$P$7)</formula>
    </cfRule>
  </conditionalFormatting>
  <conditionalFormatting sqref="F36">
    <cfRule type="expression" dxfId="203" priority="49">
      <formula>SEARCH("Poste 5",$P$23)</formula>
    </cfRule>
    <cfRule type="expression" dxfId="202" priority="50">
      <formula>SEARCH("Poste 5",$P$22)</formula>
    </cfRule>
    <cfRule type="expression" dxfId="201" priority="51">
      <formula>SEARCH("Poste 5",$P$21)</formula>
    </cfRule>
    <cfRule type="expression" dxfId="200" priority="52">
      <formula>SEARCH("Poste 5",$P$20)</formula>
    </cfRule>
    <cfRule type="expression" dxfId="199" priority="53">
      <formula>SEARCH("Poste 5",$P$19)</formula>
    </cfRule>
    <cfRule type="expression" dxfId="198" priority="54">
      <formula>SEARCH("Poste 5",$P$18)</formula>
    </cfRule>
    <cfRule type="expression" dxfId="197" priority="55">
      <formula>SEARCH("Poste 5",$P$17)</formula>
    </cfRule>
    <cfRule type="expression" dxfId="196" priority="56">
      <formula>SEARCH("Poste 5",$P$16)</formula>
    </cfRule>
    <cfRule type="expression" dxfId="195" priority="57">
      <formula>SEARCH("Poste 5",$P$15)</formula>
    </cfRule>
    <cfRule type="expression" dxfId="194" priority="58">
      <formula>SEARCH("Poste 5",$P$14)</formula>
    </cfRule>
    <cfRule type="expression" dxfId="193" priority="59">
      <formula>SEARCH("Poste 5",$P$13)</formula>
    </cfRule>
    <cfRule type="expression" dxfId="192" priority="60">
      <formula>SEARCH("Poste 5",$P$12)</formula>
    </cfRule>
    <cfRule type="expression" dxfId="191" priority="61">
      <formula>SEARCH("Poste 5",$P$11)</formula>
    </cfRule>
    <cfRule type="expression" dxfId="190" priority="62">
      <formula>SEARCH("Poste 5",$P$10)</formula>
    </cfRule>
    <cfRule type="expression" dxfId="189" priority="63">
      <formula>SEARCH("Poste 5",$P$9)</formula>
    </cfRule>
    <cfRule type="expression" dxfId="188" priority="64">
      <formula>SEARCH("Poste 5",$P$8)</formula>
    </cfRule>
    <cfRule type="expression" dxfId="187" priority="132">
      <formula>SEARCH("Poste 5",$P$7)</formula>
    </cfRule>
  </conditionalFormatting>
  <conditionalFormatting sqref="G36">
    <cfRule type="expression" dxfId="186" priority="33">
      <formula>SEARCH("Poste 6",$P$23)</formula>
    </cfRule>
    <cfRule type="expression" dxfId="185" priority="34">
      <formula>SEARCH("Poste 6",$P$22)</formula>
    </cfRule>
    <cfRule type="expression" dxfId="184" priority="35">
      <formula>SEARCH("Poste 6",$P$21)</formula>
    </cfRule>
    <cfRule type="expression" dxfId="183" priority="36">
      <formula>SEARCH("Poste 6",$P$20)</formula>
    </cfRule>
    <cfRule type="expression" dxfId="182" priority="37">
      <formula>SEARCH("Poste 6",$P$19)</formula>
    </cfRule>
    <cfRule type="expression" dxfId="181" priority="38">
      <formula>SEARCH("Poste 6",$P$18)</formula>
    </cfRule>
    <cfRule type="expression" dxfId="180" priority="39">
      <formula>SEARCH("Poste 6",$P$17)</formula>
    </cfRule>
    <cfRule type="expression" dxfId="179" priority="40">
      <formula>SEARCH("Poste 6",$P$16)</formula>
    </cfRule>
    <cfRule type="expression" dxfId="178" priority="41">
      <formula>SEARCH("Poste 6",$P$15)</formula>
    </cfRule>
    <cfRule type="expression" dxfId="177" priority="42">
      <formula>SEARCH("Poste 6",$P$14)</formula>
    </cfRule>
    <cfRule type="expression" dxfId="176" priority="43">
      <formula>SEARCH("Poste 6",$P$13)</formula>
    </cfRule>
    <cfRule type="expression" dxfId="175" priority="44">
      <formula>SEARCH("Poste 6",$P$12)</formula>
    </cfRule>
    <cfRule type="expression" dxfId="174" priority="45">
      <formula>SEARCH("Poste 6",$P$11)</formula>
    </cfRule>
    <cfRule type="expression" dxfId="173" priority="46">
      <formula>SEARCH("Poste 6",$P$10)</formula>
    </cfRule>
    <cfRule type="expression" dxfId="172" priority="47">
      <formula>SEARCH("Poste 6",$P$9)</formula>
    </cfRule>
    <cfRule type="expression" dxfId="171" priority="48">
      <formula>SEARCH("Poste 6",$P$8)</formula>
    </cfRule>
    <cfRule type="expression" dxfId="170" priority="131">
      <formula>SEARCH("Poste 6",$P$7)</formula>
    </cfRule>
  </conditionalFormatting>
  <conditionalFormatting sqref="L36">
    <cfRule type="expression" dxfId="169" priority="1">
      <formula>SEARCH("Poste 8",$P$23)</formula>
    </cfRule>
    <cfRule type="expression" dxfId="168" priority="2">
      <formula>SEARCH("Poste 8",$P$22)</formula>
    </cfRule>
    <cfRule type="expression" dxfId="167" priority="3">
      <formula>SEARCH("Poste 8",$P$21)</formula>
    </cfRule>
    <cfRule type="expression" dxfId="166" priority="4">
      <formula>SEARCH("Poste 8",$P$20)</formula>
    </cfRule>
    <cfRule type="expression" dxfId="165" priority="5">
      <formula>SEARCH("Poste 8",$P$19)</formula>
    </cfRule>
    <cfRule type="expression" dxfId="164" priority="6">
      <formula>SEARCH("Poste 8",$P$18)</formula>
    </cfRule>
    <cfRule type="expression" dxfId="163" priority="7">
      <formula>SEARCH("Poste 8",$P$17)</formula>
    </cfRule>
    <cfRule type="expression" dxfId="162" priority="8">
      <formula>SEARCH("Poste 8",$P$16)</formula>
    </cfRule>
    <cfRule type="expression" dxfId="161" priority="9">
      <formula>SEARCH("Poste 8",$P$15)</formula>
    </cfRule>
    <cfRule type="expression" dxfId="160" priority="10">
      <formula>SEARCH("Poste 8",$P$14)</formula>
    </cfRule>
    <cfRule type="expression" dxfId="159" priority="11">
      <formula>SEARCH("Poste 8",$P$13)</formula>
    </cfRule>
    <cfRule type="expression" dxfId="158" priority="12">
      <formula>SEARCH("Poste 8",$P$12)</formula>
    </cfRule>
    <cfRule type="expression" dxfId="157" priority="13">
      <formula>SEARCH("Poste 8",$P$11)</formula>
    </cfRule>
    <cfRule type="expression" dxfId="156" priority="14">
      <formula>SEARCH("Poste 8",$P$10)</formula>
    </cfRule>
    <cfRule type="expression" dxfId="155" priority="15">
      <formula>SEARCH("Poste 8",$P$9)</formula>
    </cfRule>
    <cfRule type="expression" dxfId="154" priority="16">
      <formula>SEARCH("Poste 8",$P$8)</formula>
    </cfRule>
    <cfRule type="expression" dxfId="153" priority="129">
      <formula>SEARCH("Poste 8",$P$7)</formula>
    </cfRule>
  </conditionalFormatting>
  <conditionalFormatting sqref="H36:K36">
    <cfRule type="expression" dxfId="152" priority="205">
      <formula>SEARCH("Poste 7",$P$23)</formula>
    </cfRule>
    <cfRule type="expression" dxfId="151" priority="206">
      <formula>SEARCH("Poste 7",$P$22)</formula>
    </cfRule>
    <cfRule type="expression" dxfId="150" priority="207">
      <formula>SEARCH("Poste 7",$P$21)</formula>
    </cfRule>
    <cfRule type="expression" dxfId="149" priority="208">
      <formula>SEARCH("Poste 7",$P$20)</formula>
    </cfRule>
    <cfRule type="expression" dxfId="148" priority="209">
      <formula>SEARCH("Poste 7",$P$19)</formula>
    </cfRule>
    <cfRule type="expression" dxfId="147" priority="210">
      <formula>SEARCH("Poste 7",$P$18)</formula>
    </cfRule>
    <cfRule type="expression" dxfId="146" priority="211">
      <formula>SEARCH("Poste 7",$P$17)</formula>
    </cfRule>
    <cfRule type="expression" dxfId="145" priority="212">
      <formula>SEARCH("Poste 7",$P$16)</formula>
    </cfRule>
    <cfRule type="expression" dxfId="144" priority="213">
      <formula>SEARCH("Poste 7",$P$15)</formula>
    </cfRule>
    <cfRule type="expression" dxfId="143" priority="214">
      <formula>SEARCH("Poste 7",$P$14)</formula>
    </cfRule>
    <cfRule type="expression" dxfId="142" priority="215">
      <formula>SEARCH("Poste 7",$P$13)</formula>
    </cfRule>
    <cfRule type="expression" dxfId="141" priority="216">
      <formula>SEARCH("Poste 7",$P$12)</formula>
    </cfRule>
    <cfRule type="expression" dxfId="140" priority="217">
      <formula>SEARCH("Poste 7",$P$11)</formula>
    </cfRule>
    <cfRule type="expression" dxfId="139" priority="218">
      <formula>SEARCH("Poste 7",$P$10)</formula>
    </cfRule>
    <cfRule type="expression" dxfId="138" priority="219">
      <formula>SEARCH("Poste 7",$P$9)</formula>
    </cfRule>
    <cfRule type="expression" dxfId="137" priority="220">
      <formula>SEARCH("Poste 7",$P$8)</formula>
    </cfRule>
    <cfRule type="expression" dxfId="136" priority="221">
      <formula>SEARCH("Poste 7",$P$7)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7"/>
  <sheetViews>
    <sheetView showGridLines="0" tabSelected="1" zoomScale="80" zoomScaleNormal="80" workbookViewId="0">
      <selection activeCell="D2" sqref="D2"/>
    </sheetView>
  </sheetViews>
  <sheetFormatPr baseColWidth="10" defaultRowHeight="15" x14ac:dyDescent="0.25"/>
  <cols>
    <col min="1" max="1" width="11.42578125" style="2"/>
    <col min="2" max="2" width="16.28515625" style="2" bestFit="1" customWidth="1"/>
    <col min="3" max="3" width="14.140625" style="2" customWidth="1"/>
    <col min="4" max="4" width="22" style="2" bestFit="1" customWidth="1"/>
    <col min="5" max="5" width="31.140625" style="2" bestFit="1" customWidth="1"/>
    <col min="6" max="6" width="34.5703125" style="2" customWidth="1"/>
    <col min="7" max="7" width="47.7109375" style="2" bestFit="1" customWidth="1"/>
    <col min="8" max="8" width="41.42578125" style="2" bestFit="1" customWidth="1"/>
    <col min="9" max="9" width="22.5703125" style="2" hidden="1" customWidth="1"/>
    <col min="10" max="10" width="36.7109375" style="2" hidden="1" customWidth="1"/>
    <col min="11" max="11" width="26.140625" style="2" hidden="1" customWidth="1"/>
    <col min="12" max="12" width="19.28515625" style="2" bestFit="1" customWidth="1"/>
    <col min="13" max="13" width="27.7109375" style="2" bestFit="1" customWidth="1"/>
    <col min="14" max="14" width="20.28515625" style="2" bestFit="1" customWidth="1"/>
    <col min="15" max="15" width="30.85546875" style="2" bestFit="1" customWidth="1"/>
    <col min="16" max="16" width="19.5703125" style="2" bestFit="1" customWidth="1"/>
    <col min="17" max="16384" width="11.42578125" style="2"/>
  </cols>
  <sheetData>
    <row r="1" spans="2:16" ht="46.5" x14ac:dyDescent="0.7">
      <c r="B1" s="80" t="s">
        <v>37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3" spans="2:16" ht="15.75" thickBot="1" x14ac:dyDescent="0.3"/>
    <row r="4" spans="2:16" ht="15" customHeight="1" x14ac:dyDescent="0.25">
      <c r="F4" s="73" t="s">
        <v>16</v>
      </c>
      <c r="G4" s="74"/>
      <c r="H4" s="74"/>
      <c r="I4" s="74"/>
      <c r="J4" s="74"/>
      <c r="K4" s="74"/>
      <c r="L4" s="74"/>
      <c r="M4" s="75"/>
    </row>
    <row r="5" spans="2:16" ht="15.75" customHeight="1" thickBot="1" x14ac:dyDescent="0.3">
      <c r="F5" s="81"/>
      <c r="G5" s="82"/>
      <c r="H5" s="82"/>
      <c r="I5" s="82"/>
      <c r="J5" s="82"/>
      <c r="K5" s="82"/>
      <c r="L5" s="82"/>
      <c r="M5" s="83"/>
    </row>
    <row r="6" spans="2:16" ht="15.75" x14ac:dyDescent="0.25">
      <c r="B6" s="47" t="s">
        <v>0</v>
      </c>
      <c r="C6" s="48" t="s">
        <v>3</v>
      </c>
      <c r="D6" s="48" t="s">
        <v>1</v>
      </c>
      <c r="E6" s="49" t="s">
        <v>2</v>
      </c>
      <c r="F6" s="47" t="s">
        <v>14</v>
      </c>
      <c r="G6" s="48" t="s">
        <v>18</v>
      </c>
      <c r="H6" s="48" t="s">
        <v>34</v>
      </c>
      <c r="I6" s="48" t="s">
        <v>32</v>
      </c>
      <c r="J6" s="48" t="s">
        <v>33</v>
      </c>
      <c r="K6" s="48" t="s">
        <v>35</v>
      </c>
      <c r="L6" s="48" t="s">
        <v>15</v>
      </c>
      <c r="M6" s="49" t="s">
        <v>12</v>
      </c>
      <c r="N6" s="4"/>
      <c r="O6" s="36"/>
      <c r="P6" s="36"/>
    </row>
    <row r="7" spans="2:16" x14ac:dyDescent="0.25">
      <c r="B7" s="50">
        <f>'Calcul théorique deadline'!B7</f>
        <v>1</v>
      </c>
      <c r="C7" s="44">
        <f>'Calcul théorique deadline'!C7</f>
        <v>0</v>
      </c>
      <c r="D7" s="44" t="str">
        <f>'Calcul théorique deadline'!D7</f>
        <v>AHV Multiref</v>
      </c>
      <c r="E7" s="51">
        <f>'Calcul théorique deadline'!E7</f>
        <v>0</v>
      </c>
      <c r="F7" s="37"/>
      <c r="G7" s="8"/>
      <c r="H7" s="8"/>
      <c r="I7" s="29">
        <f>'Calcul théorique deadline'!F7</f>
        <v>0</v>
      </c>
      <c r="J7" s="29" t="e">
        <f>G7/(I7*'Calcul théorique deadline'!L7)</f>
        <v>#DIV/0!</v>
      </c>
      <c r="K7" s="29" t="e">
        <f t="shared" ref="K7:K10" si="0">ROUNDUP(J7/14,0)</f>
        <v>#DIV/0!</v>
      </c>
      <c r="L7" s="45" t="e">
        <f t="shared" ref="L7:L23" si="1">H7+K7</f>
        <v>#DIV/0!</v>
      </c>
      <c r="M7" s="38" t="s">
        <v>7</v>
      </c>
    </row>
    <row r="8" spans="2:16" x14ac:dyDescent="0.25">
      <c r="B8" s="50">
        <f>'Calcul théorique deadline'!B8</f>
        <v>2</v>
      </c>
      <c r="C8" s="44">
        <f>'Calcul théorique deadline'!C8</f>
        <v>0</v>
      </c>
      <c r="D8" s="44" t="str">
        <f>'Calcul théorique deadline'!D8</f>
        <v>Plaques</v>
      </c>
      <c r="E8" s="51">
        <f>'Calcul théorique deadline'!E8</f>
        <v>0</v>
      </c>
      <c r="F8" s="5"/>
      <c r="G8" s="6"/>
      <c r="H8" s="6"/>
      <c r="I8" s="29">
        <f>'Calcul théorique deadline'!F8</f>
        <v>0</v>
      </c>
      <c r="J8" s="29" t="e">
        <f>G8/(I8*'Calcul théorique deadline'!L8)</f>
        <v>#DIV/0!</v>
      </c>
      <c r="K8" s="29" t="e">
        <f t="shared" si="0"/>
        <v>#DIV/0!</v>
      </c>
      <c r="L8" s="45" t="e">
        <f t="shared" si="1"/>
        <v>#DIV/0!</v>
      </c>
      <c r="M8" s="38" t="s">
        <v>11</v>
      </c>
    </row>
    <row r="9" spans="2:16" x14ac:dyDescent="0.25">
      <c r="B9" s="50">
        <f>'Calcul théorique deadline'!B9</f>
        <v>3</v>
      </c>
      <c r="C9" s="44">
        <f>'Calcul théorique deadline'!C9</f>
        <v>0</v>
      </c>
      <c r="D9" s="44" t="str">
        <f>'Calcul théorique deadline'!D9</f>
        <v>WT BDA 1074</v>
      </c>
      <c r="E9" s="51">
        <f>'Calcul théorique deadline'!E9</f>
        <v>28500</v>
      </c>
      <c r="F9" s="10">
        <v>43157.71875</v>
      </c>
      <c r="G9" s="6">
        <v>24700</v>
      </c>
      <c r="H9" s="40">
        <v>43157.875</v>
      </c>
      <c r="I9" s="29">
        <f>'Calcul théorique deadline'!F9</f>
        <v>950</v>
      </c>
      <c r="J9" s="29">
        <f>G9/(I9*'Calcul théorique deadline'!L9)</f>
        <v>-26</v>
      </c>
      <c r="K9" s="29">
        <f t="shared" si="0"/>
        <v>-2</v>
      </c>
      <c r="L9" s="45">
        <f t="shared" si="1"/>
        <v>43155.875</v>
      </c>
      <c r="M9" s="38" t="s">
        <v>4</v>
      </c>
      <c r="O9" s="39"/>
    </row>
    <row r="10" spans="2:16" x14ac:dyDescent="0.25">
      <c r="B10" s="50">
        <f>'Calcul théorique deadline'!B10</f>
        <v>4</v>
      </c>
      <c r="C10" s="44">
        <f>'Calcul théorique deadline'!C10</f>
        <v>0</v>
      </c>
      <c r="D10" s="44" t="str">
        <f>'Calcul théorique deadline'!D10</f>
        <v>BRU 0459</v>
      </c>
      <c r="E10" s="51" t="str">
        <f>'Calcul théorique deadline'!D10</f>
        <v>BRU 0459</v>
      </c>
      <c r="F10" s="10"/>
      <c r="G10" s="6"/>
      <c r="H10" s="6"/>
      <c r="I10" s="29">
        <f>'Calcul théorique deadline'!F10</f>
        <v>630</v>
      </c>
      <c r="J10" s="29" t="e">
        <f>G10/(I10*'Calcul théorique deadline'!L10)</f>
        <v>#DIV/0!</v>
      </c>
      <c r="K10" s="29" t="e">
        <f t="shared" si="0"/>
        <v>#DIV/0!</v>
      </c>
      <c r="L10" s="45" t="e">
        <f t="shared" si="1"/>
        <v>#DIV/0!</v>
      </c>
      <c r="M10" s="38" t="s">
        <v>5</v>
      </c>
    </row>
    <row r="11" spans="2:16" x14ac:dyDescent="0.25">
      <c r="B11" s="50">
        <f>'Calcul théorique deadline'!B11</f>
        <v>5</v>
      </c>
      <c r="C11" s="44">
        <f>'Calcul théorique deadline'!C11</f>
        <v>0</v>
      </c>
      <c r="D11" s="44" t="str">
        <f>'Calcul théorique deadline'!D11</f>
        <v>ARB 1330</v>
      </c>
      <c r="E11" s="51">
        <f>'Calcul théorique deadline'!E11</f>
        <v>90000</v>
      </c>
      <c r="F11" s="10">
        <v>43150.583333333336</v>
      </c>
      <c r="G11" s="6">
        <v>41128</v>
      </c>
      <c r="H11" s="40">
        <v>43157.875</v>
      </c>
      <c r="I11" s="29">
        <f>'Calcul théorique deadline'!F11</f>
        <v>384</v>
      </c>
      <c r="J11" s="29">
        <f>G11/(I11*'Calcul théorique deadline'!L11)</f>
        <v>-107.10416666666667</v>
      </c>
      <c r="K11" s="29">
        <f>ROUNDUP(J11/14,0)</f>
        <v>-8</v>
      </c>
      <c r="L11" s="45">
        <f>H11+K11</f>
        <v>43149.875</v>
      </c>
      <c r="M11" s="38" t="s">
        <v>9</v>
      </c>
    </row>
    <row r="12" spans="2:16" x14ac:dyDescent="0.25">
      <c r="B12" s="50">
        <f>'Calcul théorique deadline'!B12</f>
        <v>6</v>
      </c>
      <c r="C12" s="44">
        <f>'Calcul théorique deadline'!C12</f>
        <v>0</v>
      </c>
      <c r="D12" s="44" t="str">
        <f>'Calcul théorique deadline'!D12</f>
        <v>BDA 1129</v>
      </c>
      <c r="E12" s="51">
        <f>'Calcul théorique deadline'!E12</f>
        <v>63000</v>
      </c>
      <c r="F12" s="10">
        <v>43153.75</v>
      </c>
      <c r="G12" s="6">
        <v>53100</v>
      </c>
      <c r="H12" s="40">
        <v>43157.875</v>
      </c>
      <c r="I12" s="29">
        <f>'Calcul théorique deadline'!F12</f>
        <v>500</v>
      </c>
      <c r="J12" s="29">
        <f>G12/(I12*'Calcul théorique deadline'!L12)</f>
        <v>-106.2</v>
      </c>
      <c r="K12" s="29">
        <f t="shared" ref="K12:K23" si="2">ROUNDUP(J12/14,0)</f>
        <v>-8</v>
      </c>
      <c r="L12" s="45">
        <f t="shared" si="1"/>
        <v>43149.875</v>
      </c>
      <c r="M12" s="38" t="s">
        <v>6</v>
      </c>
    </row>
    <row r="13" spans="2:16" x14ac:dyDescent="0.25">
      <c r="B13" s="50">
        <f>'Calcul théorique deadline'!B13</f>
        <v>0</v>
      </c>
      <c r="C13" s="44">
        <f>'Calcul théorique deadline'!C13</f>
        <v>0</v>
      </c>
      <c r="D13" s="44">
        <f>'Calcul théorique deadline'!D13</f>
        <v>0</v>
      </c>
      <c r="E13" s="51">
        <f>'Calcul théorique deadline'!E13</f>
        <v>0</v>
      </c>
      <c r="F13" s="5"/>
      <c r="G13" s="6"/>
      <c r="H13" s="6"/>
      <c r="I13" s="29">
        <f>'Calcul théorique deadline'!F13</f>
        <v>0</v>
      </c>
      <c r="J13" s="29" t="e">
        <f>G13/(I13*'Calcul théorique deadline'!L13)</f>
        <v>#DIV/0!</v>
      </c>
      <c r="K13" s="29" t="e">
        <f t="shared" si="2"/>
        <v>#DIV/0!</v>
      </c>
      <c r="L13" s="45" t="e">
        <f t="shared" si="1"/>
        <v>#DIV/0!</v>
      </c>
      <c r="M13" s="38"/>
    </row>
    <row r="14" spans="2:16" x14ac:dyDescent="0.25">
      <c r="B14" s="50">
        <f>'Calcul théorique deadline'!B14</f>
        <v>0</v>
      </c>
      <c r="C14" s="44">
        <f>'Calcul théorique deadline'!C14</f>
        <v>0</v>
      </c>
      <c r="D14" s="44">
        <f>'Calcul théorique deadline'!D14</f>
        <v>0</v>
      </c>
      <c r="E14" s="51">
        <f>'Calcul théorique deadline'!E14</f>
        <v>0</v>
      </c>
      <c r="F14" s="5"/>
      <c r="G14" s="6"/>
      <c r="H14" s="6"/>
      <c r="I14" s="29">
        <f>'Calcul théorique deadline'!F14</f>
        <v>0</v>
      </c>
      <c r="J14" s="29" t="e">
        <f>G14/(I14*'Calcul théorique deadline'!L14)</f>
        <v>#DIV/0!</v>
      </c>
      <c r="K14" s="29" t="e">
        <f t="shared" si="2"/>
        <v>#DIV/0!</v>
      </c>
      <c r="L14" s="45" t="e">
        <f t="shared" si="1"/>
        <v>#DIV/0!</v>
      </c>
      <c r="M14" s="38"/>
    </row>
    <row r="15" spans="2:16" x14ac:dyDescent="0.25">
      <c r="B15" s="50">
        <f>'Calcul théorique deadline'!B15</f>
        <v>0</v>
      </c>
      <c r="C15" s="44">
        <f>'Calcul théorique deadline'!C15</f>
        <v>0</v>
      </c>
      <c r="D15" s="44">
        <f>'Calcul théorique deadline'!D15</f>
        <v>0</v>
      </c>
      <c r="E15" s="51">
        <f>'Calcul théorique deadline'!E15</f>
        <v>0</v>
      </c>
      <c r="F15" s="5"/>
      <c r="G15" s="6"/>
      <c r="H15" s="6"/>
      <c r="I15" s="29">
        <f>'Calcul théorique deadline'!F15</f>
        <v>0</v>
      </c>
      <c r="J15" s="29" t="e">
        <f>G15/(I15*'Calcul théorique deadline'!L15)</f>
        <v>#DIV/0!</v>
      </c>
      <c r="K15" s="29" t="e">
        <f t="shared" si="2"/>
        <v>#DIV/0!</v>
      </c>
      <c r="L15" s="45" t="e">
        <f t="shared" si="1"/>
        <v>#DIV/0!</v>
      </c>
      <c r="M15" s="38"/>
    </row>
    <row r="16" spans="2:16" x14ac:dyDescent="0.25">
      <c r="B16" s="50">
        <f>'Calcul théorique deadline'!B16</f>
        <v>0</v>
      </c>
      <c r="C16" s="44">
        <f>'Calcul théorique deadline'!C16</f>
        <v>0</v>
      </c>
      <c r="D16" s="44">
        <f>'Calcul théorique deadline'!D16</f>
        <v>0</v>
      </c>
      <c r="E16" s="51">
        <f>'Calcul théorique deadline'!E16</f>
        <v>0</v>
      </c>
      <c r="F16" s="5"/>
      <c r="G16" s="6"/>
      <c r="H16" s="6"/>
      <c r="I16" s="29">
        <f>'Calcul théorique deadline'!F16</f>
        <v>0</v>
      </c>
      <c r="J16" s="29" t="e">
        <f>G16/(I16*'Calcul théorique deadline'!L16)</f>
        <v>#DIV/0!</v>
      </c>
      <c r="K16" s="29" t="e">
        <f t="shared" si="2"/>
        <v>#DIV/0!</v>
      </c>
      <c r="L16" s="45" t="e">
        <f t="shared" si="1"/>
        <v>#DIV/0!</v>
      </c>
      <c r="M16" s="38"/>
    </row>
    <row r="17" spans="2:13" x14ac:dyDescent="0.25">
      <c r="B17" s="50">
        <f>'Calcul théorique deadline'!B17</f>
        <v>0</v>
      </c>
      <c r="C17" s="44">
        <f>'Calcul théorique deadline'!C17</f>
        <v>0</v>
      </c>
      <c r="D17" s="44">
        <f>'Calcul théorique deadline'!D17</f>
        <v>0</v>
      </c>
      <c r="E17" s="51">
        <f>'Calcul théorique deadline'!E17</f>
        <v>0</v>
      </c>
      <c r="F17" s="5"/>
      <c r="G17" s="6"/>
      <c r="H17" s="6"/>
      <c r="I17" s="29">
        <f>'Calcul théorique deadline'!F17</f>
        <v>0</v>
      </c>
      <c r="J17" s="29" t="e">
        <f>G17/(I17*'Calcul théorique deadline'!L17)</f>
        <v>#DIV/0!</v>
      </c>
      <c r="K17" s="29" t="e">
        <f t="shared" si="2"/>
        <v>#DIV/0!</v>
      </c>
      <c r="L17" s="45" t="e">
        <f t="shared" si="1"/>
        <v>#DIV/0!</v>
      </c>
      <c r="M17" s="38"/>
    </row>
    <row r="18" spans="2:13" x14ac:dyDescent="0.25">
      <c r="B18" s="50">
        <f>'Calcul théorique deadline'!B18</f>
        <v>0</v>
      </c>
      <c r="C18" s="44">
        <f>'Calcul théorique deadline'!C18</f>
        <v>0</v>
      </c>
      <c r="D18" s="44">
        <f>'Calcul théorique deadline'!D18</f>
        <v>0</v>
      </c>
      <c r="E18" s="51">
        <f>'Calcul théorique deadline'!E18</f>
        <v>0</v>
      </c>
      <c r="F18" s="5"/>
      <c r="G18" s="6"/>
      <c r="H18" s="6"/>
      <c r="I18" s="29">
        <f>'Calcul théorique deadline'!F18</f>
        <v>0</v>
      </c>
      <c r="J18" s="29" t="e">
        <f>G18/(I18*'Calcul théorique deadline'!L18)</f>
        <v>#DIV/0!</v>
      </c>
      <c r="K18" s="29" t="e">
        <f t="shared" si="2"/>
        <v>#DIV/0!</v>
      </c>
      <c r="L18" s="45" t="e">
        <f t="shared" si="1"/>
        <v>#DIV/0!</v>
      </c>
      <c r="M18" s="38"/>
    </row>
    <row r="19" spans="2:13" x14ac:dyDescent="0.25">
      <c r="B19" s="50">
        <f>'Calcul théorique deadline'!B19</f>
        <v>0</v>
      </c>
      <c r="C19" s="44">
        <f>'Calcul théorique deadline'!C19</f>
        <v>0</v>
      </c>
      <c r="D19" s="44">
        <f>'Calcul théorique deadline'!D19</f>
        <v>0</v>
      </c>
      <c r="E19" s="51">
        <f>'Calcul théorique deadline'!E19</f>
        <v>0</v>
      </c>
      <c r="F19" s="5"/>
      <c r="G19" s="6"/>
      <c r="H19" s="6"/>
      <c r="I19" s="29">
        <f>'Calcul théorique deadline'!F19</f>
        <v>0</v>
      </c>
      <c r="J19" s="29" t="e">
        <f>G19/(I19*'Calcul théorique deadline'!L19)</f>
        <v>#DIV/0!</v>
      </c>
      <c r="K19" s="29" t="e">
        <f t="shared" si="2"/>
        <v>#DIV/0!</v>
      </c>
      <c r="L19" s="45" t="e">
        <f t="shared" si="1"/>
        <v>#DIV/0!</v>
      </c>
      <c r="M19" s="38"/>
    </row>
    <row r="20" spans="2:13" x14ac:dyDescent="0.25">
      <c r="B20" s="50">
        <f>'Calcul théorique deadline'!B20</f>
        <v>0</v>
      </c>
      <c r="C20" s="44">
        <f>'Calcul théorique deadline'!C20</f>
        <v>0</v>
      </c>
      <c r="D20" s="44">
        <f>'Calcul théorique deadline'!D20</f>
        <v>0</v>
      </c>
      <c r="E20" s="51">
        <f>'Calcul théorique deadline'!E20</f>
        <v>0</v>
      </c>
      <c r="F20" s="5"/>
      <c r="G20" s="6"/>
      <c r="H20" s="6"/>
      <c r="I20" s="29">
        <f>'Calcul théorique deadline'!F20</f>
        <v>0</v>
      </c>
      <c r="J20" s="29" t="e">
        <f>G20/(I20*'Calcul théorique deadline'!L20)</f>
        <v>#DIV/0!</v>
      </c>
      <c r="K20" s="29" t="e">
        <f t="shared" si="2"/>
        <v>#DIV/0!</v>
      </c>
      <c r="L20" s="45" t="e">
        <f t="shared" si="1"/>
        <v>#DIV/0!</v>
      </c>
      <c r="M20" s="38"/>
    </row>
    <row r="21" spans="2:13" x14ac:dyDescent="0.25">
      <c r="B21" s="50">
        <f>'Calcul théorique deadline'!B21</f>
        <v>0</v>
      </c>
      <c r="C21" s="44">
        <f>'Calcul théorique deadline'!C21</f>
        <v>0</v>
      </c>
      <c r="D21" s="44">
        <f>'Calcul théorique deadline'!D21</f>
        <v>0</v>
      </c>
      <c r="E21" s="51">
        <f>'Calcul théorique deadline'!E21</f>
        <v>0</v>
      </c>
      <c r="F21" s="5"/>
      <c r="G21" s="6"/>
      <c r="H21" s="6"/>
      <c r="I21" s="29">
        <f>'Calcul théorique deadline'!F21</f>
        <v>0</v>
      </c>
      <c r="J21" s="29" t="e">
        <f>G21/(I21*'Calcul théorique deadline'!L21)</f>
        <v>#DIV/0!</v>
      </c>
      <c r="K21" s="29" t="e">
        <f t="shared" si="2"/>
        <v>#DIV/0!</v>
      </c>
      <c r="L21" s="45" t="e">
        <f t="shared" si="1"/>
        <v>#DIV/0!</v>
      </c>
      <c r="M21" s="38"/>
    </row>
    <row r="22" spans="2:13" x14ac:dyDescent="0.25">
      <c r="B22" s="50">
        <f>'Calcul théorique deadline'!B22</f>
        <v>0</v>
      </c>
      <c r="C22" s="44">
        <f>'Calcul théorique deadline'!C22</f>
        <v>0</v>
      </c>
      <c r="D22" s="44">
        <f>'Calcul théorique deadline'!D22</f>
        <v>0</v>
      </c>
      <c r="E22" s="51">
        <f>'Calcul théorique deadline'!E22</f>
        <v>0</v>
      </c>
      <c r="F22" s="5"/>
      <c r="G22" s="6"/>
      <c r="H22" s="6"/>
      <c r="I22" s="29">
        <f>'Calcul théorique deadline'!F22</f>
        <v>0</v>
      </c>
      <c r="J22" s="29" t="e">
        <f>G22/(I22*'Calcul théorique deadline'!L22)</f>
        <v>#DIV/0!</v>
      </c>
      <c r="K22" s="29" t="e">
        <f t="shared" si="2"/>
        <v>#DIV/0!</v>
      </c>
      <c r="L22" s="45" t="e">
        <f t="shared" si="1"/>
        <v>#DIV/0!</v>
      </c>
      <c r="M22" s="38"/>
    </row>
    <row r="23" spans="2:13" ht="15.75" thickBot="1" x14ac:dyDescent="0.3">
      <c r="B23" s="52">
        <f>'Calcul théorique deadline'!B23</f>
        <v>0</v>
      </c>
      <c r="C23" s="46">
        <f>'Calcul théorique deadline'!C23</f>
        <v>0</v>
      </c>
      <c r="D23" s="46">
        <f>'Calcul théorique deadline'!D23</f>
        <v>0</v>
      </c>
      <c r="E23" s="53">
        <f>'Calcul théorique deadline'!E23</f>
        <v>0</v>
      </c>
      <c r="F23" s="15"/>
      <c r="G23" s="16"/>
      <c r="H23" s="16"/>
      <c r="I23" s="30">
        <f>'Calcul théorique deadline'!F23</f>
        <v>0</v>
      </c>
      <c r="J23" s="30" t="e">
        <f>G23/(I23*'Calcul théorique deadline'!L23)</f>
        <v>#DIV/0!</v>
      </c>
      <c r="K23" s="29" t="e">
        <f t="shared" si="2"/>
        <v>#DIV/0!</v>
      </c>
      <c r="L23" s="69" t="e">
        <f t="shared" si="1"/>
        <v>#DIV/0!</v>
      </c>
      <c r="M23" s="41"/>
    </row>
    <row r="31" spans="2:13" ht="15.75" thickBot="1" x14ac:dyDescent="0.3"/>
    <row r="32" spans="2:13" x14ac:dyDescent="0.25">
      <c r="B32" s="63" t="s">
        <v>4</v>
      </c>
      <c r="C32" s="64" t="s">
        <v>5</v>
      </c>
      <c r="D32" s="64" t="s">
        <v>6</v>
      </c>
      <c r="E32" s="64" t="s">
        <v>7</v>
      </c>
      <c r="F32" s="64" t="s">
        <v>8</v>
      </c>
      <c r="G32" s="84" t="s">
        <v>9</v>
      </c>
      <c r="H32" s="85"/>
      <c r="I32" s="64"/>
      <c r="J32" s="64"/>
      <c r="K32" s="64"/>
      <c r="L32" s="64" t="s">
        <v>10</v>
      </c>
      <c r="M32" s="65" t="s">
        <v>11</v>
      </c>
    </row>
    <row r="33" spans="2:13" ht="15.75" thickBot="1" x14ac:dyDescent="0.3">
      <c r="B33" s="66"/>
      <c r="C33" s="67"/>
      <c r="D33" s="67"/>
      <c r="E33" s="67"/>
      <c r="F33" s="67"/>
      <c r="G33" s="86"/>
      <c r="H33" s="87"/>
      <c r="I33" s="67"/>
      <c r="J33" s="67"/>
      <c r="K33" s="67"/>
      <c r="L33" s="67"/>
      <c r="M33" s="68"/>
    </row>
    <row r="38" spans="2:13" ht="15.75" thickBot="1" x14ac:dyDescent="0.3"/>
    <row r="39" spans="2:13" ht="21.75" thickBot="1" x14ac:dyDescent="0.4">
      <c r="F39" s="55" t="s">
        <v>30</v>
      </c>
      <c r="G39" s="56" t="s">
        <v>31</v>
      </c>
      <c r="H39" s="54"/>
      <c r="I39" s="42"/>
      <c r="J39" s="42"/>
      <c r="K39" s="42"/>
    </row>
    <row r="40" spans="2:13" x14ac:dyDescent="0.25">
      <c r="F40" s="57" t="s">
        <v>4</v>
      </c>
      <c r="G40" s="58">
        <v>2</v>
      </c>
      <c r="H40" s="43"/>
      <c r="I40" s="43"/>
      <c r="J40" s="43"/>
      <c r="K40" s="43"/>
    </row>
    <row r="41" spans="2:13" x14ac:dyDescent="0.25">
      <c r="F41" s="59" t="s">
        <v>5</v>
      </c>
      <c r="G41" s="60">
        <v>1</v>
      </c>
      <c r="H41" s="43"/>
      <c r="I41" s="43"/>
      <c r="J41" s="43"/>
      <c r="K41" s="43"/>
    </row>
    <row r="42" spans="2:13" x14ac:dyDescent="0.25">
      <c r="F42" s="59" t="s">
        <v>6</v>
      </c>
      <c r="G42" s="60">
        <v>2</v>
      </c>
      <c r="H42" s="43"/>
      <c r="I42" s="43"/>
      <c r="J42" s="43"/>
      <c r="K42" s="43"/>
    </row>
    <row r="43" spans="2:13" x14ac:dyDescent="0.25">
      <c r="F43" s="59" t="s">
        <v>7</v>
      </c>
      <c r="G43" s="60">
        <v>1</v>
      </c>
      <c r="H43" s="43"/>
      <c r="I43" s="43"/>
      <c r="J43" s="43"/>
      <c r="K43" s="43"/>
    </row>
    <row r="44" spans="2:13" x14ac:dyDescent="0.25">
      <c r="F44" s="59" t="s">
        <v>8</v>
      </c>
      <c r="G44" s="60">
        <v>1</v>
      </c>
      <c r="H44" s="43"/>
      <c r="I44" s="43"/>
      <c r="J44" s="43"/>
      <c r="K44" s="43"/>
    </row>
    <row r="45" spans="2:13" x14ac:dyDescent="0.25">
      <c r="F45" s="59" t="s">
        <v>9</v>
      </c>
      <c r="G45" s="60">
        <v>2</v>
      </c>
      <c r="H45" s="43"/>
      <c r="I45" s="43"/>
      <c r="J45" s="43"/>
      <c r="K45" s="43"/>
    </row>
    <row r="46" spans="2:13" x14ac:dyDescent="0.25">
      <c r="F46" s="59" t="s">
        <v>10</v>
      </c>
      <c r="G46" s="60">
        <v>1</v>
      </c>
      <c r="H46" s="43"/>
      <c r="I46" s="43"/>
      <c r="J46" s="43"/>
      <c r="K46" s="43"/>
    </row>
    <row r="47" spans="2:13" ht="15.75" thickBot="1" x14ac:dyDescent="0.3">
      <c r="F47" s="61" t="s">
        <v>11</v>
      </c>
      <c r="G47" s="62">
        <v>2</v>
      </c>
      <c r="H47" s="43"/>
      <c r="I47" s="43"/>
      <c r="J47" s="43"/>
      <c r="K47" s="43"/>
    </row>
  </sheetData>
  <mergeCells count="4">
    <mergeCell ref="B1:M1"/>
    <mergeCell ref="F4:M5"/>
    <mergeCell ref="G32:H32"/>
    <mergeCell ref="G33:H33"/>
  </mergeCells>
  <conditionalFormatting sqref="B33">
    <cfRule type="expression" dxfId="135" priority="181">
      <formula>FIND("Poste 1",$M$23)</formula>
    </cfRule>
    <cfRule type="expression" dxfId="134" priority="182">
      <formula>FIND("Poste 1",$M$22)</formula>
    </cfRule>
    <cfRule type="expression" dxfId="133" priority="183">
      <formula>FIND("Poste 1",$M$21)</formula>
    </cfRule>
    <cfRule type="expression" dxfId="132" priority="184">
      <formula>FIND("Poste 1",$M$20)</formula>
    </cfRule>
    <cfRule type="expression" dxfId="131" priority="185">
      <formula>FIND("Poste 1",$M$19)</formula>
    </cfRule>
    <cfRule type="expression" dxfId="130" priority="186">
      <formula>FIND("Poste 1",$M$18)</formula>
    </cfRule>
    <cfRule type="expression" dxfId="129" priority="187">
      <formula>FIND("Poste 1",$M$17)</formula>
    </cfRule>
    <cfRule type="expression" dxfId="128" priority="188">
      <formula>FIND("Poste 1",$M$16)</formula>
    </cfRule>
    <cfRule type="expression" dxfId="127" priority="189">
      <formula>FIND("Poste 1",$M$15)</formula>
    </cfRule>
    <cfRule type="expression" dxfId="126" priority="190">
      <formula>FIND("Poste 1",$M$14)</formula>
    </cfRule>
    <cfRule type="expression" dxfId="125" priority="191">
      <formula>FIND("Poste 1",$M$13)</formula>
    </cfRule>
    <cfRule type="expression" dxfId="124" priority="192">
      <formula>FIND("Poste 1",$M$12)</formula>
    </cfRule>
    <cfRule type="expression" dxfId="123" priority="193">
      <formula>FIND("Poste 1",$M$11)</formula>
    </cfRule>
    <cfRule type="expression" dxfId="122" priority="194">
      <formula>FIND("Poste 1",$M$10)</formula>
    </cfRule>
    <cfRule type="expression" dxfId="121" priority="195">
      <formula>FIND("Poste 1",$M$9)</formula>
    </cfRule>
    <cfRule type="expression" dxfId="120" priority="196">
      <formula>FIND("Poste 1",$M$8)</formula>
    </cfRule>
    <cfRule type="expression" dxfId="119" priority="204">
      <formula>FIND("Poste 1",$M$7)</formula>
    </cfRule>
  </conditionalFormatting>
  <conditionalFormatting sqref="C33">
    <cfRule type="expression" dxfId="118" priority="165">
      <formula>SEARCH("Poste 2",$M$23)</formula>
    </cfRule>
    <cfRule type="expression" dxfId="117" priority="166">
      <formula>SEARCH("Poste 2",$M$22)</formula>
    </cfRule>
    <cfRule type="expression" dxfId="116" priority="167">
      <formula>SEARCH("Poste 2",$M$21)</formula>
    </cfRule>
    <cfRule type="expression" dxfId="115" priority="168">
      <formula>SEARCH("Poste 2",$M$20)</formula>
    </cfRule>
    <cfRule type="expression" dxfId="114" priority="169">
      <formula>SEARCH("Poste 2",$M$19)</formula>
    </cfRule>
    <cfRule type="expression" dxfId="113" priority="170">
      <formula>SEARCH("Poste 2",$M$18)</formula>
    </cfRule>
    <cfRule type="expression" dxfId="112" priority="171">
      <formula>SEARCH("Poste 2",$M$17)</formula>
    </cfRule>
    <cfRule type="expression" dxfId="111" priority="172">
      <formula>SEARCH("Poste 2",$M$16)</formula>
    </cfRule>
    <cfRule type="expression" dxfId="110" priority="173">
      <formula>SEARCH("Poste 2",$M$15)</formula>
    </cfRule>
    <cfRule type="expression" dxfId="109" priority="174">
      <formula>SEARCH("Poste 2",$M$14)</formula>
    </cfRule>
    <cfRule type="expression" dxfId="108" priority="175">
      <formula>SEARCH("Poste 2",$M$13)</formula>
    </cfRule>
    <cfRule type="expression" dxfId="107" priority="176">
      <formula>SEARCH("Poste 2",$M$12)</formula>
    </cfRule>
    <cfRule type="expression" dxfId="106" priority="177">
      <formula>SEARCH("Poste 2",$M$11)</formula>
    </cfRule>
    <cfRule type="expression" dxfId="105" priority="178">
      <formula>SEARCH("Poste 2",$M$10)</formula>
    </cfRule>
    <cfRule type="expression" dxfId="104" priority="179">
      <formula>SEARCH("Poste 2",$M$9)</formula>
    </cfRule>
    <cfRule type="expression" dxfId="103" priority="180">
      <formula>SEARCH("Poste 2",$M$8)</formula>
    </cfRule>
    <cfRule type="expression" dxfId="102" priority="203">
      <formula>SEARCH("Poste 2",$M$7)</formula>
    </cfRule>
  </conditionalFormatting>
  <conditionalFormatting sqref="D33">
    <cfRule type="expression" dxfId="101" priority="149">
      <formula>SEARCH("Poste 3",$M$23)</formula>
    </cfRule>
    <cfRule type="expression" dxfId="100" priority="150">
      <formula>SEARCH("Poste 3",$M$22)</formula>
    </cfRule>
    <cfRule type="expression" dxfId="99" priority="151">
      <formula>SEARCH("Poste 3",$M$21)</formula>
    </cfRule>
    <cfRule type="expression" dxfId="98" priority="152">
      <formula>SEARCH("Poste 3",$M$20)</formula>
    </cfRule>
    <cfRule type="expression" dxfId="97" priority="153">
      <formula>SEARCH("Poste 3",$M$19)</formula>
    </cfRule>
    <cfRule type="expression" dxfId="96" priority="154">
      <formula>SEARCH("Poste 3",$M$18)</formula>
    </cfRule>
    <cfRule type="expression" dxfId="95" priority="155">
      <formula>SEARCH("Poste 3",$M$17)</formula>
    </cfRule>
    <cfRule type="expression" dxfId="94" priority="156">
      <formula>SEARCH("Poste 3",$M$16)</formula>
    </cfRule>
    <cfRule type="expression" dxfId="93" priority="157">
      <formula>SEARCH("Poste 3",$M$15)</formula>
    </cfRule>
    <cfRule type="expression" dxfId="92" priority="158">
      <formula>SEARCH("Poste 3",$M$14)</formula>
    </cfRule>
    <cfRule type="expression" dxfId="91" priority="159">
      <formula>SEARCH("Poste 3",$M$13)</formula>
    </cfRule>
    <cfRule type="expression" dxfId="90" priority="160">
      <formula>SEARCH("Poste 3",$M$12)</formula>
    </cfRule>
    <cfRule type="expression" dxfId="89" priority="161">
      <formula>SEARCH("Poste 3",$M$11)</formula>
    </cfRule>
    <cfRule type="expression" dxfId="88" priority="162">
      <formula>SEARCH("Poste 3",$M$10)</formula>
    </cfRule>
    <cfRule type="expression" dxfId="87" priority="163">
      <formula>SEARCH("Poste 3",$M$9)</formula>
    </cfRule>
    <cfRule type="expression" dxfId="86" priority="164">
      <formula>SEARCH("Poste 3",$M$8)</formula>
    </cfRule>
    <cfRule type="expression" dxfId="85" priority="202">
      <formula>SEARCH("Poste 3",$M$7)</formula>
    </cfRule>
  </conditionalFormatting>
  <conditionalFormatting sqref="E33">
    <cfRule type="expression" dxfId="84" priority="133">
      <formula>SEARCH("Poste 4",$M$23)</formula>
    </cfRule>
    <cfRule type="expression" dxfId="83" priority="134">
      <formula>SEARCH("Poste 4",$M$22)</formula>
    </cfRule>
    <cfRule type="expression" dxfId="82" priority="135">
      <formula>SEARCH("Poste 4",$M$21)</formula>
    </cfRule>
    <cfRule type="expression" dxfId="81" priority="136">
      <formula>SEARCH("Poste 4",$M$20)</formula>
    </cfRule>
    <cfRule type="expression" dxfId="80" priority="137">
      <formula>SEARCH("Poste 4",$M$19)</formula>
    </cfRule>
    <cfRule type="expression" dxfId="79" priority="138">
      <formula>SEARCH("Poste 4",$M$18)</formula>
    </cfRule>
    <cfRule type="expression" dxfId="78" priority="139">
      <formula>SEARCH("Poste 4",$M$17)</formula>
    </cfRule>
    <cfRule type="expression" dxfId="77" priority="140">
      <formula>SEARCH("Poste 4",$M$16)</formula>
    </cfRule>
    <cfRule type="expression" dxfId="76" priority="141">
      <formula>SEARCH("Poste 4",$M$15)</formula>
    </cfRule>
    <cfRule type="expression" dxfId="75" priority="142">
      <formula>SEARCH("Poste 4",$M$14)</formula>
    </cfRule>
    <cfRule type="expression" dxfId="74" priority="143">
      <formula>SEARCH("Poste 4",$M$13)</formula>
    </cfRule>
    <cfRule type="expression" dxfId="73" priority="144">
      <formula>SEARCH("Poste 4",$M$12)</formula>
    </cfRule>
    <cfRule type="expression" dxfId="72" priority="145">
      <formula>SEARCH("Poste 4",$M$11)</formula>
    </cfRule>
    <cfRule type="expression" dxfId="71" priority="146">
      <formula>SEARCH("Poste 4",$M$10)</formula>
    </cfRule>
    <cfRule type="expression" dxfId="70" priority="147">
      <formula>SEARCH("Poste 4",$M$9)</formula>
    </cfRule>
    <cfRule type="expression" dxfId="69" priority="148">
      <formula>SEARCH("Poste 4",$M$8)</formula>
    </cfRule>
    <cfRule type="expression" dxfId="68" priority="201">
      <formula>SEARCH("Poste 4",$M$7)</formula>
    </cfRule>
  </conditionalFormatting>
  <conditionalFormatting sqref="F33">
    <cfRule type="expression" dxfId="67" priority="49">
      <formula>SEARCH("Poste 5",$M$23)</formula>
    </cfRule>
    <cfRule type="expression" dxfId="66" priority="50">
      <formula>SEARCH("Poste 5",$M$22)</formula>
    </cfRule>
    <cfRule type="expression" dxfId="65" priority="51">
      <formula>SEARCH("Poste 5",$M$21)</formula>
    </cfRule>
    <cfRule type="expression" dxfId="64" priority="52">
      <formula>SEARCH("Poste 5",$M$20)</formula>
    </cfRule>
    <cfRule type="expression" dxfId="63" priority="53">
      <formula>SEARCH("Poste 5",$M$19)</formula>
    </cfRule>
    <cfRule type="expression" dxfId="62" priority="54">
      <formula>SEARCH("Poste 5",$M$18)</formula>
    </cfRule>
    <cfRule type="expression" dxfId="61" priority="55">
      <formula>SEARCH("Poste 5",$M$17)</formula>
    </cfRule>
    <cfRule type="expression" dxfId="60" priority="56">
      <formula>SEARCH("Poste 5",$M$16)</formula>
    </cfRule>
    <cfRule type="expression" dxfId="59" priority="57">
      <formula>SEARCH("Poste 5",$M$15)</formula>
    </cfRule>
    <cfRule type="expression" dxfId="58" priority="58">
      <formula>SEARCH("Poste 5",$M$14)</formula>
    </cfRule>
    <cfRule type="expression" dxfId="57" priority="59">
      <formula>SEARCH("Poste 5",$M$13)</formula>
    </cfRule>
    <cfRule type="expression" dxfId="56" priority="60">
      <formula>SEARCH("Poste 5",$M$12)</formula>
    </cfRule>
    <cfRule type="expression" dxfId="55" priority="61">
      <formula>SEARCH("Poste 5",$M$11)</formula>
    </cfRule>
    <cfRule type="expression" dxfId="54" priority="62">
      <formula>SEARCH("Poste 5",$M$10)</formula>
    </cfRule>
    <cfRule type="expression" dxfId="53" priority="63">
      <formula>SEARCH("Poste 5",$M$9)</formula>
    </cfRule>
    <cfRule type="expression" dxfId="52" priority="64">
      <formula>SEARCH("Poste 5",$M$8)</formula>
    </cfRule>
    <cfRule type="expression" dxfId="51" priority="68">
      <formula>SEARCH("Poste 5",$M$7)</formula>
    </cfRule>
  </conditionalFormatting>
  <conditionalFormatting sqref="G33 I33:K33">
    <cfRule type="expression" dxfId="50" priority="33">
      <formula>SEARCH("Poste 6",$M$23)</formula>
    </cfRule>
    <cfRule type="expression" dxfId="49" priority="34">
      <formula>SEARCH("Poste 6",$M$22)</formula>
    </cfRule>
    <cfRule type="expression" dxfId="48" priority="35">
      <formula>SEARCH("Poste 6",$M$21)</formula>
    </cfRule>
    <cfRule type="expression" dxfId="47" priority="36">
      <formula>SEARCH("Poste 6",$M$20)</formula>
    </cfRule>
    <cfRule type="expression" dxfId="46" priority="37">
      <formula>SEARCH("Poste 6",$M$19)</formula>
    </cfRule>
    <cfRule type="expression" dxfId="45" priority="38">
      <formula>SEARCH("Poste 6",$M$18)</formula>
    </cfRule>
    <cfRule type="expression" dxfId="44" priority="39">
      <formula>SEARCH("Poste 6",$M$17)</formula>
    </cfRule>
    <cfRule type="expression" dxfId="43" priority="40">
      <formula>SEARCH("Poste 6",$M$16)</formula>
    </cfRule>
    <cfRule type="expression" dxfId="42" priority="41">
      <formula>SEARCH("Poste 6",$M$15)</formula>
    </cfRule>
    <cfRule type="expression" dxfId="41" priority="42">
      <formula>SEARCH("Poste 6",$M$14)</formula>
    </cfRule>
    <cfRule type="expression" dxfId="40" priority="43">
      <formula>SEARCH("Poste 6",$M$13)</formula>
    </cfRule>
    <cfRule type="expression" dxfId="39" priority="44">
      <formula>SEARCH("Poste 6",$M$12)</formula>
    </cfRule>
    <cfRule type="expression" dxfId="38" priority="45">
      <formula>SEARCH("Poste 6",$M$11)</formula>
    </cfRule>
    <cfRule type="expression" dxfId="37" priority="46">
      <formula>SEARCH("Poste 6",$M$10)</formula>
    </cfRule>
    <cfRule type="expression" dxfId="36" priority="47">
      <formula>SEARCH("Poste 6",$M$9)</formula>
    </cfRule>
    <cfRule type="expression" dxfId="35" priority="48">
      <formula>SEARCH("Poste 6",$M$8)</formula>
    </cfRule>
    <cfRule type="expression" dxfId="34" priority="67">
      <formula>SEARCH("Poste 6",$M$7)</formula>
    </cfRule>
  </conditionalFormatting>
  <conditionalFormatting sqref="L33">
    <cfRule type="expression" dxfId="33" priority="17">
      <formula>SEARCH("Poste 7",$M$23)</formula>
    </cfRule>
    <cfRule type="expression" dxfId="32" priority="18">
      <formula>SEARCH("Poste 7",$M$22)</formula>
    </cfRule>
    <cfRule type="expression" dxfId="31" priority="19">
      <formula>SEARCH("Poste 7",$M$21)</formula>
    </cfRule>
    <cfRule type="expression" dxfId="30" priority="20">
      <formula>SEARCH("Poste 7",$M$20)</formula>
    </cfRule>
    <cfRule type="expression" dxfId="29" priority="21">
      <formula>SEARCH("Poste 7",$M$19)</formula>
    </cfRule>
    <cfRule type="expression" dxfId="28" priority="22">
      <formula>SEARCH("Poste 7",$M$18)</formula>
    </cfRule>
    <cfRule type="expression" dxfId="27" priority="23">
      <formula>SEARCH("Poste 7",$M$17)</formula>
    </cfRule>
    <cfRule type="expression" dxfId="26" priority="24">
      <formula>SEARCH("Poste 7",$M$16)</formula>
    </cfRule>
    <cfRule type="expression" dxfId="25" priority="25">
      <formula>SEARCH("Poste 7",$M$15)</formula>
    </cfRule>
    <cfRule type="expression" dxfId="24" priority="26">
      <formula>SEARCH("Poste 7",$M$14)</formula>
    </cfRule>
    <cfRule type="expression" dxfId="23" priority="27">
      <formula>SEARCH("Poste 7",$M$13)</formula>
    </cfRule>
    <cfRule type="expression" dxfId="22" priority="28">
      <formula>SEARCH("Poste 7",$M$12)</formula>
    </cfRule>
    <cfRule type="expression" dxfId="21" priority="29">
      <formula>SEARCH("Poste 7",$M$11)</formula>
    </cfRule>
    <cfRule type="expression" dxfId="20" priority="30">
      <formula>SEARCH("Poste 7",$M$10)</formula>
    </cfRule>
    <cfRule type="expression" dxfId="19" priority="31">
      <formula>SEARCH("Poste 7",$M$9)</formula>
    </cfRule>
    <cfRule type="expression" dxfId="18" priority="32">
      <formula>SEARCH("Poste 7",$M$8)</formula>
    </cfRule>
    <cfRule type="expression" dxfId="17" priority="66">
      <formula>SEARCH("Poste 7",$M$7)</formula>
    </cfRule>
  </conditionalFormatting>
  <conditionalFormatting sqref="M33">
    <cfRule type="expression" dxfId="16" priority="1">
      <formula>SEARCH("Poste 8",$M$23)</formula>
    </cfRule>
    <cfRule type="expression" dxfId="15" priority="2">
      <formula>SEARCH("Poste 8",$M$22)</formula>
    </cfRule>
    <cfRule type="expression" dxfId="14" priority="3">
      <formula>SEARCH("Poste 8",$M$21)</formula>
    </cfRule>
    <cfRule type="expression" dxfId="13" priority="4">
      <formula>SEARCH("Poste 8",$M$20)</formula>
    </cfRule>
    <cfRule type="expression" dxfId="12" priority="5">
      <formula>SEARCH("Poste 8",$M$19)</formula>
    </cfRule>
    <cfRule type="expression" dxfId="11" priority="6">
      <formula>SEARCH("Poste 8",$M$18)</formula>
    </cfRule>
    <cfRule type="expression" dxfId="10" priority="7">
      <formula>SEARCH("Poste 8",$M$17)</formula>
    </cfRule>
    <cfRule type="expression" dxfId="9" priority="8">
      <formula>SEARCH("Poste 8",$M$16)</formula>
    </cfRule>
    <cfRule type="expression" dxfId="8" priority="9">
      <formula>SEARCH("Poste 8",$M$15)</formula>
    </cfRule>
    <cfRule type="expression" dxfId="7" priority="10">
      <formula>SEARCH("Poste 8",$M$14)</formula>
    </cfRule>
    <cfRule type="expression" dxfId="6" priority="11">
      <formula>SEARCH("Poste 8",$M$13)</formula>
    </cfRule>
    <cfRule type="expression" dxfId="5" priority="12">
      <formula>SEARCH("Poste 8",$M$12)</formula>
    </cfRule>
    <cfRule type="expression" dxfId="4" priority="13">
      <formula>SEARCH("Poste 8",$M$11)</formula>
    </cfRule>
    <cfRule type="expression" dxfId="3" priority="14">
      <formula>SEARCH("Poste 8",$M$10)</formula>
    </cfRule>
    <cfRule type="expression" dxfId="2" priority="15">
      <formula>SEARCH("Poste 8",$M$9)</formula>
    </cfRule>
    <cfRule type="expression" dxfId="1" priority="16">
      <formula>SEARCH("Poste 8",$M$8)</formula>
    </cfRule>
    <cfRule type="expression" dxfId="0" priority="65">
      <formula>SEARCH("Poste 8",$M$7)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théorique deadline</vt:lpstr>
      <vt:lpstr>Etat réel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Antunes, Gaetan</dc:creator>
  <cp:lastModifiedBy>Antunes, Gaetan</cp:lastModifiedBy>
  <dcterms:created xsi:type="dcterms:W3CDTF">2018-02-20T08:14:28Z</dcterms:created>
  <dcterms:modified xsi:type="dcterms:W3CDTF">2018-03-05T09:16:29Z</dcterms:modified>
</cp:coreProperties>
</file>