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9001" codeName="{320AAD7A-AEEB-3B57-35EE-6C7AAB037B02}"/>
  <workbookPr codeName="ThisWorkbook" defaultThemeVersion="124226"/>
  <mc:AlternateContent xmlns:mc="http://schemas.openxmlformats.org/markup-compatibility/2006">
    <mc:Choice Requires="x15">
      <x15ac:absPath xmlns:x15ac="http://schemas.microsoft.com/office/spreadsheetml/2010/11/ac" url="C:\Users\Compiègne\Desktop\"/>
    </mc:Choice>
  </mc:AlternateContent>
  <bookViews>
    <workbookView xWindow="0" yWindow="0" windowWidth="14955" windowHeight="3780"/>
  </bookViews>
  <sheets>
    <sheet name="Rajout" sheetId="15" r:id="rId1"/>
    <sheet name="CA" sheetId="14" state="hidden" r:id="rId2"/>
    <sheet name="Feuille de préparation" sheetId="9" r:id="rId3"/>
    <sheet name="Feuille de mise à jour" sheetId="11" r:id="rId4"/>
    <sheet name="Brouillon" sheetId="17" state="hidden" r:id="rId5"/>
    <sheet name="Efficacité" sheetId="12" state="hidden" r:id="rId6"/>
  </sheets>
  <definedNames>
    <definedName name="_xlnm._FilterDatabase" localSheetId="3" hidden="1">'Feuille de mise à jour'!$A$1:$G$175</definedName>
    <definedName name="Choix">'Feuille de préparation'!$C$5:$E$5</definedName>
    <definedName name="choix2">CA!$B$4:$D$4</definedName>
    <definedName name="Stock">Brouillon!$B$3:$B$6</definedName>
  </definedNames>
  <calcPr calcId="162913"/>
</workbook>
</file>

<file path=xl/calcChain.xml><?xml version="1.0" encoding="utf-8"?>
<calcChain xmlns="http://schemas.openxmlformats.org/spreadsheetml/2006/main">
  <c r="C23" i="11" l="1"/>
  <c r="B11" i="9" l="1"/>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41" i="9"/>
  <c r="B142" i="9"/>
  <c r="B143" i="9"/>
  <c r="B144" i="9"/>
  <c r="B145" i="9"/>
  <c r="B146" i="9"/>
  <c r="B147" i="9"/>
  <c r="B148" i="9"/>
  <c r="B149" i="9"/>
  <c r="B150" i="9"/>
  <c r="B151" i="9"/>
  <c r="B152" i="9"/>
  <c r="B153" i="9"/>
  <c r="B154" i="9"/>
  <c r="B155" i="9"/>
  <c r="B156" i="9"/>
  <c r="B157" i="9"/>
  <c r="B158" i="9"/>
  <c r="B159" i="9"/>
  <c r="B160" i="9"/>
  <c r="B161" i="9"/>
  <c r="B162" i="9"/>
  <c r="B163" i="9"/>
  <c r="B164" i="9"/>
  <c r="B165" i="9"/>
  <c r="B166" i="9"/>
  <c r="B167" i="9"/>
  <c r="B168" i="9"/>
  <c r="B169" i="9"/>
  <c r="B170" i="9"/>
  <c r="B171" i="9"/>
  <c r="B172" i="9"/>
  <c r="B173" i="9"/>
  <c r="B174" i="9"/>
  <c r="B175" i="9"/>
  <c r="B176" i="9"/>
  <c r="B177" i="9"/>
  <c r="B178" i="9"/>
  <c r="B179" i="9"/>
  <c r="B180" i="9"/>
  <c r="B181" i="9"/>
  <c r="B182" i="9"/>
  <c r="B183" i="9"/>
  <c r="B184" i="9"/>
  <c r="B185" i="9"/>
  <c r="B186" i="9"/>
  <c r="B187" i="9"/>
  <c r="B188" i="9"/>
  <c r="B189" i="9"/>
  <c r="B190" i="9"/>
  <c r="B191" i="9"/>
  <c r="B192" i="9"/>
  <c r="B193" i="9"/>
  <c r="B194" i="9"/>
  <c r="B195" i="9"/>
  <c r="B196" i="9"/>
  <c r="B197" i="9"/>
  <c r="B198" i="9"/>
  <c r="B199" i="9"/>
  <c r="B200" i="9"/>
  <c r="B201" i="9"/>
  <c r="B202" i="9"/>
  <c r="B203" i="9"/>
  <c r="B204" i="9"/>
  <c r="B205" i="9"/>
  <c r="B206" i="9"/>
  <c r="B207" i="9"/>
  <c r="B208" i="9"/>
  <c r="B209" i="9"/>
  <c r="B210" i="9"/>
  <c r="B211" i="9"/>
  <c r="B212" i="9"/>
  <c r="B213" i="9"/>
  <c r="B214" i="9"/>
  <c r="B215" i="9"/>
  <c r="B216" i="9"/>
  <c r="B217" i="9"/>
  <c r="B218" i="9"/>
  <c r="B219" i="9"/>
  <c r="B220" i="9"/>
  <c r="B221" i="9"/>
  <c r="B222" i="9"/>
  <c r="B223" i="9"/>
  <c r="B224" i="9"/>
  <c r="B225" i="9"/>
  <c r="B226" i="9"/>
  <c r="B227" i="9"/>
  <c r="B228" i="9"/>
  <c r="B229" i="9"/>
  <c r="B230" i="9"/>
  <c r="B231" i="9"/>
  <c r="B232" i="9"/>
  <c r="B233" i="9"/>
  <c r="B234" i="9"/>
  <c r="B235" i="9"/>
  <c r="B236" i="9"/>
  <c r="B237" i="9"/>
  <c r="B238" i="9"/>
  <c r="B239" i="9"/>
  <c r="B240" i="9"/>
  <c r="B241" i="9"/>
  <c r="B242" i="9"/>
  <c r="B243" i="9"/>
  <c r="B244" i="9"/>
  <c r="B245" i="9"/>
  <c r="B246" i="9"/>
  <c r="B247" i="9"/>
  <c r="B248" i="9"/>
  <c r="B249" i="9"/>
  <c r="B250" i="9"/>
  <c r="B251" i="9"/>
  <c r="B252" i="9"/>
  <c r="B253" i="9"/>
  <c r="B254" i="9"/>
  <c r="B255" i="9"/>
  <c r="B256" i="9"/>
  <c r="B257" i="9"/>
  <c r="B258" i="9"/>
  <c r="B259" i="9"/>
  <c r="B260" i="9"/>
  <c r="B261" i="9"/>
  <c r="B262" i="9"/>
  <c r="B263" i="9"/>
  <c r="B264" i="9"/>
  <c r="B265" i="9"/>
  <c r="B266" i="9"/>
  <c r="B267" i="9"/>
  <c r="B268" i="9"/>
  <c r="B269" i="9"/>
  <c r="B270" i="9"/>
  <c r="B271" i="9"/>
  <c r="B272" i="9"/>
  <c r="B273" i="9"/>
  <c r="B274" i="9"/>
  <c r="B275" i="9"/>
  <c r="B276" i="9"/>
  <c r="B277" i="9"/>
  <c r="B278" i="9"/>
  <c r="B279" i="9"/>
  <c r="B280" i="9"/>
  <c r="B281" i="9"/>
  <c r="B282" i="9"/>
  <c r="B283" i="9"/>
  <c r="B284" i="9"/>
  <c r="B285" i="9"/>
  <c r="B286" i="9"/>
  <c r="B287" i="9"/>
  <c r="B288" i="9"/>
  <c r="B289" i="9"/>
  <c r="B290" i="9"/>
  <c r="B291" i="9"/>
  <c r="B292" i="9"/>
  <c r="B293" i="9"/>
  <c r="B294" i="9"/>
  <c r="B295" i="9"/>
  <c r="B296" i="9"/>
  <c r="B297" i="9"/>
  <c r="B298" i="9"/>
  <c r="B299" i="9"/>
  <c r="B300" i="9"/>
  <c r="B301" i="9"/>
  <c r="B302" i="9"/>
  <c r="B303" i="9"/>
  <c r="B304" i="9"/>
  <c r="B305" i="9"/>
  <c r="B306" i="9"/>
  <c r="B307" i="9"/>
  <c r="B308" i="9"/>
  <c r="B309" i="9"/>
  <c r="B310" i="9"/>
  <c r="B311" i="9"/>
  <c r="B312" i="9"/>
  <c r="B313" i="9"/>
  <c r="B314" i="9"/>
  <c r="B315"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G3" i="11" l="1"/>
  <c r="G152" i="11"/>
  <c r="G153" i="11"/>
  <c r="F3" i="11"/>
  <c r="F152" i="11"/>
  <c r="F153" i="11"/>
  <c r="E3" i="11"/>
  <c r="E152" i="11"/>
  <c r="E153" i="11"/>
  <c r="A8" i="14" l="1"/>
  <c r="E10" i="9"/>
  <c r="C176" i="11"/>
  <c r="C4" i="11"/>
  <c r="C5" i="11"/>
  <c r="C6" i="11"/>
  <c r="C7" i="11"/>
  <c r="C8" i="11"/>
  <c r="C9" i="11"/>
  <c r="C10" i="11"/>
  <c r="C11" i="11"/>
  <c r="C12" i="11"/>
  <c r="C13" i="11"/>
  <c r="C14" i="11"/>
  <c r="C15" i="11"/>
  <c r="C16" i="11"/>
  <c r="C175" i="11"/>
  <c r="C17" i="11"/>
  <c r="C18" i="11"/>
  <c r="C19" i="11"/>
  <c r="C20" i="11"/>
  <c r="C21" i="11"/>
  <c r="C22"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93"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4" i="11"/>
  <c r="C95" i="11"/>
  <c r="C96" i="11"/>
  <c r="C97" i="11"/>
  <c r="C98" i="11"/>
  <c r="C99" i="11"/>
  <c r="C100" i="11"/>
  <c r="C101" i="11"/>
  <c r="C102" i="11"/>
  <c r="C103" i="11"/>
  <c r="C104" i="11"/>
  <c r="C105" i="11"/>
  <c r="C106" i="11"/>
  <c r="C107" i="11"/>
  <c r="C108" i="11"/>
  <c r="C109" i="11"/>
  <c r="C110" i="11"/>
  <c r="C111" i="11"/>
  <c r="C112" i="11"/>
  <c r="C113" i="11"/>
  <c r="C114" i="11"/>
  <c r="C115" i="11"/>
  <c r="C116" i="11"/>
  <c r="C117" i="11"/>
  <c r="C118" i="11"/>
  <c r="C119" i="11"/>
  <c r="C120" i="11"/>
  <c r="C121" i="11"/>
  <c r="C122" i="11"/>
  <c r="C123" i="11"/>
  <c r="C124" i="11"/>
  <c r="C125" i="11"/>
  <c r="C126" i="11"/>
  <c r="C127" i="11"/>
  <c r="C128" i="11"/>
  <c r="C129" i="11"/>
  <c r="C130" i="11"/>
  <c r="C131" i="11"/>
  <c r="C132" i="11"/>
  <c r="C133" i="11"/>
  <c r="C134" i="11"/>
  <c r="C135" i="11"/>
  <c r="C136" i="11"/>
  <c r="C137" i="11"/>
  <c r="C138" i="11"/>
  <c r="C139" i="11"/>
  <c r="C140" i="11"/>
  <c r="C141" i="11"/>
  <c r="C142" i="11"/>
  <c r="C143" i="11"/>
  <c r="C144" i="11"/>
  <c r="C145" i="11"/>
  <c r="C146" i="11"/>
  <c r="C147" i="11"/>
  <c r="C148" i="11"/>
  <c r="C149" i="11"/>
  <c r="C150" i="11"/>
  <c r="C151" i="11"/>
  <c r="C154" i="11"/>
  <c r="C155" i="11"/>
  <c r="C156" i="11"/>
  <c r="C157" i="11"/>
  <c r="C158" i="11"/>
  <c r="C159" i="11"/>
  <c r="C160" i="11"/>
  <c r="C161" i="11"/>
  <c r="C162" i="11"/>
  <c r="C163" i="11"/>
  <c r="C164" i="11"/>
  <c r="C165" i="11"/>
  <c r="C166" i="11"/>
  <c r="C167" i="11"/>
  <c r="C168" i="11"/>
  <c r="C169" i="11"/>
  <c r="C170" i="11"/>
  <c r="C171" i="11"/>
  <c r="C172" i="11"/>
  <c r="C173" i="11"/>
  <c r="C174" i="11"/>
  <c r="C2" i="11"/>
  <c r="A2" i="9"/>
  <c r="F167" i="11" l="1"/>
  <c r="G167" i="11"/>
  <c r="E167" i="11"/>
  <c r="E155" i="11"/>
  <c r="F155" i="11"/>
  <c r="G155" i="11"/>
  <c r="G141" i="11"/>
  <c r="F141" i="11"/>
  <c r="E141" i="11"/>
  <c r="G125" i="11"/>
  <c r="F125" i="11"/>
  <c r="E125" i="11"/>
  <c r="E113" i="11"/>
  <c r="F113" i="11"/>
  <c r="G113" i="11"/>
  <c r="G101" i="11"/>
  <c r="F101" i="11"/>
  <c r="E101" i="11"/>
  <c r="G92" i="11"/>
  <c r="F92" i="11"/>
  <c r="E92" i="11"/>
  <c r="G84" i="11"/>
  <c r="F84" i="11"/>
  <c r="E84" i="11"/>
  <c r="G72" i="11"/>
  <c r="F72" i="11"/>
  <c r="E72" i="11"/>
  <c r="G60" i="11"/>
  <c r="F60" i="11"/>
  <c r="E60" i="11"/>
  <c r="E49" i="11"/>
  <c r="F49" i="11"/>
  <c r="G49" i="11"/>
  <c r="G37" i="11"/>
  <c r="F37" i="11"/>
  <c r="E37" i="11"/>
  <c r="G29" i="11"/>
  <c r="F29" i="11"/>
  <c r="E29" i="11"/>
  <c r="G17" i="11"/>
  <c r="E17" i="11"/>
  <c r="F17" i="11"/>
  <c r="G11" i="11"/>
  <c r="E11" i="11"/>
  <c r="F11" i="11"/>
  <c r="G4" i="11"/>
  <c r="E4" i="11"/>
  <c r="F4" i="11"/>
  <c r="G170" i="11"/>
  <c r="F170" i="11"/>
  <c r="E170" i="11"/>
  <c r="G162" i="11"/>
  <c r="F162" i="11"/>
  <c r="E162" i="11"/>
  <c r="G158" i="11"/>
  <c r="F158" i="11"/>
  <c r="E158" i="11"/>
  <c r="G154" i="11"/>
  <c r="F154" i="11"/>
  <c r="E154" i="11"/>
  <c r="G148" i="11"/>
  <c r="F148" i="11"/>
  <c r="E148" i="11"/>
  <c r="G144" i="11"/>
  <c r="F144" i="11"/>
  <c r="E144" i="11"/>
  <c r="G140" i="11"/>
  <c r="F140" i="11"/>
  <c r="E140" i="11"/>
  <c r="G136" i="11"/>
  <c r="F136" i="11"/>
  <c r="E136" i="11"/>
  <c r="G132" i="11"/>
  <c r="F132" i="11"/>
  <c r="E132" i="11"/>
  <c r="G128" i="11"/>
  <c r="F128" i="11"/>
  <c r="E128" i="11"/>
  <c r="G124" i="11"/>
  <c r="F124" i="11"/>
  <c r="E124" i="11"/>
  <c r="G120" i="11"/>
  <c r="F120" i="11"/>
  <c r="E120" i="11"/>
  <c r="G116" i="11"/>
  <c r="F116" i="11"/>
  <c r="E116" i="11"/>
  <c r="G112" i="11"/>
  <c r="F112" i="11"/>
  <c r="E112" i="11"/>
  <c r="G108" i="11"/>
  <c r="F108" i="11"/>
  <c r="E108" i="11"/>
  <c r="G104" i="11"/>
  <c r="F104" i="11"/>
  <c r="E104" i="11"/>
  <c r="G100" i="11"/>
  <c r="F100" i="11"/>
  <c r="E100" i="11"/>
  <c r="G96" i="11"/>
  <c r="F96" i="11"/>
  <c r="E96" i="11"/>
  <c r="G91" i="11"/>
  <c r="F91" i="11"/>
  <c r="E91" i="11"/>
  <c r="G87" i="11"/>
  <c r="F87" i="11"/>
  <c r="E87" i="11"/>
  <c r="G83" i="11"/>
  <c r="F83" i="11"/>
  <c r="E83" i="11"/>
  <c r="G79" i="11"/>
  <c r="F79" i="11"/>
  <c r="E79" i="11"/>
  <c r="G75" i="11"/>
  <c r="F75" i="11"/>
  <c r="E75" i="11"/>
  <c r="G71" i="11"/>
  <c r="F71" i="11"/>
  <c r="E71" i="11"/>
  <c r="E146" i="9" s="1"/>
  <c r="G67" i="11"/>
  <c r="F67" i="11"/>
  <c r="E67" i="11"/>
  <c r="G63" i="11"/>
  <c r="F63" i="11"/>
  <c r="E63" i="11"/>
  <c r="G59" i="11"/>
  <c r="F59" i="11"/>
  <c r="E59" i="11"/>
  <c r="G56" i="11"/>
  <c r="F56" i="11"/>
  <c r="E56" i="11"/>
  <c r="G52" i="11"/>
  <c r="F52" i="11"/>
  <c r="E52" i="11"/>
  <c r="G48" i="11"/>
  <c r="F48" i="11"/>
  <c r="E48" i="11"/>
  <c r="G44" i="11"/>
  <c r="F44" i="11"/>
  <c r="E44" i="11"/>
  <c r="G40" i="11"/>
  <c r="F40" i="11"/>
  <c r="E40" i="11"/>
  <c r="G36" i="11"/>
  <c r="F36" i="11"/>
  <c r="E36" i="11"/>
  <c r="G32" i="11"/>
  <c r="F32" i="11"/>
  <c r="E32" i="11"/>
  <c r="G28" i="11"/>
  <c r="F28" i="11"/>
  <c r="E28" i="11"/>
  <c r="G24" i="11"/>
  <c r="F24" i="11"/>
  <c r="E24" i="11"/>
  <c r="G20" i="11"/>
  <c r="F20" i="11"/>
  <c r="E20" i="11"/>
  <c r="G175" i="11"/>
  <c r="F175" i="11"/>
  <c r="E175" i="11"/>
  <c r="G14" i="11"/>
  <c r="F14" i="11"/>
  <c r="E14" i="11"/>
  <c r="G10" i="11"/>
  <c r="F10" i="11"/>
  <c r="E10" i="11"/>
  <c r="G7" i="11"/>
  <c r="F7" i="11"/>
  <c r="E7" i="11"/>
  <c r="G171" i="11"/>
  <c r="F171" i="11"/>
  <c r="E171" i="11"/>
  <c r="G159" i="11"/>
  <c r="E159" i="11"/>
  <c r="F159" i="11"/>
  <c r="E145" i="11"/>
  <c r="F145" i="11"/>
  <c r="G145" i="11"/>
  <c r="G133" i="11"/>
  <c r="F133" i="11"/>
  <c r="E133" i="11"/>
  <c r="E121" i="11"/>
  <c r="F121" i="11"/>
  <c r="G121" i="11"/>
  <c r="G109" i="11"/>
  <c r="F109" i="11"/>
  <c r="E109" i="11"/>
  <c r="E97" i="11"/>
  <c r="G97" i="11"/>
  <c r="F97" i="11"/>
  <c r="G80" i="11"/>
  <c r="F80" i="11"/>
  <c r="E80" i="11"/>
  <c r="G68" i="11"/>
  <c r="F68" i="11"/>
  <c r="E68" i="11"/>
  <c r="E57" i="11"/>
  <c r="F57" i="11"/>
  <c r="G57" i="11"/>
  <c r="G45" i="11"/>
  <c r="F45" i="11"/>
  <c r="E45" i="11"/>
  <c r="E33" i="11"/>
  <c r="F33" i="11"/>
  <c r="G33" i="11"/>
  <c r="E25" i="11"/>
  <c r="F25" i="11"/>
  <c r="G25" i="11"/>
  <c r="G21" i="11"/>
  <c r="F21" i="11"/>
  <c r="E21" i="11"/>
  <c r="G8" i="11"/>
  <c r="F8" i="11"/>
  <c r="E8" i="11"/>
  <c r="G174" i="11"/>
  <c r="F174" i="11"/>
  <c r="E174" i="11"/>
  <c r="G166" i="11"/>
  <c r="E166" i="11"/>
  <c r="F166" i="11"/>
  <c r="G173" i="11"/>
  <c r="F173" i="11"/>
  <c r="E173" i="11"/>
  <c r="F169" i="11"/>
  <c r="G169" i="11"/>
  <c r="E169" i="11"/>
  <c r="G165" i="11"/>
  <c r="F165" i="11"/>
  <c r="E165" i="11"/>
  <c r="G161" i="11"/>
  <c r="F161" i="11"/>
  <c r="E161" i="11"/>
  <c r="G157" i="11"/>
  <c r="F157" i="11"/>
  <c r="E157" i="11"/>
  <c r="G151" i="11"/>
  <c r="F151" i="11"/>
  <c r="E151" i="11"/>
  <c r="G147" i="11"/>
  <c r="F147" i="11"/>
  <c r="E147" i="11"/>
  <c r="G143" i="11"/>
  <c r="F143" i="11"/>
  <c r="E143" i="11"/>
  <c r="G139" i="11"/>
  <c r="F139" i="11"/>
  <c r="E139" i="11"/>
  <c r="G135" i="11"/>
  <c r="F135" i="11"/>
  <c r="E135" i="11"/>
  <c r="G131" i="11"/>
  <c r="F131" i="11"/>
  <c r="E131" i="11"/>
  <c r="G127" i="11"/>
  <c r="F127" i="11"/>
  <c r="E127" i="11"/>
  <c r="G123" i="11"/>
  <c r="F123" i="11"/>
  <c r="E123" i="11"/>
  <c r="G119" i="11"/>
  <c r="F119" i="11"/>
  <c r="E119" i="11"/>
  <c r="G115" i="11"/>
  <c r="F115" i="11"/>
  <c r="E115" i="11"/>
  <c r="G111" i="11"/>
  <c r="F111" i="11"/>
  <c r="E111" i="11"/>
  <c r="G107" i="11"/>
  <c r="F107" i="11"/>
  <c r="E107" i="11"/>
  <c r="G103" i="11"/>
  <c r="F103" i="11"/>
  <c r="E103" i="11"/>
  <c r="G99" i="11"/>
  <c r="F99" i="11"/>
  <c r="E99" i="11"/>
  <c r="G95" i="11"/>
  <c r="F95" i="11"/>
  <c r="E95" i="11"/>
  <c r="F90" i="11"/>
  <c r="G90" i="11"/>
  <c r="E90" i="11"/>
  <c r="F86" i="11"/>
  <c r="G86" i="11"/>
  <c r="E86" i="11"/>
  <c r="F82" i="11"/>
  <c r="G82" i="11"/>
  <c r="E82" i="11"/>
  <c r="F78" i="11"/>
  <c r="G78" i="11"/>
  <c r="E78" i="11"/>
  <c r="F74" i="11"/>
  <c r="G74" i="11"/>
  <c r="E74" i="11"/>
  <c r="F70" i="11"/>
  <c r="G70" i="11"/>
  <c r="E70" i="11"/>
  <c r="F66" i="11"/>
  <c r="G66" i="11"/>
  <c r="E66" i="11"/>
  <c r="F62" i="11"/>
  <c r="G62" i="11"/>
  <c r="E62" i="11"/>
  <c r="F58" i="11"/>
  <c r="G58" i="11"/>
  <c r="E58" i="11"/>
  <c r="G55" i="11"/>
  <c r="F55" i="11"/>
  <c r="E55" i="11"/>
  <c r="G51" i="11"/>
  <c r="F51" i="11"/>
  <c r="E51" i="11"/>
  <c r="G47" i="11"/>
  <c r="F47" i="11"/>
  <c r="E47" i="11"/>
  <c r="G43" i="11"/>
  <c r="F43" i="11"/>
  <c r="E43" i="11"/>
  <c r="G39" i="11"/>
  <c r="F39" i="11"/>
  <c r="E39" i="11"/>
  <c r="G35" i="11"/>
  <c r="F35" i="11"/>
  <c r="E35" i="11"/>
  <c r="G31" i="11"/>
  <c r="F31" i="11"/>
  <c r="E31" i="11"/>
  <c r="G27" i="11"/>
  <c r="F27" i="11"/>
  <c r="E27" i="11"/>
  <c r="G23" i="11"/>
  <c r="F23" i="11"/>
  <c r="E23" i="11"/>
  <c r="F19" i="11"/>
  <c r="G19" i="11"/>
  <c r="E19" i="11"/>
  <c r="G16" i="11"/>
  <c r="F16" i="11"/>
  <c r="E16" i="11"/>
  <c r="F13" i="11"/>
  <c r="G13" i="11"/>
  <c r="E13" i="11"/>
  <c r="G9" i="11"/>
  <c r="F9" i="11"/>
  <c r="E9" i="11"/>
  <c r="F6" i="11"/>
  <c r="G6" i="11"/>
  <c r="E6" i="11"/>
  <c r="G2" i="11"/>
  <c r="F2" i="11"/>
  <c r="E2" i="11"/>
  <c r="F163" i="11"/>
  <c r="E163" i="11"/>
  <c r="G163" i="11"/>
  <c r="G149" i="11"/>
  <c r="F149" i="11"/>
  <c r="E149" i="11"/>
  <c r="E137" i="11"/>
  <c r="G137" i="11"/>
  <c r="F137" i="11"/>
  <c r="E129" i="11"/>
  <c r="F129" i="11"/>
  <c r="G129" i="11"/>
  <c r="G117" i="11"/>
  <c r="F117" i="11"/>
  <c r="E117" i="11"/>
  <c r="E105" i="11"/>
  <c r="G105" i="11"/>
  <c r="F105" i="11"/>
  <c r="G88" i="11"/>
  <c r="F88" i="11"/>
  <c r="E88" i="11"/>
  <c r="G76" i="11"/>
  <c r="F76" i="11"/>
  <c r="E76" i="11"/>
  <c r="G64" i="11"/>
  <c r="F64" i="11"/>
  <c r="E64" i="11"/>
  <c r="G53" i="11"/>
  <c r="F53" i="11"/>
  <c r="E53" i="11"/>
  <c r="E41" i="11"/>
  <c r="G41" i="11"/>
  <c r="F41" i="11"/>
  <c r="G172" i="11"/>
  <c r="F172" i="11"/>
  <c r="E172" i="11"/>
  <c r="F168" i="11"/>
  <c r="G168" i="11"/>
  <c r="E168" i="11"/>
  <c r="F164" i="11"/>
  <c r="G164" i="11"/>
  <c r="E164" i="11"/>
  <c r="F160" i="11"/>
  <c r="G160" i="11"/>
  <c r="E160" i="11"/>
  <c r="F156" i="11"/>
  <c r="G156" i="11"/>
  <c r="E156" i="11"/>
  <c r="F150" i="11"/>
  <c r="G150" i="11"/>
  <c r="E150" i="11"/>
  <c r="F146" i="11"/>
  <c r="G146" i="11"/>
  <c r="E146" i="11"/>
  <c r="F142" i="11"/>
  <c r="G142" i="11"/>
  <c r="E142" i="11"/>
  <c r="F138" i="11"/>
  <c r="G138" i="11"/>
  <c r="E138" i="11"/>
  <c r="F134" i="11"/>
  <c r="G134" i="11"/>
  <c r="E134" i="11"/>
  <c r="F130" i="11"/>
  <c r="G130" i="11"/>
  <c r="E130" i="11"/>
  <c r="F126" i="11"/>
  <c r="G126" i="11"/>
  <c r="E126" i="11"/>
  <c r="F122" i="11"/>
  <c r="G122" i="11"/>
  <c r="E122" i="11"/>
  <c r="F118" i="11"/>
  <c r="G118" i="11"/>
  <c r="E118" i="11"/>
  <c r="F114" i="11"/>
  <c r="G114" i="11"/>
  <c r="E114" i="11"/>
  <c r="F110" i="11"/>
  <c r="G110" i="11"/>
  <c r="E110" i="11"/>
  <c r="F106" i="11"/>
  <c r="G106" i="11"/>
  <c r="E106" i="11"/>
  <c r="F102" i="11"/>
  <c r="G102" i="11"/>
  <c r="E102" i="11"/>
  <c r="F98" i="11"/>
  <c r="G98" i="11"/>
  <c r="E98" i="11"/>
  <c r="F94" i="11"/>
  <c r="G94" i="11"/>
  <c r="E94" i="11"/>
  <c r="E89" i="11"/>
  <c r="F89" i="11"/>
  <c r="G89" i="11"/>
  <c r="G85" i="11"/>
  <c r="F85" i="11"/>
  <c r="E85" i="11"/>
  <c r="E81" i="11"/>
  <c r="F81" i="11"/>
  <c r="G81" i="11"/>
  <c r="G77" i="11"/>
  <c r="F77" i="11"/>
  <c r="E77" i="11"/>
  <c r="E73" i="11"/>
  <c r="G73" i="11"/>
  <c r="F73" i="11"/>
  <c r="G69" i="11"/>
  <c r="F69" i="11"/>
  <c r="E69" i="11"/>
  <c r="E65" i="11"/>
  <c r="G65" i="11"/>
  <c r="F65" i="11"/>
  <c r="G61" i="11"/>
  <c r="F61" i="11"/>
  <c r="E61" i="11"/>
  <c r="G93" i="11"/>
  <c r="F93" i="11"/>
  <c r="E93" i="11"/>
  <c r="F54" i="11"/>
  <c r="G54" i="11"/>
  <c r="E54" i="11"/>
  <c r="F50" i="11"/>
  <c r="G50" i="11"/>
  <c r="E50" i="11"/>
  <c r="F46" i="11"/>
  <c r="G46" i="11"/>
  <c r="E46" i="11"/>
  <c r="F42" i="11"/>
  <c r="G42" i="11"/>
  <c r="E42" i="11"/>
  <c r="F38" i="11"/>
  <c r="G38" i="11"/>
  <c r="E38" i="11"/>
  <c r="F34" i="11"/>
  <c r="G34" i="11"/>
  <c r="E34" i="11"/>
  <c r="F30" i="11"/>
  <c r="G30" i="11"/>
  <c r="E30" i="11"/>
  <c r="F26" i="11"/>
  <c r="G26" i="11"/>
  <c r="E26" i="11"/>
  <c r="F22" i="11"/>
  <c r="G22" i="11"/>
  <c r="E22" i="11"/>
  <c r="F18" i="11"/>
  <c r="G18" i="11"/>
  <c r="E18" i="11"/>
  <c r="F15" i="11"/>
  <c r="G15" i="11"/>
  <c r="E15" i="11"/>
  <c r="F12" i="11"/>
  <c r="G12" i="11"/>
  <c r="E12" i="11"/>
  <c r="F5" i="11"/>
  <c r="G5" i="11"/>
  <c r="E5" i="11"/>
  <c r="G176" i="11"/>
  <c r="F176" i="11"/>
  <c r="E176" i="11"/>
  <c r="E26" i="9"/>
  <c r="E184" i="9"/>
  <c r="E185" i="9"/>
  <c r="E116" i="9"/>
  <c r="E133" i="9"/>
  <c r="E63" i="9"/>
  <c r="E190" i="9" l="1"/>
  <c r="E89" i="9"/>
  <c r="E176" i="9"/>
  <c r="E71" i="9"/>
  <c r="E143" i="9"/>
  <c r="E200" i="9"/>
  <c r="E150" i="9"/>
  <c r="E152" i="9"/>
  <c r="E36" i="9"/>
  <c r="E197" i="9"/>
  <c r="E138" i="9"/>
  <c r="E122" i="9"/>
  <c r="E24" i="9"/>
  <c r="E196" i="9"/>
  <c r="E22" i="9"/>
  <c r="E125" i="9"/>
  <c r="E25" i="9"/>
  <c r="E101" i="9"/>
  <c r="E27" i="9"/>
  <c r="E50" i="9"/>
  <c r="E53" i="9"/>
  <c r="E35" i="9"/>
  <c r="E18" i="9"/>
  <c r="E91" i="9"/>
  <c r="E194" i="9"/>
  <c r="E136" i="9"/>
  <c r="E156" i="9"/>
  <c r="E19" i="9"/>
  <c r="E105" i="9"/>
  <c r="E75" i="9"/>
  <c r="E182" i="9"/>
  <c r="E14" i="9"/>
  <c r="E142" i="9"/>
  <c r="E41" i="9"/>
  <c r="E45" i="9"/>
  <c r="E145" i="9"/>
  <c r="E87" i="9"/>
  <c r="E107" i="9"/>
  <c r="E56" i="9"/>
  <c r="E30" i="9"/>
  <c r="E95" i="9"/>
  <c r="E34" i="9"/>
  <c r="E173" i="9"/>
  <c r="E42" i="9"/>
  <c r="E129" i="9"/>
  <c r="E65" i="9"/>
  <c r="E28" i="9"/>
  <c r="E169" i="9"/>
  <c r="E49" i="9"/>
  <c r="E135" i="9"/>
  <c r="E37" i="9"/>
  <c r="E186" i="9"/>
  <c r="E165" i="9"/>
  <c r="E86" i="9"/>
  <c r="E92" i="9"/>
  <c r="E112" i="9"/>
  <c r="E174" i="9"/>
  <c r="E68" i="9"/>
  <c r="E144" i="9"/>
  <c r="E29" i="9"/>
  <c r="E94" i="9"/>
  <c r="E21" i="9"/>
  <c r="E98" i="9"/>
  <c r="E46" i="9"/>
  <c r="E132" i="9"/>
  <c r="E140" i="9"/>
  <c r="E60" i="9"/>
  <c r="E102" i="9"/>
  <c r="E198" i="9"/>
  <c r="E137" i="9"/>
  <c r="E199" i="9"/>
  <c r="E151" i="9"/>
  <c r="E78" i="9"/>
  <c r="E48" i="9"/>
  <c r="E15" i="9"/>
  <c r="E117" i="9"/>
  <c r="E69" i="9"/>
  <c r="E64" i="9"/>
  <c r="E85" i="9"/>
  <c r="E123" i="9"/>
  <c r="E108" i="9"/>
  <c r="E158" i="9"/>
  <c r="E43" i="9"/>
  <c r="E17" i="9"/>
  <c r="E44" i="9"/>
  <c r="E183" i="9"/>
  <c r="E109" i="9"/>
  <c r="E119" i="9"/>
  <c r="E72" i="9"/>
  <c r="E177" i="9"/>
  <c r="E100" i="9"/>
  <c r="E192" i="9"/>
  <c r="E131" i="9"/>
  <c r="E147" i="9"/>
  <c r="E111" i="9"/>
  <c r="E39" i="9"/>
  <c r="E134" i="9"/>
  <c r="E67" i="9"/>
  <c r="E175" i="9"/>
  <c r="E187" i="9"/>
  <c r="E114" i="9"/>
  <c r="E104" i="9"/>
  <c r="E178" i="9"/>
  <c r="E99" i="9"/>
  <c r="E163" i="9"/>
  <c r="E103" i="9"/>
  <c r="E76" i="9"/>
  <c r="E84" i="9"/>
  <c r="E88" i="9"/>
  <c r="E159" i="9"/>
  <c r="E168" i="9"/>
  <c r="E189" i="9"/>
  <c r="E80" i="9"/>
  <c r="E139" i="9"/>
  <c r="E82" i="9"/>
  <c r="E96" i="9"/>
  <c r="E31" i="9"/>
  <c r="E171" i="9"/>
  <c r="E23" i="9"/>
  <c r="E70" i="9"/>
  <c r="E74" i="9"/>
  <c r="E126" i="9"/>
  <c r="E128" i="9"/>
  <c r="E193" i="9"/>
  <c r="E121" i="9"/>
  <c r="E33" i="9"/>
  <c r="E149" i="9"/>
  <c r="E167" i="9"/>
  <c r="E113" i="9"/>
  <c r="E115" i="9"/>
  <c r="E201" i="9"/>
  <c r="E120" i="9"/>
  <c r="E179" i="9"/>
  <c r="E11" i="9"/>
  <c r="E83" i="9"/>
  <c r="E47" i="9"/>
  <c r="E172" i="9"/>
  <c r="E106" i="9"/>
  <c r="E124" i="9"/>
  <c r="E164" i="9"/>
  <c r="E153" i="9"/>
  <c r="E16" i="9"/>
  <c r="E188" i="9"/>
  <c r="E61" i="9"/>
  <c r="E118" i="9"/>
  <c r="E51" i="9"/>
  <c r="E20" i="9"/>
  <c r="E93" i="9"/>
  <c r="E58" i="9"/>
  <c r="E157" i="9"/>
  <c r="E97" i="9"/>
  <c r="E40" i="9"/>
  <c r="E162" i="9"/>
  <c r="E195" i="9"/>
  <c r="E79" i="9"/>
  <c r="E154" i="9"/>
  <c r="E90" i="9"/>
  <c r="E32" i="9"/>
  <c r="E110" i="9"/>
  <c r="E130" i="9"/>
  <c r="E77" i="9"/>
  <c r="E148" i="9"/>
  <c r="E55" i="9"/>
  <c r="E166" i="9"/>
  <c r="E73" i="9"/>
  <c r="E160" i="9"/>
  <c r="E57" i="9"/>
  <c r="E59" i="9"/>
  <c r="E52" i="9"/>
  <c r="E54" i="9"/>
  <c r="E181" i="9"/>
  <c r="E155" i="9"/>
  <c r="E180" i="9"/>
  <c r="E161" i="9"/>
  <c r="E191" i="9"/>
  <c r="E62" i="9"/>
  <c r="E13" i="9"/>
  <c r="E66" i="9"/>
  <c r="E38" i="9"/>
  <c r="E170" i="9"/>
  <c r="E141" i="9"/>
  <c r="E81" i="9"/>
  <c r="E127" i="9"/>
  <c r="E12" i="9"/>
</calcChain>
</file>

<file path=xl/sharedStrings.xml><?xml version="1.0" encoding="utf-8"?>
<sst xmlns="http://schemas.openxmlformats.org/spreadsheetml/2006/main" count="1023" uniqueCount="265">
  <si>
    <t>Article</t>
  </si>
  <si>
    <t>conditionnement</t>
  </si>
  <si>
    <t>Agitateur</t>
  </si>
  <si>
    <t>Andros pocket</t>
  </si>
  <si>
    <t>BIB 7up</t>
  </si>
  <si>
    <t xml:space="preserve">BIB orangina </t>
  </si>
  <si>
    <t>BIB Pepsi</t>
  </si>
  <si>
    <t>BIB Pepsi Max</t>
  </si>
  <si>
    <t>Boite salade PT</t>
  </si>
  <si>
    <t>Bun burger</t>
  </si>
  <si>
    <t>Cobette</t>
  </si>
  <si>
    <t>Couvercle sundae</t>
  </si>
  <si>
    <t>Cuillère dessert</t>
  </si>
  <si>
    <t>Cup sundae</t>
  </si>
  <si>
    <t>Dose ketchup</t>
  </si>
  <si>
    <t>Dose mayonnaise</t>
  </si>
  <si>
    <t>Farine</t>
  </si>
  <si>
    <t>Fromage burger</t>
  </si>
  <si>
    <t>Gobelet 25CL</t>
  </si>
  <si>
    <t>Gobelet 40CL</t>
  </si>
  <si>
    <t>Gobelet 50CL</t>
  </si>
  <si>
    <t>H&amp;S breading mix</t>
  </si>
  <si>
    <t>Hashbrown</t>
  </si>
  <si>
    <t>Huile</t>
  </si>
  <si>
    <t>Huile cobette</t>
  </si>
  <si>
    <t>Imor breading</t>
  </si>
  <si>
    <t>Imor sel</t>
  </si>
  <si>
    <t>Ketchup burger</t>
  </si>
  <si>
    <t>Kit couverts</t>
  </si>
  <si>
    <t>Mayo burger</t>
  </si>
  <si>
    <t>Mayo twister</t>
  </si>
  <si>
    <t>Mix glace (Soft Ice)</t>
  </si>
  <si>
    <t>Mix lait oeuf</t>
  </si>
  <si>
    <t>Moelleux choco</t>
  </si>
  <si>
    <t>Paille</t>
  </si>
  <si>
    <t>Pic cobette</t>
  </si>
  <si>
    <t>PM HW</t>
  </si>
  <si>
    <t>Porte gobelet 2</t>
  </si>
  <si>
    <t>Rince doigt</t>
  </si>
  <si>
    <t>Sac 12</t>
  </si>
  <si>
    <t>Sac 8</t>
  </si>
  <si>
    <t>Sac cabas</t>
  </si>
  <si>
    <t>Sac cobette</t>
  </si>
  <si>
    <t>Sachet frite normal</t>
  </si>
  <si>
    <t>Sachet frite petit</t>
  </si>
  <si>
    <t>Sachet patisserie</t>
  </si>
  <si>
    <t>Sachet Poulet Petit</t>
  </si>
  <si>
    <t>Salade burger</t>
  </si>
  <si>
    <t>Sauce balsamique</t>
  </si>
  <si>
    <t>Sauce ceasar</t>
  </si>
  <si>
    <t>Sel frite</t>
  </si>
  <si>
    <t>Serviette</t>
  </si>
  <si>
    <t>Set plateau</t>
  </si>
  <si>
    <t>Tiramisu</t>
  </si>
  <si>
    <t>Tomate tranche</t>
  </si>
  <si>
    <t>Tortilla twister</t>
  </si>
  <si>
    <t>Tropicana 25CL</t>
  </si>
  <si>
    <t>1.5L Lipton</t>
  </si>
  <si>
    <t>1.5L Orangina</t>
  </si>
  <si>
    <t>Dose sel</t>
  </si>
  <si>
    <t>Couvercle Kream Ball</t>
  </si>
  <si>
    <t>Pot Kream Ball</t>
  </si>
  <si>
    <t>2L Oasis</t>
  </si>
  <si>
    <t>Perrier 33cl</t>
  </si>
  <si>
    <t>Perrier 50cl</t>
  </si>
  <si>
    <t>Bun Krunchy</t>
  </si>
  <si>
    <t>Conso pour 1000€</t>
  </si>
  <si>
    <t>Topping caramel</t>
  </si>
  <si>
    <t>Topping chocolat</t>
  </si>
  <si>
    <t>seche</t>
  </si>
  <si>
    <t>frais</t>
  </si>
  <si>
    <t>negative</t>
  </si>
  <si>
    <t>Jour</t>
  </si>
  <si>
    <t>Lundi</t>
  </si>
  <si>
    <t>Mercredi</t>
  </si>
  <si>
    <t>Vendredi</t>
  </si>
  <si>
    <t>NE PAS OUBLIER DE SELECTIONNER LE JOUR DE LA COMMANDE SUR MICROS</t>
  </si>
  <si>
    <t>Lundi + Mardi</t>
  </si>
  <si>
    <t>Mercredi + Jeudi</t>
  </si>
  <si>
    <t>Vendredi + Samedi + Dimanche</t>
  </si>
  <si>
    <r>
      <t>Stock</t>
    </r>
    <r>
      <rPr>
        <b/>
        <i/>
        <sz val="10"/>
        <rFont val="Arial Unicode MS"/>
        <family val="2"/>
      </rPr>
      <t xml:space="preserve"> (à compléter)</t>
    </r>
  </si>
  <si>
    <r>
      <t xml:space="preserve">Cde en cours </t>
    </r>
    <r>
      <rPr>
        <b/>
        <i/>
        <sz val="10"/>
        <rFont val="Arial Unicode MS"/>
        <family val="2"/>
      </rPr>
      <t>(à compléter)</t>
    </r>
  </si>
  <si>
    <t>annexe</t>
  </si>
  <si>
    <t>1.5 L Pepsi</t>
  </si>
  <si>
    <t>1.5L Pepsi max</t>
  </si>
  <si>
    <t>Bacon</t>
  </si>
  <si>
    <t>Badoit 33 cl</t>
  </si>
  <si>
    <t>Badoit 50 cl</t>
  </si>
  <si>
    <t>BIB 7UP Mojito Free</t>
  </si>
  <si>
    <t>BIB Lipton Green Ice Tea</t>
  </si>
  <si>
    <t>BIB Lipton Ice Tea (2)</t>
  </si>
  <si>
    <t>BIB Oasis Tropical</t>
  </si>
  <si>
    <t>BIB Pepsi Max Cherry</t>
  </si>
  <si>
    <t>Big Shot Emmental</t>
  </si>
  <si>
    <t>Big Shot Raclette</t>
  </si>
  <si>
    <t>Boite Boxmaster edition limitee</t>
  </si>
  <si>
    <t>Boite Boxmaster HS et OR 2en1</t>
  </si>
  <si>
    <t>Boite Boxmaster Maxx</t>
  </si>
  <si>
    <t>Boite Boxy</t>
  </si>
  <si>
    <t>Boite Double Stacker</t>
  </si>
  <si>
    <t>Boite salade Grande</t>
  </si>
  <si>
    <t>Boite Tasty</t>
  </si>
  <si>
    <t>Boite Tower et Zinger Tower 2en1</t>
  </si>
  <si>
    <t>Bucket Grand</t>
  </si>
  <si>
    <t>Bucket Mini</t>
  </si>
  <si>
    <t>Bucket NO</t>
  </si>
  <si>
    <t>Bucket petit</t>
  </si>
  <si>
    <t>Bun fariné authentique</t>
  </si>
  <si>
    <t>Bun oval glazed</t>
  </si>
  <si>
    <t>Bun Shinny Sesame</t>
  </si>
  <si>
    <t>Bun SPP 4,5 Inch</t>
  </si>
  <si>
    <t>Café Commerce Equitable</t>
  </si>
  <si>
    <t>Cartonnette Frite Grande</t>
  </si>
  <si>
    <t>Chocolat</t>
  </si>
  <si>
    <t>Cookie</t>
  </si>
  <si>
    <t>Cookie Triple Chocolat</t>
  </si>
  <si>
    <t>Couvercle 25/40/50 CL</t>
  </si>
  <si>
    <t>Couvercle boite salade Grande</t>
  </si>
  <si>
    <t>Couvercle boite salade PT</t>
  </si>
  <si>
    <t>Couvercle café</t>
  </si>
  <si>
    <t>Couvercle Expresso</t>
  </si>
  <si>
    <t>Couvercle Kream Ball (2)</t>
  </si>
  <si>
    <t>Couvercle sundae (2)</t>
  </si>
  <si>
    <t>Croustillant Crumble</t>
  </si>
  <si>
    <t>Croustillant gaufrette mix</t>
  </si>
  <si>
    <t>Croustillant granola</t>
  </si>
  <si>
    <t>Croustillant noix macadamia</t>
  </si>
  <si>
    <t>Crouton nature sachet</t>
  </si>
  <si>
    <t>Cuillere Rouge</t>
  </si>
  <si>
    <t>Cuillere Rouge 2</t>
  </si>
  <si>
    <t>Cup sundae (2)</t>
  </si>
  <si>
    <t>Dose sucre berlingot</t>
  </si>
  <si>
    <t>Filet roti</t>
  </si>
  <si>
    <t>Fish Aiguillettes FTF</t>
  </si>
  <si>
    <t>Fourchette</t>
  </si>
  <si>
    <t>Frites 6x6</t>
  </si>
  <si>
    <t>Fromage Emmental Français</t>
  </si>
  <si>
    <t>Fromage Monterey Jack</t>
  </si>
  <si>
    <t>Gobelet café</t>
  </si>
  <si>
    <t>Gobelet expresso</t>
  </si>
  <si>
    <t>Gobelet QR 25Cl</t>
  </si>
  <si>
    <t>Gobelet QR 40Cl</t>
  </si>
  <si>
    <t>Gobelet QR 50Cl</t>
  </si>
  <si>
    <t>Jouet ou BD Tasty</t>
  </si>
  <si>
    <t>Kit Ingredient Salade Ceasar</t>
  </si>
  <si>
    <t>Kit Ingredient Salade Crispy</t>
  </si>
  <si>
    <t>Lait en poudre (pour resto en test)</t>
  </si>
  <si>
    <t>Muffin Chocolat Coeur Fondant</t>
  </si>
  <si>
    <t>Muffin Myrtilles</t>
  </si>
  <si>
    <t>Muffin Nutella</t>
  </si>
  <si>
    <t>Oignon surg</t>
  </si>
  <si>
    <t>Oignons caramelises</t>
  </si>
  <si>
    <t>PM Filet OR 80g</t>
  </si>
  <si>
    <t>PM Pilon OR</t>
  </si>
  <si>
    <t>PM Tender</t>
  </si>
  <si>
    <t>PM Zinger 80g</t>
  </si>
  <si>
    <t>Pommes en Quartier</t>
  </si>
  <si>
    <t>Ptit Flan</t>
  </si>
  <si>
    <t>Rosti Mini</t>
  </si>
  <si>
    <t>Sachet 3 wings</t>
  </si>
  <si>
    <t>Salade batavia</t>
  </si>
  <si>
    <t>Salade mix</t>
  </si>
  <si>
    <t>Sauce 2 HOT 4 U</t>
  </si>
  <si>
    <t>Sauce 2 HOT 4 U burger</t>
  </si>
  <si>
    <t>Sauce Burger</t>
  </si>
  <si>
    <t>Sauce Cheddar Fume</t>
  </si>
  <si>
    <t>Sauce Creamy Curry</t>
  </si>
  <si>
    <t>Sauce Creme</t>
  </si>
  <si>
    <t>Sauce Dips Cream et Oignon</t>
  </si>
  <si>
    <t>Sauce Dips Original</t>
  </si>
  <si>
    <t>Sauce moutarde à l'ancienne</t>
  </si>
  <si>
    <t>Sauce Original</t>
  </si>
  <si>
    <t>sauce salade allegée</t>
  </si>
  <si>
    <t>Sauce Smocky Barbecue</t>
  </si>
  <si>
    <t>Sauce Sweet Imperial</t>
  </si>
  <si>
    <t>Sauce The Boss</t>
  </si>
  <si>
    <t>Separateur bucket 2 petit et mini</t>
  </si>
  <si>
    <t>separateur bucket 4 normal et grand</t>
  </si>
  <si>
    <t>Thé</t>
  </si>
  <si>
    <t>Tomate Cerise Sachet</t>
  </si>
  <si>
    <t>Topping fraise</t>
  </si>
  <si>
    <t>Tortilla Petite I-Twist</t>
  </si>
  <si>
    <t>Verre 20CL</t>
  </si>
  <si>
    <t>Vittel 33CL</t>
  </si>
  <si>
    <t>Vittel 50CL</t>
  </si>
  <si>
    <t>Volvic 33cl</t>
  </si>
  <si>
    <t>Volvic 50cl</t>
  </si>
  <si>
    <t>Wrap Burger generique</t>
  </si>
  <si>
    <t>Wrap Colonel Burger</t>
  </si>
  <si>
    <t>Wrap frenchy</t>
  </si>
  <si>
    <t>Wrap I Twist 2 en 1</t>
  </si>
  <si>
    <t>Wrap Krunch</t>
  </si>
  <si>
    <t>Wrap The BOSS</t>
  </si>
  <si>
    <t>Yaourt Ptit fruité fraise</t>
  </si>
  <si>
    <t>COS 2 efficacites par produit</t>
  </si>
  <si>
    <t>Site</t>
  </si>
  <si>
    <t>Tout</t>
  </si>
  <si>
    <t>Dates de Travail</t>
  </si>
  <si>
    <t>Groupe</t>
  </si>
  <si>
    <t>Inv. Initial (q)</t>
  </si>
  <si>
    <t>Achats (q)</t>
  </si>
  <si>
    <t>Transf (Entrees)</t>
  </si>
  <si>
    <t>Transf (Sorties)</t>
  </si>
  <si>
    <t>Inv. Final (q)</t>
  </si>
  <si>
    <t>Conso Reelle</t>
  </si>
  <si>
    <t>Conso / 1000 reelle</t>
  </si>
  <si>
    <t>Conso theo</t>
  </si>
  <si>
    <t>Conso / 1000 theo</t>
  </si>
  <si>
    <t>Gap (q)</t>
  </si>
  <si>
    <t>dt pertes (q)</t>
  </si>
  <si>
    <t>dt inexplique (q)</t>
  </si>
  <si>
    <t>Efficacites (%)</t>
  </si>
  <si>
    <t>Piece</t>
  </si>
  <si>
    <t>*211-Boissons jour</t>
  </si>
  <si>
    <t>21-Boissons</t>
  </si>
  <si>
    <t>30-Emballages</t>
  </si>
  <si>
    <t>20-Other food</t>
  </si>
  <si>
    <t>Litre</t>
  </si>
  <si>
    <t>BIB Lipton Ice Tea</t>
  </si>
  <si>
    <t>Boite Generique Carree</t>
  </si>
  <si>
    <t>Boite Krosti burger</t>
  </si>
  <si>
    <t>Boite Large Box</t>
  </si>
  <si>
    <t>Boite salade depannage</t>
  </si>
  <si>
    <t>Bol Poulet</t>
  </si>
  <si>
    <t>*201-OFood jour</t>
  </si>
  <si>
    <t>Bun shinny new</t>
  </si>
  <si>
    <t>Bun SPP</t>
  </si>
  <si>
    <t>Kilo</t>
  </si>
  <si>
    <t>CO2</t>
  </si>
  <si>
    <t>Cookie Mini Flowpack</t>
  </si>
  <si>
    <t>croustillant amandes noisettes</t>
  </si>
  <si>
    <t>Croustillant popcorn</t>
  </si>
  <si>
    <t>Croustillant Rocher</t>
  </si>
  <si>
    <t>Croustillant Snickers</t>
  </si>
  <si>
    <t>*10-Poulet</t>
  </si>
  <si>
    <t>Fromage Burger (2)</t>
  </si>
  <si>
    <t>Fromage Raclette Tranche</t>
  </si>
  <si>
    <t>40-Marketing COS</t>
  </si>
  <si>
    <t>Jouet ou BD tasty (2)</t>
  </si>
  <si>
    <t>KFC Compiegne CC</t>
  </si>
  <si>
    <t>22-Salade</t>
  </si>
  <si>
    <t>Muffin Cœur Fondant Choco Noisettes</t>
  </si>
  <si>
    <t>Pic Cobette (4)</t>
  </si>
  <si>
    <t>Pot Kream Ball (3)</t>
  </si>
  <si>
    <t>Pot mini sundae (2)</t>
  </si>
  <si>
    <t>Sac cabas (2)</t>
  </si>
  <si>
    <t>Set plateau 2</t>
  </si>
  <si>
    <t>Topping Caramel Chocolat Lait</t>
  </si>
  <si>
    <t>Topping Caramel Saveur popcorn</t>
  </si>
  <si>
    <t>Topping Rocher</t>
  </si>
  <si>
    <t>Topping Saveur Choco Praline</t>
  </si>
  <si>
    <t>Topping Sucre Petillant</t>
  </si>
  <si>
    <t>Wrap double down 2017</t>
  </si>
  <si>
    <t>CA</t>
  </si>
  <si>
    <t>StockTampon</t>
  </si>
  <si>
    <t>lkf</t>
  </si>
  <si>
    <t>Produit</t>
  </si>
  <si>
    <t>conso</t>
  </si>
  <si>
    <t>condi</t>
  </si>
  <si>
    <t>Rajout d'un produit</t>
  </si>
  <si>
    <t>Stock</t>
  </si>
  <si>
    <t>Rajout ok pour</t>
  </si>
  <si>
    <t>teste</t>
  </si>
  <si>
    <t>tested</t>
  </si>
  <si>
    <t>Bonjour et merci de consulter mon fichier, Ce que je n'arrive pas à faire c'est créer une macro.
Ce que je voudrais c'est lorsqu'on souhaite supprimer un poduit on le selectionne dans la page rajout A17. Appuyer sur la touche supprimer que la macro supprime automatiquement dans la feuille de preparation la ligne correspondant à l'article (de la feuille rajout a17) puis supprime automatiquement la ligne dans feuille de mise à jour (toujours le même article), 
Merci de votre aide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</si>
</sst>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19">
    <font>
      <sz val="10"/>
      <name val="Arial"/>
      <family val="2"/>
    </font>
    <font>
      <sz val="10"/>
      <name val="Arial Unicode MS"/>
      <family val="2"/>
    </font>
    <font>
      <b/>
      <sz val="10"/>
      <name val="Arial Unicode MS"/>
      <family val="2"/>
    </font>
    <font>
      <sz val="10"/>
      <color indexed="9"/>
      <name val="Arial"/>
      <family val="2"/>
    </font>
    <font>
      <b/>
      <sz val="10"/>
      <name val="Arial"/>
      <family val="2"/>
    </font>
    <font>
      <b/>
      <sz val="8"/>
      <name val="Arial Unicode MS"/>
      <family val="2"/>
    </font>
    <font>
      <b/>
      <i/>
      <sz val="10"/>
      <name val="Arial Unicode MS"/>
      <family val="2"/>
    </font>
    <font>
      <sz val="10"/>
      <name val="Arial"/>
      <family val="2"/>
    </font>
    <font>
      <b/>
      <sz val="10"/>
      <color indexed="20"/>
      <name val="Arial"/>
      <family val="2"/>
    </font>
    <font>
      <sz val="8"/>
      <name val="Arial"/>
      <family val="2"/>
    </font>
    <font>
      <b/>
      <i/>
      <u/>
      <sz val="10"/>
      <name val="Arial"/>
      <family val="2"/>
    </font>
    <font>
      <b/>
      <i/>
      <sz val="12"/>
      <name val="Arial"/>
      <family val="2"/>
    </font>
    <font>
      <i/>
      <sz val="12"/>
      <name val="Arial"/>
      <family val="2"/>
    </font>
    <font>
      <b/>
      <i/>
      <sz val="18"/>
      <name val="Arial"/>
      <family val="2"/>
    </font>
    <font>
      <i/>
      <sz val="18"/>
      <name val="Arial"/>
      <family val="2"/>
    </font>
    <font>
      <sz val="10"/>
      <color theme="1"/>
      <name val="Arial Unicode MS"/>
      <family val="2"/>
    </font>
    <font>
      <b/>
      <sz val="10"/>
      <color theme="1"/>
      <name val="Calibri"/>
      <family val="2"/>
      <scheme val="minor"/>
    </font>
    <font>
      <sz val="10"/>
      <color theme="1"/>
      <name val="Calibri"/>
      <family val="2"/>
      <scheme val="minor"/>
    </font>
    <font>
      <sz val="10"/>
      <color rgb="FF000000"/>
      <name val="Arial"/>
      <family val="2"/>
    </font>
  </fonts>
  <fills count="11">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indexed="26"/>
        <bgColor indexed="64"/>
      </patternFill>
    </fill>
    <fill>
      <patternFill patternType="solid">
        <fgColor indexed="43"/>
        <bgColor indexed="64"/>
      </patternFill>
    </fill>
    <fill>
      <patternFill patternType="solid">
        <fgColor indexed="22"/>
        <bgColor indexed="64"/>
      </patternFill>
    </fill>
    <fill>
      <patternFill patternType="solid">
        <fgColor indexed="13"/>
        <bgColor indexed="64"/>
      </patternFill>
    </fill>
    <fill>
      <patternFill patternType="solid">
        <fgColor indexed="46"/>
        <bgColor indexed="64"/>
      </patternFill>
    </fill>
    <fill>
      <patternFill patternType="solid">
        <fgColor rgb="FFFFFF00"/>
        <bgColor indexed="64"/>
      </patternFill>
    </fill>
    <fill>
      <patternFill patternType="solid">
        <fgColor theme="0"/>
        <bgColor indexed="64"/>
      </patternFill>
    </fill>
  </fills>
  <borders count="21">
    <border>
      <left/>
      <right/>
      <top/>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style="medium">
        <color indexed="8"/>
      </bottom>
      <diagonal/>
    </border>
    <border>
      <left style="medium">
        <color indexed="8"/>
      </left>
      <right style="medium">
        <color indexed="8"/>
      </right>
      <top/>
      <bottom style="dotted">
        <color indexed="8"/>
      </bottom>
      <diagonal/>
    </border>
    <border>
      <left style="medium">
        <color indexed="8"/>
      </left>
      <right style="medium">
        <color indexed="8"/>
      </right>
      <top style="dotted">
        <color indexed="8"/>
      </top>
      <bottom style="dotted">
        <color indexed="8"/>
      </bottom>
      <diagonal/>
    </border>
    <border>
      <left style="thin">
        <color indexed="64"/>
      </left>
      <right style="thin">
        <color indexed="64"/>
      </right>
      <top style="thin">
        <color indexed="64"/>
      </top>
      <bottom style="thin">
        <color indexed="64"/>
      </bottom>
      <diagonal/>
    </border>
    <border>
      <left style="medium">
        <color indexed="8"/>
      </left>
      <right style="thin">
        <color indexed="8"/>
      </right>
      <top style="medium">
        <color indexed="8"/>
      </top>
      <bottom style="thin">
        <color indexed="8"/>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style="medium">
        <color indexed="8"/>
      </top>
      <bottom style="thin">
        <color indexed="8"/>
      </bottom>
      <diagonal/>
    </border>
    <border>
      <left style="thin">
        <color indexed="8"/>
      </left>
      <right style="thin">
        <color indexed="8"/>
      </right>
      <top style="medium">
        <color indexed="8"/>
      </top>
      <bottom/>
      <diagonal/>
    </border>
    <border>
      <left style="thin">
        <color indexed="8"/>
      </left>
      <right/>
      <top style="medium">
        <color indexed="8"/>
      </top>
      <bottom style="thin">
        <color indexed="8"/>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indexed="8"/>
      </right>
      <top style="dotted">
        <color indexed="8"/>
      </top>
      <bottom style="dotted">
        <color indexed="8"/>
      </bottom>
      <diagonal/>
    </border>
    <border>
      <left style="medium">
        <color indexed="64"/>
      </left>
      <right style="thin">
        <color indexed="8"/>
      </right>
      <top style="medium">
        <color indexed="64"/>
      </top>
      <bottom/>
      <diagonal/>
    </border>
    <border>
      <left/>
      <right/>
      <top style="medium">
        <color indexed="64"/>
      </top>
      <bottom/>
      <diagonal/>
    </border>
    <border>
      <left style="thin">
        <color indexed="8"/>
      </left>
      <right style="medium">
        <color indexed="64"/>
      </right>
      <top style="medium">
        <color indexed="64"/>
      </top>
      <bottom/>
      <diagonal/>
    </border>
  </borders>
  <cellStyleXfs count="3">
    <xf numFmtId="0" fontId="0" fillId="0" borderId="0"/>
    <xf numFmtId="44" fontId="7" fillId="0" borderId="0" applyFont="0" applyFill="0" applyBorder="0" applyAlignment="0" applyProtection="0"/>
    <xf numFmtId="0" fontId="7" fillId="0" borderId="0"/>
  </cellStyleXfs>
  <cellXfs count="65">
    <xf numFmtId="0" fontId="0" fillId="0" borderId="0" xfId="0"/>
    <xf numFmtId="0" fontId="0" fillId="0" borderId="0" xfId="0" applyAlignment="1">
      <alignment horizontal="center"/>
    </xf>
    <xf numFmtId="0" fontId="3" fillId="0" borderId="0" xfId="0" applyFont="1"/>
    <xf numFmtId="0" fontId="0" fillId="3" borderId="6" xfId="0" applyFill="1" applyBorder="1"/>
    <xf numFmtId="0" fontId="1" fillId="4" borderId="7" xfId="0" applyFont="1" applyFill="1" applyBorder="1" applyAlignment="1">
      <alignment vertical="center" wrapText="1"/>
    </xf>
    <xf numFmtId="0" fontId="4" fillId="4" borderId="6" xfId="0" applyFont="1" applyFill="1" applyBorder="1" applyAlignment="1">
      <alignment horizontal="center"/>
    </xf>
    <xf numFmtId="0" fontId="1" fillId="4" borderId="9" xfId="0" applyFont="1" applyFill="1" applyBorder="1" applyAlignment="1">
      <alignment wrapText="1"/>
    </xf>
    <xf numFmtId="1" fontId="1" fillId="4" borderId="8" xfId="0" applyNumberFormat="1" applyFont="1" applyFill="1" applyBorder="1" applyAlignment="1">
      <alignment horizontal="center" wrapText="1"/>
    </xf>
    <xf numFmtId="0" fontId="1" fillId="4" borderId="10" xfId="0" applyFont="1" applyFill="1" applyBorder="1" applyAlignment="1">
      <alignment horizontal="center" wrapText="1"/>
    </xf>
    <xf numFmtId="2" fontId="1" fillId="5" borderId="7" xfId="0" applyNumberFormat="1" applyFont="1" applyFill="1" applyBorder="1" applyAlignment="1">
      <alignment horizontal="center" vertical="center" wrapText="1"/>
    </xf>
    <xf numFmtId="2" fontId="1" fillId="5" borderId="11" xfId="0" applyNumberFormat="1" applyFont="1" applyFill="1" applyBorder="1" applyAlignment="1">
      <alignment horizontal="center" vertical="center" wrapText="1"/>
    </xf>
    <xf numFmtId="0" fontId="1" fillId="5" borderId="12" xfId="0" applyFont="1" applyFill="1" applyBorder="1" applyAlignment="1">
      <alignment horizontal="center" vertical="center" wrapText="1"/>
    </xf>
    <xf numFmtId="4" fontId="8" fillId="2" borderId="0" xfId="2" applyNumberFormat="1" applyFont="1" applyFill="1" applyAlignment="1" applyProtection="1">
      <alignment horizontal="right" vertical="center"/>
      <protection locked="0"/>
    </xf>
    <xf numFmtId="0" fontId="7" fillId="0" borderId="0" xfId="2"/>
    <xf numFmtId="4" fontId="8" fillId="6" borderId="0" xfId="2" applyNumberFormat="1" applyFont="1" applyFill="1" applyAlignment="1" applyProtection="1">
      <alignment horizontal="right" vertical="center"/>
      <protection locked="0"/>
    </xf>
    <xf numFmtId="0" fontId="12" fillId="0" borderId="0" xfId="0" applyFont="1"/>
    <xf numFmtId="0" fontId="10" fillId="0" borderId="0" xfId="0" applyFont="1" applyFill="1"/>
    <xf numFmtId="0" fontId="1" fillId="5" borderId="13" xfId="0" applyFont="1" applyFill="1" applyBorder="1" applyAlignment="1">
      <alignment horizontal="center" vertical="center" wrapText="1"/>
    </xf>
    <xf numFmtId="0" fontId="13" fillId="4" borderId="0" xfId="0" applyFont="1" applyFill="1" applyAlignment="1">
      <alignment horizontal="center" vertical="center" wrapText="1"/>
    </xf>
    <xf numFmtId="0" fontId="14" fillId="4" borderId="14" xfId="0" applyFont="1" applyFill="1" applyBorder="1" applyAlignment="1">
      <alignment horizontal="center" vertical="center" wrapText="1"/>
    </xf>
    <xf numFmtId="0" fontId="14" fillId="4" borderId="0" xfId="0" applyFont="1" applyFill="1" applyAlignment="1">
      <alignment horizontal="center" vertical="center" wrapText="1"/>
    </xf>
    <xf numFmtId="0" fontId="15" fillId="0" borderId="15" xfId="0" applyFont="1" applyBorder="1" applyAlignment="1">
      <alignment wrapText="1"/>
    </xf>
    <xf numFmtId="0" fontId="15" fillId="9" borderId="15" xfId="0" applyFont="1" applyFill="1" applyBorder="1" applyAlignment="1">
      <alignment wrapText="1"/>
    </xf>
    <xf numFmtId="0" fontId="16" fillId="0" borderId="0" xfId="0" applyFont="1"/>
    <xf numFmtId="0" fontId="16" fillId="0" borderId="0" xfId="0" applyFont="1" applyAlignment="1">
      <alignment wrapText="1"/>
    </xf>
    <xf numFmtId="0" fontId="17" fillId="0" borderId="0" xfId="0" applyFont="1" applyAlignment="1">
      <alignment wrapText="1"/>
    </xf>
    <xf numFmtId="14" fontId="17" fillId="0" borderId="0" xfId="0" applyNumberFormat="1" applyFont="1" applyAlignment="1">
      <alignment wrapText="1"/>
    </xf>
    <xf numFmtId="0" fontId="0" fillId="9" borderId="0" xfId="0" applyFill="1"/>
    <xf numFmtId="0" fontId="0" fillId="0" borderId="0" xfId="0" applyAlignment="1">
      <alignment wrapText="1"/>
    </xf>
    <xf numFmtId="10" fontId="15" fillId="0" borderId="15" xfId="0" applyNumberFormat="1" applyFont="1" applyBorder="1" applyAlignment="1">
      <alignment wrapText="1"/>
    </xf>
    <xf numFmtId="4" fontId="15" fillId="0" borderId="15" xfId="0" applyNumberFormat="1" applyFont="1" applyBorder="1" applyAlignment="1">
      <alignment wrapText="1"/>
    </xf>
    <xf numFmtId="0" fontId="17" fillId="0" borderId="0" xfId="0" applyFont="1"/>
    <xf numFmtId="0" fontId="0" fillId="0" borderId="6" xfId="0" applyBorder="1"/>
    <xf numFmtId="1" fontId="2" fillId="4" borderId="4" xfId="0" applyNumberFormat="1" applyFont="1" applyFill="1" applyBorder="1" applyAlignment="1">
      <alignment horizontal="center" wrapText="1"/>
    </xf>
    <xf numFmtId="1" fontId="2" fillId="3" borderId="5" xfId="0" applyNumberFormat="1" applyFont="1" applyFill="1" applyBorder="1" applyAlignment="1">
      <alignment horizontal="center" wrapText="1"/>
    </xf>
    <xf numFmtId="0" fontId="2" fillId="10" borderId="1" xfId="0" applyFont="1" applyFill="1" applyBorder="1" applyAlignment="1">
      <alignment horizontal="center" wrapText="1"/>
    </xf>
    <xf numFmtId="0" fontId="2" fillId="3" borderId="5" xfId="0" applyFont="1" applyFill="1" applyBorder="1" applyAlignment="1">
      <alignment horizontal="center" wrapText="1"/>
    </xf>
    <xf numFmtId="0" fontId="2" fillId="10" borderId="2" xfId="0" applyFont="1" applyFill="1" applyBorder="1" applyAlignment="1">
      <alignment horizontal="center" wrapText="1"/>
    </xf>
    <xf numFmtId="0" fontId="2" fillId="10" borderId="3" xfId="0" applyFont="1" applyFill="1" applyBorder="1" applyAlignment="1">
      <alignment horizontal="center" wrapText="1"/>
    </xf>
    <xf numFmtId="0" fontId="0" fillId="0" borderId="0" xfId="0" applyFont="1"/>
    <xf numFmtId="0" fontId="0" fillId="0" borderId="6" xfId="0" applyFont="1" applyBorder="1"/>
    <xf numFmtId="2" fontId="1" fillId="5" borderId="18" xfId="0" applyNumberFormat="1" applyFont="1" applyFill="1" applyBorder="1" applyAlignment="1">
      <alignment horizontal="center" vertical="center" wrapText="1"/>
    </xf>
    <xf numFmtId="2" fontId="1" fillId="5" borderId="19" xfId="0" applyNumberFormat="1" applyFont="1" applyFill="1" applyBorder="1" applyAlignment="1">
      <alignment horizontal="center" vertical="center" wrapText="1"/>
    </xf>
    <xf numFmtId="0" fontId="1" fillId="5" borderId="20" xfId="0" applyFont="1" applyFill="1" applyBorder="1" applyAlignment="1">
      <alignment horizontal="center" vertical="center" wrapText="1"/>
    </xf>
    <xf numFmtId="1" fontId="2" fillId="8" borderId="6" xfId="0" applyNumberFormat="1" applyFont="1" applyFill="1" applyBorder="1" applyAlignment="1">
      <alignment horizontal="center" wrapText="1"/>
    </xf>
    <xf numFmtId="0" fontId="2" fillId="8" borderId="6" xfId="0" applyFont="1" applyFill="1" applyBorder="1" applyAlignment="1">
      <alignment horizontal="center" wrapText="1"/>
    </xf>
    <xf numFmtId="1" fontId="2" fillId="4" borderId="5" xfId="0" applyNumberFormat="1" applyFont="1" applyFill="1" applyBorder="1" applyAlignment="1">
      <alignment horizontal="center" vertical="center" wrapText="1"/>
    </xf>
    <xf numFmtId="0" fontId="2" fillId="4" borderId="16"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1" fillId="4" borderId="6" xfId="0" applyFont="1" applyFill="1" applyBorder="1" applyAlignment="1">
      <alignment wrapText="1"/>
    </xf>
    <xf numFmtId="0" fontId="1" fillId="4" borderId="6" xfId="0" applyFont="1" applyFill="1" applyBorder="1" applyAlignment="1">
      <alignment horizontal="center" wrapText="1"/>
    </xf>
    <xf numFmtId="0" fontId="15" fillId="0" borderId="0" xfId="0" applyFont="1" applyBorder="1" applyAlignment="1">
      <alignment wrapText="1"/>
    </xf>
    <xf numFmtId="0" fontId="15" fillId="0" borderId="6" xfId="0" applyFont="1" applyBorder="1" applyAlignment="1">
      <alignment wrapText="1"/>
    </xf>
    <xf numFmtId="0" fontId="15" fillId="0" borderId="2" xfId="0" applyFont="1" applyBorder="1" applyAlignment="1">
      <alignment wrapText="1"/>
    </xf>
    <xf numFmtId="0" fontId="2" fillId="10" borderId="10" xfId="0" applyFont="1" applyFill="1" applyBorder="1" applyAlignment="1">
      <alignment horizontal="center" wrapText="1"/>
    </xf>
    <xf numFmtId="0" fontId="2" fillId="10" borderId="0" xfId="0" applyFont="1" applyFill="1" applyBorder="1" applyAlignment="1">
      <alignment horizontal="center" wrapText="1"/>
    </xf>
    <xf numFmtId="0" fontId="1" fillId="4" borderId="0" xfId="0" applyFont="1" applyFill="1" applyBorder="1" applyAlignment="1">
      <alignment wrapText="1"/>
    </xf>
    <xf numFmtId="0" fontId="1" fillId="4" borderId="0" xfId="0" applyFont="1" applyFill="1" applyBorder="1" applyAlignment="1">
      <alignment horizontal="center" wrapText="1"/>
    </xf>
    <xf numFmtId="1" fontId="1" fillId="4" borderId="0" xfId="0" applyNumberFormat="1" applyFont="1" applyFill="1" applyBorder="1" applyAlignment="1">
      <alignment horizontal="center" wrapText="1"/>
    </xf>
    <xf numFmtId="14" fontId="11" fillId="4" borderId="0" xfId="0" applyNumberFormat="1" applyFont="1" applyFill="1" applyAlignment="1">
      <alignment horizontal="center" wrapText="1"/>
    </xf>
    <xf numFmtId="0" fontId="11" fillId="4" borderId="0" xfId="0" applyFont="1" applyFill="1" applyAlignment="1">
      <alignment horizontal="center" wrapText="1"/>
    </xf>
    <xf numFmtId="0" fontId="10" fillId="0" borderId="0" xfId="0" applyFont="1" applyFill="1" applyAlignment="1">
      <alignment horizontal="left" wrapText="1"/>
    </xf>
    <xf numFmtId="0" fontId="0" fillId="0" borderId="0" xfId="0" applyAlignment="1">
      <alignment horizontal="center"/>
    </xf>
    <xf numFmtId="0" fontId="0" fillId="0" borderId="0" xfId="0" applyAlignment="1">
      <alignment horizontal="center" wrapText="1"/>
    </xf>
  </cellXfs>
  <cellStyles count="3">
    <cellStyle name="Euro" xfId="1"/>
    <cellStyle name="Normal" xfId="0" builtinId="0"/>
    <cellStyle name="Normal_Feuille de mise à jour" xfId="2"/>
  </cellStyles>
  <dxfs count="1">
    <dxf>
      <font>
        <b/>
        <i val="0"/>
        <condense val="0"/>
        <extend val="0"/>
      </font>
      <fill>
        <patternFill>
          <bgColor indexed="5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CC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Radio" firstButton="1" fmlaLink="$A$7"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checked="Checked" lockText="1" noThreeD="1"/>
</file>

<file path=xl/ctrlProps/ctrlProp6.xml><?xml version="1.0" encoding="utf-8"?>
<formControlPr xmlns="http://schemas.microsoft.com/office/spreadsheetml/2009/9/main" objectType="Radio" firstButton="1" fmlaLink="$A$9"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114300</xdr:colOff>
          <xdr:row>13</xdr:row>
          <xdr:rowOff>0</xdr:rowOff>
        </xdr:from>
        <xdr:to>
          <xdr:col>4</xdr:col>
          <xdr:colOff>19050</xdr:colOff>
          <xdr:row>15</xdr:row>
          <xdr:rowOff>47625</xdr:rowOff>
        </xdr:to>
        <xdr:sp macro="" textlink="">
          <xdr:nvSpPr>
            <xdr:cNvPr id="45057" name="Bouton 1" hidden="1">
              <a:extLst>
                <a:ext uri="{63B3BB69-23CF-44E3-9099-C40C66FF867C}">
                  <a14:compatExt spid="_x0000_s45057"/>
                </a:ext>
                <a:ext uri="{FF2B5EF4-FFF2-40B4-BE49-F238E27FC236}">
                  <a16:creationId xmlns:a16="http://schemas.microsoft.com/office/drawing/2014/main" id="{00000000-0008-0000-0000-000001B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Rajouter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104775</xdr:colOff>
          <xdr:row>22</xdr:row>
          <xdr:rowOff>142875</xdr:rowOff>
        </xdr:from>
        <xdr:to>
          <xdr:col>4</xdr:col>
          <xdr:colOff>47625</xdr:colOff>
          <xdr:row>25</xdr:row>
          <xdr:rowOff>19050</xdr:rowOff>
        </xdr:to>
        <xdr:sp macro="" textlink="">
          <xdr:nvSpPr>
            <xdr:cNvPr id="45070" name="Bouton 14" hidden="1">
              <a:extLst>
                <a:ext uri="{63B3BB69-23CF-44E3-9099-C40C66FF867C}">
                  <a14:compatExt spid="_x0000_s45070"/>
                </a:ext>
                <a:ext uri="{FF2B5EF4-FFF2-40B4-BE49-F238E27FC236}">
                  <a16:creationId xmlns:a16="http://schemas.microsoft.com/office/drawing/2014/main" id="{00000000-0008-0000-0000-00000EB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Supprimer</a:t>
              </a:r>
            </a:p>
            <a:p>
              <a:pPr algn="ctr" rtl="0">
                <a:defRPr sz="1000"/>
              </a:pPr>
              <a:endParaRPr lang="fr-FR" sz="1000" b="0" i="0" u="none" strike="noStrike" baseline="0">
                <a:solidFill>
                  <a:srgbClr val="000000"/>
                </a:solidFill>
                <a:latin typeface="Arial"/>
                <a:cs typeface="Arial"/>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257175</xdr:colOff>
          <xdr:row>3</xdr:row>
          <xdr:rowOff>47625</xdr:rowOff>
        </xdr:from>
        <xdr:to>
          <xdr:col>4</xdr:col>
          <xdr:colOff>0</xdr:colOff>
          <xdr:row>3</xdr:row>
          <xdr:rowOff>458704</xdr:rowOff>
        </xdr:to>
        <xdr:grpSp>
          <xdr:nvGrpSpPr>
            <xdr:cNvPr id="2" name="Groupe 1">
              <a:extLst>
                <a:ext uri="{FF2B5EF4-FFF2-40B4-BE49-F238E27FC236}">
                  <a16:creationId xmlns:a16="http://schemas.microsoft.com/office/drawing/2014/main" id="{00000000-0008-0000-0100-000002000000}"/>
                </a:ext>
              </a:extLst>
            </xdr:cNvPr>
            <xdr:cNvGrpSpPr/>
          </xdr:nvGrpSpPr>
          <xdr:grpSpPr>
            <a:xfrm>
              <a:off x="1181100" y="857255"/>
              <a:ext cx="2028826" cy="411074"/>
              <a:chOff x="1837608" y="2283199"/>
              <a:chExt cx="2412223" cy="229721"/>
            </a:xfrm>
          </xdr:grpSpPr>
          <xdr:sp macro="" textlink="">
            <xdr:nvSpPr>
              <xdr:cNvPr id="43009" name="Case d'option 1" hidden="1">
                <a:extLst>
                  <a:ext uri="{63B3BB69-23CF-44E3-9099-C40C66FF867C}">
                    <a14:compatExt spid="_x0000_s43009"/>
                  </a:ext>
                  <a:ext uri="{FF2B5EF4-FFF2-40B4-BE49-F238E27FC236}">
                    <a16:creationId xmlns:a16="http://schemas.microsoft.com/office/drawing/2014/main" id="{00000000-0008-0000-0100-000001A80000}"/>
                  </a:ext>
                </a:extLst>
              </xdr:cNvPr>
              <xdr:cNvSpPr/>
            </xdr:nvSpPr>
            <xdr:spPr bwMode="auto">
              <a:xfrm>
                <a:off x="1837608" y="2293845"/>
                <a:ext cx="342900"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10" name="Case d'option 2" hidden="1">
                <a:extLst>
                  <a:ext uri="{63B3BB69-23CF-44E3-9099-C40C66FF867C}">
                    <a14:compatExt spid="_x0000_s43010"/>
                  </a:ext>
                  <a:ext uri="{FF2B5EF4-FFF2-40B4-BE49-F238E27FC236}">
                    <a16:creationId xmlns:a16="http://schemas.microsoft.com/office/drawing/2014/main" id="{00000000-0008-0000-0100-000002A80000}"/>
                  </a:ext>
                </a:extLst>
              </xdr:cNvPr>
              <xdr:cNvSpPr/>
            </xdr:nvSpPr>
            <xdr:spPr bwMode="auto">
              <a:xfrm>
                <a:off x="2743760" y="2284039"/>
                <a:ext cx="647699" cy="2280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11" name="Case d'option 3" hidden="1">
                <a:extLst>
                  <a:ext uri="{63B3BB69-23CF-44E3-9099-C40C66FF867C}">
                    <a14:compatExt spid="_x0000_s43011"/>
                  </a:ext>
                  <a:ext uri="{FF2B5EF4-FFF2-40B4-BE49-F238E27FC236}">
                    <a16:creationId xmlns:a16="http://schemas.microsoft.com/office/drawing/2014/main" id="{00000000-0008-0000-0100-000003A80000}"/>
                  </a:ext>
                </a:extLst>
              </xdr:cNvPr>
              <xdr:cNvSpPr/>
            </xdr:nvSpPr>
            <xdr:spPr bwMode="auto">
              <a:xfrm>
                <a:off x="3754531" y="2283199"/>
                <a:ext cx="495300"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219075</xdr:colOff>
          <xdr:row>3</xdr:row>
          <xdr:rowOff>104775</xdr:rowOff>
        </xdr:from>
        <xdr:to>
          <xdr:col>4</xdr:col>
          <xdr:colOff>723900</xdr:colOff>
          <xdr:row>5</xdr:row>
          <xdr:rowOff>19050</xdr:rowOff>
        </xdr:to>
        <xdr:grpSp>
          <xdr:nvGrpSpPr>
            <xdr:cNvPr id="3" name="Groupe 2">
              <a:extLst>
                <a:ext uri="{FF2B5EF4-FFF2-40B4-BE49-F238E27FC236}">
                  <a16:creationId xmlns:a16="http://schemas.microsoft.com/office/drawing/2014/main" id="{00000000-0008-0000-0200-000003000000}"/>
                </a:ext>
              </a:extLst>
            </xdr:cNvPr>
            <xdr:cNvGrpSpPr/>
          </xdr:nvGrpSpPr>
          <xdr:grpSpPr>
            <a:xfrm>
              <a:off x="2572310" y="609040"/>
              <a:ext cx="2510678" cy="228039"/>
              <a:chOff x="2572310" y="609040"/>
              <a:chExt cx="2510678" cy="228039"/>
            </a:xfrm>
          </xdr:grpSpPr>
          <xdr:sp macro="" textlink="">
            <xdr:nvSpPr>
              <xdr:cNvPr id="39940" name="Case d'option 36868" hidden="1">
                <a:extLst>
                  <a:ext uri="{63B3BB69-23CF-44E3-9099-C40C66FF867C}">
                    <a14:compatExt spid="_x0000_s39940"/>
                  </a:ext>
                  <a:ext uri="{FF2B5EF4-FFF2-40B4-BE49-F238E27FC236}">
                    <a16:creationId xmlns:a16="http://schemas.microsoft.com/office/drawing/2014/main" id="{00000000-0008-0000-0200-0000049C0000}"/>
                  </a:ext>
                </a:extLst>
              </xdr:cNvPr>
              <xdr:cNvSpPr/>
            </xdr:nvSpPr>
            <xdr:spPr bwMode="auto">
              <a:xfrm>
                <a:off x="2572310" y="618565"/>
                <a:ext cx="304800" cy="20898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1" name="Case d'option 36869" descr="Teste" hidden="1">
                <a:extLst>
                  <a:ext uri="{63B3BB69-23CF-44E3-9099-C40C66FF867C}">
                    <a14:compatExt spid="_x0000_s39941"/>
                  </a:ext>
                  <a:ext uri="{FF2B5EF4-FFF2-40B4-BE49-F238E27FC236}">
                    <a16:creationId xmlns:a16="http://schemas.microsoft.com/office/drawing/2014/main" id="{00000000-0008-0000-0200-0000059C0000}"/>
                  </a:ext>
                </a:extLst>
              </xdr:cNvPr>
              <xdr:cNvSpPr/>
            </xdr:nvSpPr>
            <xdr:spPr bwMode="auto">
              <a:xfrm>
                <a:off x="3735481" y="628090"/>
                <a:ext cx="352425" cy="20898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9942" name="Case d'option 36870" hidden="1">
                <a:extLst>
                  <a:ext uri="{63B3BB69-23CF-44E3-9099-C40C66FF867C}">
                    <a14:compatExt spid="_x0000_s39942"/>
                  </a:ext>
                  <a:ext uri="{FF2B5EF4-FFF2-40B4-BE49-F238E27FC236}">
                    <a16:creationId xmlns:a16="http://schemas.microsoft.com/office/drawing/2014/main" id="{00000000-0008-0000-0200-0000069C0000}"/>
                  </a:ext>
                </a:extLst>
              </xdr:cNvPr>
              <xdr:cNvSpPr/>
            </xdr:nvSpPr>
            <xdr:spPr bwMode="auto">
              <a:xfrm>
                <a:off x="4778188" y="609040"/>
                <a:ext cx="304800" cy="20898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D23"/>
  <sheetViews>
    <sheetView tabSelected="1" workbookViewId="0">
      <selection activeCell="A19" sqref="A19:D23"/>
    </sheetView>
  </sheetViews>
  <sheetFormatPr baseColWidth="10" defaultRowHeight="12.75"/>
  <cols>
    <col min="1" max="1" width="23.5703125" customWidth="1"/>
    <col min="3" max="3" width="41.5703125" customWidth="1"/>
    <col min="4" max="4" width="17.85546875" customWidth="1"/>
    <col min="5" max="5" width="16.7109375" customWidth="1"/>
  </cols>
  <sheetData>
    <row r="1" spans="1:4">
      <c r="A1" s="32"/>
      <c r="B1" s="32"/>
      <c r="C1" s="32" t="s">
        <v>259</v>
      </c>
      <c r="D1" s="32"/>
    </row>
    <row r="2" spans="1:4">
      <c r="A2" s="32" t="s">
        <v>256</v>
      </c>
      <c r="B2" s="32" t="s">
        <v>260</v>
      </c>
      <c r="C2" s="32" t="s">
        <v>257</v>
      </c>
      <c r="D2" s="32" t="s">
        <v>258</v>
      </c>
    </row>
    <row r="3" spans="1:4">
      <c r="A3" s="53"/>
      <c r="B3" s="53"/>
      <c r="C3" s="50"/>
      <c r="D3" s="51"/>
    </row>
    <row r="4" spans="1:4">
      <c r="A4" s="53"/>
      <c r="B4" s="53"/>
      <c r="C4" s="50"/>
      <c r="D4" s="51"/>
    </row>
    <row r="5" spans="1:4">
      <c r="A5" s="53"/>
      <c r="B5" s="53"/>
      <c r="C5" s="50"/>
      <c r="D5" s="51"/>
    </row>
    <row r="6" spans="1:4">
      <c r="A6" s="53"/>
      <c r="B6" s="53"/>
      <c r="C6" s="50"/>
      <c r="D6" s="51"/>
    </row>
    <row r="7" spans="1:4">
      <c r="A7" s="53"/>
      <c r="B7" s="53"/>
      <c r="C7" s="50"/>
      <c r="D7" s="51"/>
    </row>
    <row r="8" spans="1:4">
      <c r="A8" s="53"/>
      <c r="B8" s="53"/>
      <c r="C8" s="50"/>
      <c r="D8" s="51"/>
    </row>
    <row r="9" spans="1:4">
      <c r="A9" s="53"/>
      <c r="B9" s="53"/>
      <c r="C9" s="50"/>
      <c r="D9" s="51"/>
    </row>
    <row r="10" spans="1:4">
      <c r="A10" s="53"/>
      <c r="B10" s="53"/>
      <c r="C10" s="50"/>
      <c r="D10" s="51"/>
    </row>
    <row r="11" spans="1:4">
      <c r="A11" s="53"/>
      <c r="B11" s="53"/>
      <c r="C11" s="50"/>
      <c r="D11" s="51"/>
    </row>
    <row r="13" spans="1:4">
      <c r="A13" t="s">
        <v>261</v>
      </c>
      <c r="C13" s="52">
        <v>1.07</v>
      </c>
    </row>
    <row r="14" spans="1:4">
      <c r="C14" s="52"/>
    </row>
    <row r="15" spans="1:4">
      <c r="C15" s="52"/>
    </row>
    <row r="16" spans="1:4">
      <c r="C16" s="52"/>
    </row>
    <row r="17" spans="1:4">
      <c r="A17" t="s">
        <v>2</v>
      </c>
      <c r="C17" s="52"/>
    </row>
    <row r="18" spans="1:4">
      <c r="C18" s="52"/>
    </row>
    <row r="19" spans="1:4">
      <c r="A19" s="64" t="s">
        <v>264</v>
      </c>
      <c r="B19" s="63"/>
      <c r="C19" s="63"/>
      <c r="D19" s="63"/>
    </row>
    <row r="20" spans="1:4">
      <c r="A20" s="63"/>
      <c r="B20" s="63"/>
      <c r="C20" s="63"/>
      <c r="D20" s="63"/>
    </row>
    <row r="21" spans="1:4">
      <c r="A21" s="63"/>
      <c r="B21" s="63"/>
      <c r="C21" s="63"/>
      <c r="D21" s="63"/>
    </row>
    <row r="22" spans="1:4">
      <c r="A22" s="63"/>
      <c r="B22" s="63"/>
      <c r="C22" s="63"/>
      <c r="D22" s="63"/>
    </row>
    <row r="23" spans="1:4">
      <c r="A23" s="63"/>
      <c r="B23" s="63"/>
      <c r="C23" s="63"/>
      <c r="D23" s="63"/>
    </row>
  </sheetData>
  <mergeCells count="1">
    <mergeCell ref="A19:D23"/>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5057" r:id="rId4" name="Button 1">
              <controlPr defaultSize="0" print="0" autoFill="0" autoPict="0" macro="[0]!Rajout">
                <anchor moveWithCells="1" sizeWithCells="1">
                  <from>
                    <xdr:col>3</xdr:col>
                    <xdr:colOff>114300</xdr:colOff>
                    <xdr:row>13</xdr:row>
                    <xdr:rowOff>0</xdr:rowOff>
                  </from>
                  <to>
                    <xdr:col>4</xdr:col>
                    <xdr:colOff>19050</xdr:colOff>
                    <xdr:row>15</xdr:row>
                    <xdr:rowOff>47625</xdr:rowOff>
                  </to>
                </anchor>
              </controlPr>
            </control>
          </mc:Choice>
        </mc:AlternateContent>
        <mc:AlternateContent xmlns:mc="http://schemas.openxmlformats.org/markup-compatibility/2006">
          <mc:Choice Requires="x14">
            <control shapeId="45070" r:id="rId5" name="Button 14">
              <controlPr defaultSize="0" print="0" autoFill="0" autoPict="0" macro="[0]!Feuil5.Supprimer">
                <anchor moveWithCells="1" sizeWithCells="1">
                  <from>
                    <xdr:col>3</xdr:col>
                    <xdr:colOff>104775</xdr:colOff>
                    <xdr:row>22</xdr:row>
                    <xdr:rowOff>142875</xdr:rowOff>
                  </from>
                  <to>
                    <xdr:col>4</xdr:col>
                    <xdr:colOff>47625</xdr:colOff>
                    <xdr:row>25</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promptTitle="stock">
          <x14:formula1>
            <xm:f>Brouillon!$B$2:$B$6</xm:f>
          </x14:formula1>
          <xm:sqref>B4:B11</xm:sqref>
        </x14:dataValidation>
        <x14:dataValidation type="list" showInputMessage="1" showErrorMessage="1" promptTitle="stock">
          <x14:formula1>
            <xm:f>Brouillon!$B$2:$B$6</xm:f>
          </x14:formula1>
          <xm:sqref>B3</xm:sqref>
        </x14:dataValidation>
        <x14:dataValidation type="list" showInputMessage="1" showErrorMessage="1">
          <x14:formula1>
            <xm:f>'Feuille de mise à jour'!$A$2:$A$175</xm:f>
          </x14:formula1>
          <xm:sqref>A17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D8"/>
  <sheetViews>
    <sheetView workbookViewId="0">
      <selection activeCell="A3" sqref="A3"/>
    </sheetView>
  </sheetViews>
  <sheetFormatPr baseColWidth="10" defaultRowHeight="12.75"/>
  <cols>
    <col min="1" max="1" width="13.85546875" customWidth="1"/>
  </cols>
  <sheetData>
    <row r="1" spans="1:4" ht="38.25">
      <c r="A1" s="2"/>
      <c r="B1" s="41" t="s">
        <v>77</v>
      </c>
      <c r="C1" s="42" t="s">
        <v>78</v>
      </c>
      <c r="D1" s="43" t="s">
        <v>79</v>
      </c>
    </row>
    <row r="2" spans="1:4">
      <c r="A2" s="39" t="s">
        <v>253</v>
      </c>
      <c r="B2" s="44">
        <v>16</v>
      </c>
      <c r="C2" s="44">
        <v>16</v>
      </c>
      <c r="D2" s="45">
        <v>45</v>
      </c>
    </row>
    <row r="3" spans="1:4">
      <c r="A3" s="2"/>
      <c r="B3" s="32">
        <v>10</v>
      </c>
      <c r="C3" s="32">
        <v>20</v>
      </c>
      <c r="D3" s="32">
        <v>30</v>
      </c>
    </row>
    <row r="4" spans="1:4" ht="41.25" customHeight="1">
      <c r="A4" s="39" t="s">
        <v>254</v>
      </c>
      <c r="B4" s="40"/>
      <c r="C4" s="40"/>
      <c r="D4" s="40"/>
    </row>
    <row r="7" spans="1:4">
      <c r="A7">
        <v>3</v>
      </c>
    </row>
    <row r="8" spans="1:4">
      <c r="A8">
        <f>+A7/10</f>
        <v>0.3</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3009" r:id="rId3" name="Option Button 1">
              <controlPr locked="0" defaultSize="0" autoFill="0" autoLine="0" autoPict="0">
                <anchor moveWithCells="1">
                  <from>
                    <xdr:col>1</xdr:col>
                    <xdr:colOff>257175</xdr:colOff>
                    <xdr:row>3</xdr:row>
                    <xdr:rowOff>66675</xdr:rowOff>
                  </from>
                  <to>
                    <xdr:col>1</xdr:col>
                    <xdr:colOff>542925</xdr:colOff>
                    <xdr:row>3</xdr:row>
                    <xdr:rowOff>457200</xdr:rowOff>
                  </to>
                </anchor>
              </controlPr>
            </control>
          </mc:Choice>
        </mc:AlternateContent>
        <mc:AlternateContent xmlns:mc="http://schemas.openxmlformats.org/markup-compatibility/2006">
          <mc:Choice Requires="x14">
            <control shapeId="43010" r:id="rId4" name="Option Button 2">
              <controlPr locked="0" defaultSize="0" autoFill="0" autoLine="0" autoPict="0">
                <anchor moveWithCells="1">
                  <from>
                    <xdr:col>2</xdr:col>
                    <xdr:colOff>257175</xdr:colOff>
                    <xdr:row>3</xdr:row>
                    <xdr:rowOff>47625</xdr:rowOff>
                  </from>
                  <to>
                    <xdr:col>3</xdr:col>
                    <xdr:colOff>38100</xdr:colOff>
                    <xdr:row>3</xdr:row>
                    <xdr:rowOff>457200</xdr:rowOff>
                  </to>
                </anchor>
              </controlPr>
            </control>
          </mc:Choice>
        </mc:AlternateContent>
        <mc:AlternateContent xmlns:mc="http://schemas.openxmlformats.org/markup-compatibility/2006">
          <mc:Choice Requires="x14">
            <control shapeId="43011" r:id="rId5" name="Option Button 3">
              <controlPr locked="0" defaultSize="0" autoFill="0" autoLine="0" autoPict="0">
                <anchor moveWithCells="1">
                  <from>
                    <xdr:col>3</xdr:col>
                    <xdr:colOff>342900</xdr:colOff>
                    <xdr:row>3</xdr:row>
                    <xdr:rowOff>47625</xdr:rowOff>
                  </from>
                  <to>
                    <xdr:col>4</xdr:col>
                    <xdr:colOff>0</xdr:colOff>
                    <xdr:row>3</xdr:row>
                    <xdr:rowOff>438150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2:H316"/>
  <sheetViews>
    <sheetView topLeftCell="A23" zoomScale="85" zoomScaleNormal="85" workbookViewId="0">
      <selection activeCell="A11" sqref="A11:XFD11"/>
    </sheetView>
  </sheetViews>
  <sheetFormatPr baseColWidth="10" defaultRowHeight="12.75"/>
  <cols>
    <col min="1" max="1" width="23.85546875" customWidth="1"/>
    <col min="2" max="2" width="11.42578125" customWidth="1"/>
    <col min="3" max="3" width="16.28515625" customWidth="1"/>
    <col min="4" max="4" width="13.7109375" customWidth="1"/>
    <col min="5" max="5" width="26.85546875" customWidth="1"/>
    <col min="6" max="7" width="10.7109375" customWidth="1"/>
    <col min="8" max="8" width="17.7109375" style="1" customWidth="1"/>
  </cols>
  <sheetData>
    <row r="2" spans="1:8" s="15" customFormat="1" ht="15">
      <c r="A2" s="60" t="str">
        <f ca="1">"Feuille de préparation de la commande SLR établie le " &amp; DAY(TODAY()) &amp; "/" &amp; MONTH(TODAY()) &amp; "/" &amp; YEAR(TODAY())</f>
        <v>Feuille de préparation de la commande SLR établie le 3/3/2018</v>
      </c>
      <c r="B2" s="61"/>
      <c r="C2" s="61"/>
      <c r="D2" s="61"/>
      <c r="E2" s="61"/>
      <c r="F2" s="61"/>
      <c r="G2" s="61"/>
      <c r="H2" s="61"/>
    </row>
    <row r="4" spans="1:8" ht="12.75" customHeight="1">
      <c r="A4" s="18" t="s">
        <v>72</v>
      </c>
      <c r="B4" s="19"/>
      <c r="C4" s="5" t="s">
        <v>73</v>
      </c>
      <c r="D4" s="5" t="s">
        <v>74</v>
      </c>
      <c r="E4" s="5" t="s">
        <v>75</v>
      </c>
    </row>
    <row r="5" spans="1:8" ht="12.75" customHeight="1">
      <c r="A5" s="20"/>
      <c r="B5" s="19"/>
      <c r="C5" s="3"/>
      <c r="D5" s="3"/>
      <c r="E5" s="3"/>
    </row>
    <row r="6" spans="1:8" s="16" customFormat="1" ht="12.75" customHeight="1">
      <c r="A6" s="62" t="s">
        <v>76</v>
      </c>
      <c r="B6" s="62"/>
      <c r="C6" s="62"/>
      <c r="D6" s="62"/>
      <c r="E6" s="62"/>
      <c r="F6" s="62"/>
      <c r="G6" s="62"/>
      <c r="H6" s="62"/>
    </row>
    <row r="7" spans="1:8">
      <c r="A7" s="2">
        <v>1</v>
      </c>
    </row>
    <row r="8" spans="1:8">
      <c r="A8" s="39"/>
      <c r="B8" s="39"/>
      <c r="C8" s="39"/>
      <c r="D8" s="39"/>
    </row>
    <row r="9" spans="1:8">
      <c r="A9" s="39">
        <v>3</v>
      </c>
      <c r="B9" s="39"/>
      <c r="C9" s="39"/>
      <c r="D9" s="39"/>
    </row>
    <row r="10" spans="1:8" ht="25.5">
      <c r="A10" s="47" t="s">
        <v>0</v>
      </c>
      <c r="B10" s="48" t="s">
        <v>69</v>
      </c>
      <c r="C10" s="49" t="s">
        <v>80</v>
      </c>
      <c r="D10" s="46" t="s">
        <v>81</v>
      </c>
      <c r="E10" s="33" t="str">
        <f>IF(A9=1,"Cde à passer pour Lundi",(IF(A9=2,"Cde à passer pour Mercredi","Cde à passer pour Vendredi")))</f>
        <v>Cde à passer pour Vendredi</v>
      </c>
      <c r="H10"/>
    </row>
    <row r="11" spans="1:8">
      <c r="A11" s="21" t="str">
        <f>+'Feuille de mise à jour'!A2</f>
        <v>1.5 L Pepsi</v>
      </c>
      <c r="B11" s="37" t="str">
        <f>+'Feuille de mise à jour'!B2</f>
        <v>seche</v>
      </c>
      <c r="C11" s="36"/>
      <c r="D11" s="34"/>
      <c r="E11" s="33">
        <f>(IF($E$10="Cde à passer pour Lundi",('Feuille de mise à jour'!G173+'Feuille de mise à jour'!E173-D11-C11),IF($E$10="Cde à passer pour Mercredi",('Feuille de mise à jour'!E173+'Feuille de mise à jour'!F173-'Feuille de préparation'!C184-'Feuille de préparation'!D184),IF($E$10="Cde à passer pour Vendredi",'Feuille de mise à jour'!F173+'Feuille de mise à jour'!G173-'Feuille de préparation'!C184-'Feuille de préparation'!D184,"???"))))*(CA!$A$7/10+1)</f>
        <v>1.1674722222222222</v>
      </c>
      <c r="H11"/>
    </row>
    <row r="12" spans="1:8">
      <c r="A12" s="21" t="str">
        <f>+'Feuille de mise à jour'!A3</f>
        <v>1.5L Lipton</v>
      </c>
      <c r="B12" s="37" t="str">
        <f>+'Feuille de mise à jour'!B3</f>
        <v>negative</v>
      </c>
      <c r="C12" s="36"/>
      <c r="D12" s="34"/>
      <c r="E12" s="33">
        <f>(IF($E$10="Cde à passer pour Lundi",('Feuille de mise à jour'!G174+'Feuille de mise à jour'!E174-D12-C12),IF($E$10="Cde à passer pour Mercredi",('Feuille de mise à jour'!E174+'Feuille de mise à jour'!F174-'Feuille de préparation'!C185-'Feuille de préparation'!D185),IF($E$10="Cde à passer pour Vendredi",'Feuille de mise à jour'!F174+'Feuille de mise à jour'!G174-'Feuille de préparation'!C185-'Feuille de préparation'!D185,"???"))))*(CA!$A$7/10+1)</f>
        <v>0.50663888888888886</v>
      </c>
      <c r="H12"/>
    </row>
    <row r="13" spans="1:8">
      <c r="A13" s="21" t="str">
        <f>+'Feuille de mise à jour'!A4</f>
        <v>1.5L Orangina</v>
      </c>
      <c r="B13" s="37" t="str">
        <f>+'Feuille de mise à jour'!B4</f>
        <v>frais</v>
      </c>
      <c r="C13" s="36"/>
      <c r="D13" s="34"/>
      <c r="E13" s="33" t="e">
        <f>(IF($E$10="Cde à passer pour Lundi",('Feuille de mise à jour'!G175+'Feuille de mise à jour'!E175-D13-C13),IF($E$10="Cde à passer pour Mercredi",('Feuille de mise à jour'!E175+'Feuille de mise à jour'!F175-'Feuille de préparation'!C186-'Feuille de préparation'!D186),IF($E$10="Cde à passer pour Vendredi",'Feuille de mise à jour'!F175+'Feuille de mise à jour'!G175-'Feuille de préparation'!C186-'Feuille de préparation'!D186,"???"))))*(CA!$A$7/10+1)</f>
        <v>#N/A</v>
      </c>
      <c r="H13"/>
    </row>
    <row r="14" spans="1:8">
      <c r="A14" s="21" t="str">
        <f>+'Feuille de mise à jour'!A5</f>
        <v>1.5L Pepsi max</v>
      </c>
      <c r="B14" s="37" t="str">
        <f>+'Feuille de mise à jour'!B5</f>
        <v>frais</v>
      </c>
      <c r="C14" s="36"/>
      <c r="D14" s="34"/>
      <c r="E14" s="33" t="e">
        <f>(IF($E$10="Cde à passer pour Lundi",('Feuille de mise à jour'!#REF!+'Feuille de mise à jour'!#REF!-D14-C14),IF($E$10="Cde à passer pour Mercredi",('Feuille de mise à jour'!#REF!+'Feuille de mise à jour'!#REF!-'Feuille de préparation'!C187-'Feuille de préparation'!D187),IF($E$10="Cde à passer pour Vendredi",'Feuille de mise à jour'!#REF!+'Feuille de mise à jour'!#REF!-'Feuille de préparation'!C187-'Feuille de préparation'!D187,"???"))))*(CA!$A$7/10+1)</f>
        <v>#REF!</v>
      </c>
      <c r="H14"/>
    </row>
    <row r="15" spans="1:8">
      <c r="A15" s="21" t="str">
        <f>+'Feuille de mise à jour'!A6</f>
        <v>2L Oasis</v>
      </c>
      <c r="B15" s="37" t="str">
        <f>+'Feuille de mise à jour'!B6</f>
        <v>annexe</v>
      </c>
      <c r="C15" s="36"/>
      <c r="D15" s="34"/>
      <c r="E15" s="33" t="e">
        <f>(IF($E$10="Cde à passer pour Lundi",('Feuille de mise à jour'!#REF!+'Feuille de mise à jour'!#REF!-D15-C15),IF($E$10="Cde à passer pour Mercredi",('Feuille de mise à jour'!#REF!+'Feuille de mise à jour'!#REF!-'Feuille de préparation'!C188-'Feuille de préparation'!D188),IF($E$10="Cde à passer pour Vendredi",'Feuille de mise à jour'!#REF!+'Feuille de mise à jour'!#REF!-'Feuille de préparation'!C188-'Feuille de préparation'!D188,"???"))))*(CA!$A$7/10+1)</f>
        <v>#REF!</v>
      </c>
      <c r="H15"/>
    </row>
    <row r="16" spans="1:8">
      <c r="A16" s="21" t="str">
        <f>+'Feuille de mise à jour'!A8</f>
        <v>Andros pocket</v>
      </c>
      <c r="B16" s="37" t="str">
        <f>+'Feuille de mise à jour'!B8</f>
        <v>annexe</v>
      </c>
      <c r="C16" s="36"/>
      <c r="D16" s="34"/>
      <c r="E16" s="33" t="e">
        <f>(IF($E$10="Cde à passer pour Lundi",('Feuille de mise à jour'!#REF!+'Feuille de mise à jour'!#REF!-D16-C16),IF($E$10="Cde à passer pour Mercredi",('Feuille de mise à jour'!#REF!+'Feuille de mise à jour'!#REF!-'Feuille de préparation'!C189-'Feuille de préparation'!D189),IF($E$10="Cde à passer pour Vendredi",'Feuille de mise à jour'!#REF!+'Feuille de mise à jour'!#REF!-'Feuille de préparation'!C189-'Feuille de préparation'!D189,"???"))))*(CA!$A$7/10+1)</f>
        <v>#REF!</v>
      </c>
      <c r="H16"/>
    </row>
    <row r="17" spans="1:8">
      <c r="A17" s="21" t="str">
        <f>+'Feuille de mise à jour'!A9</f>
        <v>Badoit 33 cl</v>
      </c>
      <c r="B17" s="37" t="str">
        <f>+'Feuille de mise à jour'!B9</f>
        <v>annexe</v>
      </c>
      <c r="C17" s="36"/>
      <c r="D17" s="34"/>
      <c r="E17" s="33" t="e">
        <f>(IF($E$10="Cde à passer pour Lundi",('Feuille de mise à jour'!#REF!+'Feuille de mise à jour'!#REF!-D17-C17),IF($E$10="Cde à passer pour Mercredi",('Feuille de mise à jour'!#REF!+'Feuille de mise à jour'!#REF!-'Feuille de préparation'!C190-'Feuille de préparation'!D190),IF($E$10="Cde à passer pour Vendredi",'Feuille de mise à jour'!#REF!+'Feuille de mise à jour'!#REF!-'Feuille de préparation'!C190-'Feuille de préparation'!D190,"???"))))*(CA!$A$7/10+1)</f>
        <v>#REF!</v>
      </c>
      <c r="H17"/>
    </row>
    <row r="18" spans="1:8">
      <c r="A18" s="21" t="str">
        <f>+'Feuille de mise à jour'!A10</f>
        <v>Badoit 50 cl</v>
      </c>
      <c r="B18" s="37" t="str">
        <f>+'Feuille de mise à jour'!B10</f>
        <v>annexe</v>
      </c>
      <c r="C18" s="36"/>
      <c r="D18" s="34"/>
      <c r="E18" s="33" t="e">
        <f>(IF($E$10="Cde à passer pour Lundi",('Feuille de mise à jour'!#REF!+'Feuille de mise à jour'!#REF!-D18-C18),IF($E$10="Cde à passer pour Mercredi",('Feuille de mise à jour'!#REF!+'Feuille de mise à jour'!#REF!-'Feuille de préparation'!C191-'Feuille de préparation'!D191),IF($E$10="Cde à passer pour Vendredi",'Feuille de mise à jour'!#REF!+'Feuille de mise à jour'!#REF!-'Feuille de préparation'!C191-'Feuille de préparation'!D191,"???"))))*(CA!$A$7/10+1)</f>
        <v>#REF!</v>
      </c>
      <c r="H18"/>
    </row>
    <row r="19" spans="1:8">
      <c r="A19" s="21" t="str">
        <f>+'Feuille de mise à jour'!A11</f>
        <v>BIB 7up</v>
      </c>
      <c r="B19" s="37" t="str">
        <f>+'Feuille de mise à jour'!B11</f>
        <v>annexe</v>
      </c>
      <c r="C19" s="36"/>
      <c r="D19" s="34"/>
      <c r="E19" s="33" t="e">
        <f>(IF($E$10="Cde à passer pour Lundi",('Feuille de mise à jour'!#REF!+'Feuille de mise à jour'!#REF!-D19-C19),IF($E$10="Cde à passer pour Mercredi",('Feuille de mise à jour'!#REF!+'Feuille de mise à jour'!#REF!-'Feuille de préparation'!C192-'Feuille de préparation'!D192),IF($E$10="Cde à passer pour Vendredi",'Feuille de mise à jour'!#REF!+'Feuille de mise à jour'!#REF!-'Feuille de préparation'!C192-'Feuille de préparation'!D192,"???"))))*(CA!$A$7/10+1)</f>
        <v>#REF!</v>
      </c>
      <c r="H19"/>
    </row>
    <row r="20" spans="1:8">
      <c r="A20" s="21" t="str">
        <f>+'Feuille de mise à jour'!A12</f>
        <v>BIB 7UP Mojito Free</v>
      </c>
      <c r="B20" s="37" t="str">
        <f>+'Feuille de mise à jour'!B12</f>
        <v>annexe</v>
      </c>
      <c r="C20" s="36"/>
      <c r="D20" s="34"/>
      <c r="E20" s="33" t="e">
        <f>(IF($E$10="Cde à passer pour Lundi",('Feuille de mise à jour'!#REF!+'Feuille de mise à jour'!#REF!-D20-C20),IF($E$10="Cde à passer pour Mercredi",('Feuille de mise à jour'!#REF!+'Feuille de mise à jour'!#REF!-'Feuille de préparation'!C193-'Feuille de préparation'!D193),IF($E$10="Cde à passer pour Vendredi",'Feuille de mise à jour'!#REF!+'Feuille de mise à jour'!#REF!-'Feuille de préparation'!C193-'Feuille de préparation'!D193,"???"))))*(CA!$A$7/10+1)</f>
        <v>#REF!</v>
      </c>
      <c r="H20"/>
    </row>
    <row r="21" spans="1:8">
      <c r="A21" s="21" t="str">
        <f>+'Feuille de mise à jour'!A13</f>
        <v>BIB Lipton Green Ice Tea</v>
      </c>
      <c r="B21" s="37" t="str">
        <f>+'Feuille de mise à jour'!B13</f>
        <v>negative</v>
      </c>
      <c r="C21" s="36"/>
      <c r="D21" s="34"/>
      <c r="E21" s="33" t="e">
        <f>(IF($E$10="Cde à passer pour Lundi",('Feuille de mise à jour'!#REF!+'Feuille de mise à jour'!#REF!-D21-C21),IF($E$10="Cde à passer pour Mercredi",('Feuille de mise à jour'!#REF!+'Feuille de mise à jour'!#REF!-'Feuille de préparation'!C194-'Feuille de préparation'!D194),IF($E$10="Cde à passer pour Vendredi",'Feuille de mise à jour'!#REF!+'Feuille de mise à jour'!#REF!-'Feuille de préparation'!C194-'Feuille de préparation'!D194,"???"))))*(CA!$A$7/10+1)</f>
        <v>#REF!</v>
      </c>
      <c r="H21"/>
    </row>
    <row r="22" spans="1:8">
      <c r="A22" s="21" t="str">
        <f>+'Feuille de mise à jour'!A14</f>
        <v xml:space="preserve">BIB orangina </v>
      </c>
      <c r="B22" s="37" t="str">
        <f>+'Feuille de mise à jour'!B14</f>
        <v>negative</v>
      </c>
      <c r="C22" s="36"/>
      <c r="D22" s="34"/>
      <c r="E22" s="33" t="e">
        <f>(IF($E$10="Cde à passer pour Lundi",('Feuille de mise à jour'!#REF!+'Feuille de mise à jour'!#REF!-D22-C22),IF($E$10="Cde à passer pour Mercredi",('Feuille de mise à jour'!#REF!+'Feuille de mise à jour'!#REF!-'Feuille de préparation'!C195-'Feuille de préparation'!D195),IF($E$10="Cde à passer pour Vendredi",'Feuille de mise à jour'!#REF!+'Feuille de mise à jour'!#REF!-'Feuille de préparation'!C195-'Feuille de préparation'!D195,"???"))))*(CA!$A$7/10+1)</f>
        <v>#REF!</v>
      </c>
      <c r="H22"/>
    </row>
    <row r="23" spans="1:8">
      <c r="A23" s="21" t="str">
        <f>+'Feuille de mise à jour'!A15</f>
        <v>BIB Pepsi Max</v>
      </c>
      <c r="B23" s="37" t="str">
        <f>+'Feuille de mise à jour'!B15</f>
        <v>seche</v>
      </c>
      <c r="C23" s="36"/>
      <c r="D23" s="34"/>
      <c r="E23" s="33" t="e">
        <f>(IF($E$10="Cde à passer pour Lundi",('Feuille de mise à jour'!#REF!+'Feuille de mise à jour'!#REF!-D23-C23),IF($E$10="Cde à passer pour Mercredi",('Feuille de mise à jour'!#REF!+'Feuille de mise à jour'!#REF!-'Feuille de préparation'!C196-'Feuille de préparation'!D196),IF($E$10="Cde à passer pour Vendredi",'Feuille de mise à jour'!#REF!+'Feuille de mise à jour'!#REF!-'Feuille de préparation'!C196-'Feuille de préparation'!D196,"???"))))*(CA!$A$7/10+1)</f>
        <v>#REF!</v>
      </c>
      <c r="H23"/>
    </row>
    <row r="24" spans="1:8">
      <c r="A24" s="21" t="str">
        <f>+'Feuille de mise à jour'!A16</f>
        <v>BIB Pepsi Max Cherry</v>
      </c>
      <c r="B24" s="37" t="str">
        <f>+'Feuille de mise à jour'!B16</f>
        <v>seche</v>
      </c>
      <c r="C24" s="36"/>
      <c r="D24" s="34"/>
      <c r="E24" s="33" t="e">
        <f>(IF($E$10="Cde à passer pour Lundi",('Feuille de mise à jour'!#REF!+'Feuille de mise à jour'!#REF!-D24-C24),IF($E$10="Cde à passer pour Mercredi",('Feuille de mise à jour'!#REF!+'Feuille de mise à jour'!#REF!-'Feuille de préparation'!C197-'Feuille de préparation'!D197),IF($E$10="Cde à passer pour Vendredi",'Feuille de mise à jour'!#REF!+'Feuille de mise à jour'!#REF!-'Feuille de préparation'!C197-'Feuille de préparation'!D197,"???"))))*(CA!$A$7/10+1)</f>
        <v>#REF!</v>
      </c>
      <c r="H24"/>
    </row>
    <row r="25" spans="1:8">
      <c r="A25" s="21" t="str">
        <f>+'Feuille de mise à jour'!A17</f>
        <v>Big Shot Emmental</v>
      </c>
      <c r="B25" s="37" t="str">
        <f>+'Feuille de mise à jour'!B17</f>
        <v>seche</v>
      </c>
      <c r="C25" s="36"/>
      <c r="D25" s="34"/>
      <c r="E25" s="33" t="e">
        <f>(IF($E$10="Cde à passer pour Lundi",('Feuille de mise à jour'!#REF!+'Feuille de mise à jour'!#REF!-D25-C25),IF($E$10="Cde à passer pour Mercredi",('Feuille de mise à jour'!#REF!+'Feuille de mise à jour'!#REF!-'Feuille de préparation'!C198-'Feuille de préparation'!D198),IF($E$10="Cde à passer pour Vendredi",'Feuille de mise à jour'!#REF!+'Feuille de mise à jour'!#REF!-'Feuille de préparation'!C198-'Feuille de préparation'!D198,"???"))))*(CA!$A$7/10+1)</f>
        <v>#REF!</v>
      </c>
      <c r="H25"/>
    </row>
    <row r="26" spans="1:8">
      <c r="A26" s="21" t="str">
        <f>+'Feuille de mise à jour'!A18</f>
        <v>Big Shot Raclette</v>
      </c>
      <c r="B26" s="37" t="str">
        <f>+'Feuille de mise à jour'!B18</f>
        <v>seche</v>
      </c>
      <c r="C26" s="36"/>
      <c r="D26" s="34"/>
      <c r="E26" s="33" t="e">
        <f>(IF($E$10="Cde à passer pour Lundi",('Feuille de mise à jour'!#REF!+'Feuille de mise à jour'!#REF!-D26-C26),IF($E$10="Cde à passer pour Mercredi",('Feuille de mise à jour'!#REF!+'Feuille de mise à jour'!#REF!-'Feuille de préparation'!C199-'Feuille de préparation'!D199),IF($E$10="Cde à passer pour Vendredi",'Feuille de mise à jour'!#REF!+'Feuille de mise à jour'!#REF!-'Feuille de préparation'!C199-'Feuille de préparation'!D199,"???"))))*(CA!$A$7/10+1)</f>
        <v>#REF!</v>
      </c>
      <c r="H26"/>
    </row>
    <row r="27" spans="1:8" ht="25.5">
      <c r="A27" s="21" t="str">
        <f>+'Feuille de mise à jour'!A19</f>
        <v>Boite Boxmaster edition limitee</v>
      </c>
      <c r="B27" s="37" t="str">
        <f>+'Feuille de mise à jour'!B19</f>
        <v>seche</v>
      </c>
      <c r="C27" s="36"/>
      <c r="D27" s="34"/>
      <c r="E27" s="33" t="e">
        <f>(IF($E$10="Cde à passer pour Lundi",('Feuille de mise à jour'!G4+'Feuille de mise à jour'!E4-D27-C27),IF($E$10="Cde à passer pour Mercredi",('Feuille de mise à jour'!E4+'Feuille de mise à jour'!F4-'Feuille de préparation'!#REF!-'Feuille de préparation'!#REF!),IF($E$10="Cde à passer pour Vendredi",'Feuille de mise à jour'!F4+'Feuille de mise à jour'!G4-'Feuille de préparation'!#REF!-'Feuille de préparation'!#REF!,"???"))))*(CA!$A$7/10+1)</f>
        <v>#REF!</v>
      </c>
      <c r="H27"/>
    </row>
    <row r="28" spans="1:8" ht="25.5">
      <c r="A28" s="21" t="str">
        <f>+'Feuille de mise à jour'!A20</f>
        <v>Boite Boxmaster HS et OR 2en1</v>
      </c>
      <c r="B28" s="37" t="str">
        <f>+'Feuille de mise à jour'!B20</f>
        <v>seche</v>
      </c>
      <c r="C28" s="36"/>
      <c r="D28" s="34"/>
      <c r="E28" s="33">
        <f>(IF($E$10="Cde à passer pour Lundi",('Feuille de mise à jour'!G5+'Feuille de mise à jour'!E5-D28-C28),IF($E$10="Cde à passer pour Mercredi",('Feuille de mise à jour'!E5+'Feuille de mise à jour'!F5-'Feuille de préparation'!C13-'Feuille de préparation'!D13),IF($E$10="Cde à passer pour Vendredi",'Feuille de mise à jour'!F5+'Feuille de mise à jour'!G5-'Feuille de préparation'!C13-'Feuille de préparation'!D13,"???"))))*(CA!$A$7/10+1)</f>
        <v>2.6433333333333331</v>
      </c>
      <c r="H28"/>
    </row>
    <row r="29" spans="1:8">
      <c r="A29" s="21" t="str">
        <f>+'Feuille de mise à jour'!A21</f>
        <v>Boite Boxmaster Maxx</v>
      </c>
      <c r="B29" s="37" t="str">
        <f>+'Feuille de mise à jour'!B21</f>
        <v>seche</v>
      </c>
      <c r="C29" s="36"/>
      <c r="D29" s="34"/>
      <c r="E29" s="33">
        <f>(IF($E$10="Cde à passer pour Lundi",('Feuille de mise à jour'!G6+'Feuille de mise à jour'!E6-D29-C29),IF($E$10="Cde à passer pour Mercredi",('Feuille de mise à jour'!E6+'Feuille de mise à jour'!F6-'Feuille de préparation'!C14-'Feuille de préparation'!D14),IF($E$10="Cde à passer pour Vendredi",'Feuille de mise à jour'!F6+'Feuille de mise à jour'!G6-'Feuille de préparation'!C14-'Feuille de préparation'!D14,"???"))))*(CA!$A$7/10+1)</f>
        <v>6.3439999999999998E-3</v>
      </c>
      <c r="H29"/>
    </row>
    <row r="30" spans="1:8">
      <c r="A30" s="21" t="str">
        <f>+'Feuille de mise à jour'!A22</f>
        <v>Boite Boxy</v>
      </c>
      <c r="B30" s="37" t="str">
        <f>+'Feuille de mise à jour'!B22</f>
        <v>seche</v>
      </c>
      <c r="C30" s="36"/>
      <c r="D30" s="34"/>
      <c r="E30" s="33">
        <f>(IF($E$10="Cde à passer pour Lundi",('Feuille de mise à jour'!G7+'Feuille de mise à jour'!E7-D30-C30),IF($E$10="Cde à passer pour Mercredi",('Feuille de mise à jour'!E7+'Feuille de mise à jour'!F7-'Feuille de préparation'!C15-'Feuille de préparation'!D15),IF($E$10="Cde à passer pour Vendredi",'Feuille de mise à jour'!F7+'Feuille de mise à jour'!G7-'Feuille de préparation'!C15-'Feuille de préparation'!D15,"???"))))*(CA!$A$7/10+1)</f>
        <v>6.277916666666667</v>
      </c>
      <c r="H30"/>
    </row>
    <row r="31" spans="1:8">
      <c r="A31" s="21" t="str">
        <f>+'Feuille de mise à jour'!A23</f>
        <v>Boite Double Stacker</v>
      </c>
      <c r="B31" s="37" t="str">
        <f>+'Feuille de mise à jour'!B23</f>
        <v>seche</v>
      </c>
      <c r="C31" s="36"/>
      <c r="D31" s="34"/>
      <c r="E31" s="33" t="e">
        <f>(IF($E$10="Cde à passer pour Lundi",('Feuille de mise à jour'!#REF!+'Feuille de mise à jour'!#REF!-D31-C31),IF($E$10="Cde à passer pour Mercredi",('Feuille de mise à jour'!#REF!+'Feuille de mise à jour'!#REF!-'Feuille de préparation'!#REF!-'Feuille de préparation'!#REF!),IF($E$10="Cde à passer pour Vendredi",'Feuille de mise à jour'!#REF!+'Feuille de mise à jour'!#REF!-'Feuille de préparation'!#REF!-'Feuille de préparation'!#REF!,"???"))))*(CA!$A$7/10+1)</f>
        <v>#REF!</v>
      </c>
      <c r="H31"/>
    </row>
    <row r="32" spans="1:8">
      <c r="A32" s="21" t="str">
        <f>+'Feuille de mise à jour'!A24</f>
        <v>Boite salade Grande</v>
      </c>
      <c r="B32" s="37" t="str">
        <f>+'Feuille de mise à jour'!B24</f>
        <v>seche</v>
      </c>
      <c r="C32" s="36"/>
      <c r="D32" s="34"/>
      <c r="E32" s="33">
        <f>(IF($E$10="Cde à passer pour Lundi",('Feuille de mise à jour'!G8+'Feuille de mise à jour'!E8-D32-C32),IF($E$10="Cde à passer pour Mercredi",('Feuille de mise à jour'!E8+'Feuille de mise à jour'!F8-'Feuille de préparation'!C16-'Feuille de préparation'!D16),IF($E$10="Cde à passer pour Vendredi",'Feuille de mise à jour'!F8+'Feuille de mise à jour'!G8-'Feuille de préparation'!C16-'Feuille de préparation'!D16,"???"))))*(CA!$A$7/10+1)</f>
        <v>4.9562499999999998</v>
      </c>
      <c r="H32"/>
    </row>
    <row r="33" spans="1:8">
      <c r="A33" s="21" t="str">
        <f>+'Feuille de mise à jour'!A25</f>
        <v>Boite salade PT</v>
      </c>
      <c r="B33" s="37" t="str">
        <f>+'Feuille de mise à jour'!B25</f>
        <v>seche</v>
      </c>
      <c r="C33" s="36"/>
      <c r="D33" s="34"/>
      <c r="E33" s="33">
        <f>(IF($E$10="Cde à passer pour Lundi",('Feuille de mise à jour'!G9+'Feuille de mise à jour'!E9-D33-C33),IF($E$10="Cde à passer pour Mercredi",('Feuille de mise à jour'!E9+'Feuille de mise à jour'!F9-'Feuille de préparation'!C17-'Feuille de préparation'!D17),IF($E$10="Cde à passer pour Vendredi",'Feuille de mise à jour'!F9+'Feuille de mise à jour'!G9-'Feuille de préparation'!C17-'Feuille de préparation'!D17,"???"))))*(CA!$A$7/10+1)</f>
        <v>18.238999999999997</v>
      </c>
      <c r="H33"/>
    </row>
    <row r="34" spans="1:8">
      <c r="A34" s="21" t="str">
        <f>+'Feuille de mise à jour'!A26</f>
        <v>Boite Tasty</v>
      </c>
      <c r="B34" s="37" t="str">
        <f>+'Feuille de mise à jour'!B26</f>
        <v>negative</v>
      </c>
      <c r="C34" s="36"/>
      <c r="D34" s="34"/>
      <c r="E34" s="33">
        <f>(IF($E$10="Cde à passer pour Lundi",('Feuille de mise à jour'!G10+'Feuille de mise à jour'!E10-D34-C34),IF($E$10="Cde à passer pour Mercredi",('Feuille de mise à jour'!E10+'Feuille de mise à jour'!F10-'Feuille de préparation'!C18-'Feuille de préparation'!D18),IF($E$10="Cde à passer pour Vendredi",'Feuille de mise à jour'!F10+'Feuille de mise à jour'!G10-'Feuille de préparation'!C18-'Feuille de préparation'!D18,"???"))))*(CA!$A$7/10+1)</f>
        <v>9.516</v>
      </c>
      <c r="H34"/>
    </row>
    <row r="35" spans="1:8" ht="25.5">
      <c r="A35" s="21" t="str">
        <f>+'Feuille de mise à jour'!A27</f>
        <v>Boite Tower et Zinger Tower 2en1</v>
      </c>
      <c r="B35" s="37" t="str">
        <f>+'Feuille de mise à jour'!B27</f>
        <v>negative</v>
      </c>
      <c r="C35" s="36"/>
      <c r="D35" s="34"/>
      <c r="E35" s="33">
        <f>(IF($E$10="Cde à passer pour Lundi",('Feuille de mise à jour'!G76+'Feuille de mise à jour'!E76-D35-C35),IF($E$10="Cde à passer pour Mercredi",('Feuille de mise à jour'!E76+'Feuille de mise à jour'!F76-'Feuille de préparation'!C85-'Feuille de préparation'!D85),IF($E$10="Cde à passer pour Vendredi",'Feuille de mise à jour'!F76+'Feuille de mise à jour'!G76-'Feuille de préparation'!C85-'Feuille de préparation'!D85,"???"))))*(CA!$A$7/10+1)</f>
        <v>7.8198611111111109</v>
      </c>
      <c r="H35"/>
    </row>
    <row r="36" spans="1:8">
      <c r="A36" s="21" t="str">
        <f>+'Feuille de mise à jour'!A28</f>
        <v>Bucket Grand</v>
      </c>
      <c r="B36" s="37" t="str">
        <f>+'Feuille de mise à jour'!B28</f>
        <v>negative</v>
      </c>
      <c r="C36" s="36"/>
      <c r="D36" s="34"/>
      <c r="E36" s="33" t="e">
        <f>(IF($E$10="Cde à passer pour Lundi",('Feuille de mise à jour'!G2+'Feuille de mise à jour'!E2-D36-C36),IF($E$10="Cde à passer pour Mercredi",('Feuille de mise à jour'!E2+'Feuille de mise à jour'!F2-'Feuille de préparation'!#REF!-'Feuille de préparation'!#REF!),IF($E$10="Cde à passer pour Vendredi",'Feuille de mise à jour'!F2+'Feuille de mise à jour'!G2-'Feuille de préparation'!#REF!-'Feuille de préparation'!#REF!,"???"))))*(CA!$A$7/10+1)</f>
        <v>#REF!</v>
      </c>
      <c r="H36"/>
    </row>
    <row r="37" spans="1:8">
      <c r="A37" s="21" t="str">
        <f>+'Feuille de mise à jour'!A29</f>
        <v>Bucket Mini</v>
      </c>
      <c r="B37" s="37" t="str">
        <f>+'Feuille de mise à jour'!B29</f>
        <v>negative</v>
      </c>
      <c r="C37" s="36"/>
      <c r="D37" s="34"/>
      <c r="E37" s="33" t="e">
        <f>(IF($E$10="Cde à passer pour Lundi",('Feuille de mise à jour'!G3+'Feuille de mise à jour'!E3-D37-C37),IF($E$10="Cde à passer pour Mercredi",('Feuille de mise à jour'!E3+'Feuille de mise à jour'!F3-'Feuille de préparation'!#REF!-'Feuille de préparation'!#REF!),IF($E$10="Cde à passer pour Vendredi",'Feuille de mise à jour'!F3+'Feuille de mise à jour'!G3-'Feuille de préparation'!#REF!-'Feuille de préparation'!#REF!,"???"))))*(CA!$A$7/10+1)</f>
        <v>#REF!</v>
      </c>
      <c r="H37"/>
    </row>
    <row r="38" spans="1:8">
      <c r="A38" s="21" t="str">
        <f>+'Feuille de mise à jour'!A30</f>
        <v>Bucket NO</v>
      </c>
      <c r="B38" s="37" t="str">
        <f>+'Feuille de mise à jour'!B30</f>
        <v>negative</v>
      </c>
      <c r="C38" s="36"/>
      <c r="D38" s="34"/>
      <c r="E38" s="33">
        <f>(IF($E$10="Cde à passer pour Lundi",('Feuille de mise à jour'!G64+'Feuille de mise à jour'!E64-D38-C38),IF($E$10="Cde à passer pour Mercredi",('Feuille de mise à jour'!E64+'Feuille de mise à jour'!F64-'Feuille de préparation'!C73-'Feuille de préparation'!D73),IF($E$10="Cde à passer pour Vendredi",'Feuille de mise à jour'!F64+'Feuille de mise à jour'!G64-'Feuille de préparation'!C73-'Feuille de préparation'!D73,"???"))))*(CA!$A$7/10+1)</f>
        <v>1.5199166666666668</v>
      </c>
      <c r="H38"/>
    </row>
    <row r="39" spans="1:8">
      <c r="A39" s="21" t="str">
        <f>+'Feuille de mise à jour'!A31</f>
        <v>Bucket petit</v>
      </c>
      <c r="B39" s="37" t="str">
        <f>+'Feuille de mise à jour'!B31</f>
        <v>negative</v>
      </c>
      <c r="C39" s="36"/>
      <c r="D39" s="34"/>
      <c r="E39" s="33">
        <f>(IF($E$10="Cde à passer pour Lundi",('Feuille de mise à jour'!G65+'Feuille de mise à jour'!E65-D39-C39),IF($E$10="Cde à passer pour Mercredi",('Feuille de mise à jour'!E65+'Feuille de mise à jour'!F65-'Feuille de préparation'!C74-'Feuille de préparation'!D74),IF($E$10="Cde à passer pour Vendredi",'Feuille de mise à jour'!F65+'Feuille de mise à jour'!G65-'Feuille de préparation'!C74-'Feuille de préparation'!D74,"???"))))*(CA!$A$7/10+1)</f>
        <v>0.41852777777777778</v>
      </c>
      <c r="H39"/>
    </row>
    <row r="40" spans="1:8">
      <c r="A40" s="21" t="str">
        <f>+'Feuille de mise à jour'!A32</f>
        <v>Bun burger</v>
      </c>
      <c r="B40" s="37" t="str">
        <f>+'Feuille de mise à jour'!B32</f>
        <v>seche</v>
      </c>
      <c r="C40" s="36"/>
      <c r="D40" s="34"/>
      <c r="E40" s="33">
        <f>(IF($E$10="Cde à passer pour Lundi",('Feuille de mise à jour'!G80+'Feuille de mise à jour'!E80-D40-C40),IF($E$10="Cde à passer pour Mercredi",('Feuille de mise à jour'!E80+'Feuille de mise à jour'!F80-'Feuille de préparation'!C89-'Feuille de préparation'!D89),IF($E$10="Cde à passer pour Vendredi",'Feuille de mise à jour'!F80+'Feuille de mise à jour'!G80-'Feuille de préparation'!C89-'Feuille de préparation'!D89,"???"))))*(CA!$A$7/10+1)</f>
        <v>0</v>
      </c>
      <c r="H40"/>
    </row>
    <row r="41" spans="1:8">
      <c r="A41" s="21" t="str">
        <f>+'Feuille de mise à jour'!A33</f>
        <v>Bun fariné authentique</v>
      </c>
      <c r="B41" s="37" t="str">
        <f>+'Feuille de mise à jour'!B33</f>
        <v>seche</v>
      </c>
      <c r="C41" s="36"/>
      <c r="D41" s="34"/>
      <c r="E41" s="33">
        <f>(IF($E$10="Cde à passer pour Lundi",('Feuille de mise à jour'!G82+'Feuille de mise à jour'!E82-D41-C41),IF($E$10="Cde à passer pour Mercredi",('Feuille de mise à jour'!E82+'Feuille de mise à jour'!F82-'Feuille de préparation'!C91-'Feuille de préparation'!D91),IF($E$10="Cde à passer pour Vendredi",'Feuille de mise à jour'!F82+'Feuille de mise à jour'!G82-'Feuille de préparation'!C91-'Feuille de préparation'!D91,"???"))))*(CA!$A$7/10+1)</f>
        <v>2.2027777777777782E-2</v>
      </c>
      <c r="H41"/>
    </row>
    <row r="42" spans="1:8">
      <c r="A42" s="21" t="str">
        <f>+'Feuille de mise à jour'!A34</f>
        <v>Bun Krunchy</v>
      </c>
      <c r="B42" s="37" t="str">
        <f>+'Feuille de mise à jour'!B34</f>
        <v>seche</v>
      </c>
      <c r="C42" s="36"/>
      <c r="D42" s="34"/>
      <c r="E42" s="33">
        <f>(IF($E$10="Cde à passer pour Lundi",('Feuille de mise à jour'!G83+'Feuille de mise à jour'!E83-D42-C42),IF($E$10="Cde à passer pour Mercredi",('Feuille de mise à jour'!E83+'Feuille de mise à jour'!F83-'Feuille de préparation'!C92-'Feuille de préparation'!D92),IF($E$10="Cde à passer pour Vendredi",'Feuille de mise à jour'!F83+'Feuille de mise à jour'!G83-'Feuille de préparation'!C92-'Feuille de préparation'!D92,"???"))))*(CA!$A$7/10+1)</f>
        <v>7.7317499999999999</v>
      </c>
      <c r="H42"/>
    </row>
    <row r="43" spans="1:8">
      <c r="A43" s="21" t="str">
        <f>+'Feuille de mise à jour'!A35</f>
        <v>Bun oval glazed</v>
      </c>
      <c r="B43" s="37" t="str">
        <f>+'Feuille de mise à jour'!B35</f>
        <v>negative</v>
      </c>
      <c r="C43" s="36"/>
      <c r="D43" s="34"/>
      <c r="E43" s="33">
        <f>(IF($E$10="Cde à passer pour Lundi",('Feuille de mise à jour'!G85+'Feuille de mise à jour'!E85-D43-C43),IF($E$10="Cde à passer pour Mercredi",('Feuille de mise à jour'!E85+'Feuille de mise à jour'!F85-'Feuille de préparation'!C94-'Feuille de préparation'!D94),IF($E$10="Cde à passer pour Vendredi",'Feuille de mise à jour'!F85+'Feuille de mise à jour'!G85-'Feuille de préparation'!C94-'Feuille de préparation'!D94,"???"))))*(CA!$A$7/10+1)</f>
        <v>2.2027777777777782E-2</v>
      </c>
      <c r="H43"/>
    </row>
    <row r="44" spans="1:8">
      <c r="A44" s="21" t="str">
        <f>+'Feuille de mise à jour'!A36</f>
        <v>Bun Shinny Sesame</v>
      </c>
      <c r="B44" s="37" t="str">
        <f>+'Feuille de mise à jour'!B36</f>
        <v>negative</v>
      </c>
      <c r="C44" s="36"/>
      <c r="D44" s="34"/>
      <c r="E44" s="33">
        <f>(IF($E$10="Cde à passer pour Lundi",('Feuille de mise à jour'!G86+'Feuille de mise à jour'!E86-D44-C44),IF($E$10="Cde à passer pour Mercredi",('Feuille de mise à jour'!E86+'Feuille de mise à jour'!F86-'Feuille de préparation'!C95-'Feuille de préparation'!D95),IF($E$10="Cde à passer pour Vendredi",'Feuille de mise à jour'!F86+'Feuille de mise à jour'!G86-'Feuille de préparation'!C95-'Feuille de préparation'!D95,"???"))))*(CA!$A$7/10+1)</f>
        <v>4.4055555555555563E-2</v>
      </c>
      <c r="H44"/>
    </row>
    <row r="45" spans="1:8">
      <c r="A45" s="21" t="str">
        <f>+'Feuille de mise à jour'!A37</f>
        <v>Bun SPP 4,5 Inch</v>
      </c>
      <c r="B45" s="37" t="str">
        <f>+'Feuille de mise à jour'!B37</f>
        <v>negative</v>
      </c>
      <c r="C45" s="36"/>
      <c r="D45" s="34"/>
      <c r="E45" s="33">
        <f>(IF($E$10="Cde à passer pour Lundi",('Feuille de mise à jour'!G87+'Feuille de mise à jour'!E87-D45-C45),IF($E$10="Cde à passer pour Mercredi",('Feuille de mise à jour'!E87+'Feuille de mise à jour'!F87-'Feuille de préparation'!C96-'Feuille de préparation'!D96),IF($E$10="Cde à passer pour Vendredi",'Feuille de mise à jour'!F87+'Feuille de mise à jour'!G87-'Feuille de préparation'!C96-'Feuille de préparation'!D96,"???"))))*(CA!$A$7/10+1)</f>
        <v>1.3436944444444443</v>
      </c>
      <c r="H45"/>
    </row>
    <row r="46" spans="1:8">
      <c r="A46" s="21" t="str">
        <f>+'Feuille de mise à jour'!A38</f>
        <v>Café Commerce Equitable</v>
      </c>
      <c r="B46" s="37" t="str">
        <f>+'Feuille de mise à jour'!B38</f>
        <v>seche</v>
      </c>
      <c r="C46" s="36"/>
      <c r="D46" s="34"/>
      <c r="E46" s="33">
        <f>(IF($E$10="Cde à passer pour Lundi",('Feuille de mise à jour'!G96+'Feuille de mise à jour'!E96-D46-C46),IF($E$10="Cde à passer pour Mercredi",('Feuille de mise à jour'!E96+'Feuille de mise à jour'!F96-'Feuille de préparation'!C105-'Feuille de préparation'!D105),IF($E$10="Cde à passer pour Vendredi",'Feuille de mise à jour'!F96+'Feuille de mise à jour'!G96-'Feuille de préparation'!C105-'Feuille de préparation'!D105,"???"))))*(CA!$A$7/10+1)</f>
        <v>0.52866666666666662</v>
      </c>
      <c r="H46"/>
    </row>
    <row r="47" spans="1:8">
      <c r="A47" s="21" t="str">
        <f>+'Feuille de mise à jour'!A39</f>
        <v>Cartonnette Frite Grande</v>
      </c>
      <c r="B47" s="37" t="str">
        <f>+'Feuille de mise à jour'!B39</f>
        <v>seche</v>
      </c>
      <c r="C47" s="36"/>
      <c r="D47" s="34"/>
      <c r="E47" s="33">
        <f>(IF($E$10="Cde à passer pour Lundi",('Feuille de mise à jour'!G97+'Feuille de mise à jour'!E97-D47-C47),IF($E$10="Cde à passer pour Mercredi",('Feuille de mise à jour'!E97+'Feuille de mise à jour'!F97-'Feuille de préparation'!C106-'Feuille de préparation'!D106),IF($E$10="Cde à passer pour Vendredi",'Feuille de mise à jour'!F97+'Feuille de mise à jour'!G97-'Feuille de préparation'!C106-'Feuille de préparation'!D106,"???"))))*(CA!$A$7/10+1)</f>
        <v>0</v>
      </c>
      <c r="H47"/>
    </row>
    <row r="48" spans="1:8">
      <c r="A48" s="21" t="str">
        <f>+'Feuille de mise à jour'!A40</f>
        <v>Chocolat</v>
      </c>
      <c r="B48" s="37" t="str">
        <f>+'Feuille de mise à jour'!B40</f>
        <v>seche</v>
      </c>
      <c r="C48" s="36"/>
      <c r="D48" s="34"/>
      <c r="E48" s="33">
        <f>(IF($E$10="Cde à passer pour Lundi",('Feuille de mise à jour'!G104+'Feuille de mise à jour'!E104-D48-C48),IF($E$10="Cde à passer pour Mercredi",('Feuille de mise à jour'!E104+'Feuille de mise à jour'!F104-'Feuille de préparation'!C113-'Feuille de préparation'!D113),IF($E$10="Cde à passer pour Vendredi",'Feuille de mise à jour'!F104+'Feuille de mise à jour'!G104-'Feuille de préparation'!C113-'Feuille de préparation'!D113,"???"))))*(CA!$A$7/10+1)</f>
        <v>17.996694444444447</v>
      </c>
      <c r="H48"/>
    </row>
    <row r="49" spans="1:8">
      <c r="A49" s="21" t="str">
        <f>+'Feuille de mise à jour'!A41</f>
        <v>Cobette</v>
      </c>
      <c r="B49" s="37" t="str">
        <f>+'Feuille de mise à jour'!B41</f>
        <v>seche</v>
      </c>
      <c r="C49" s="36"/>
      <c r="D49" s="34"/>
      <c r="E49" s="33">
        <f>(IF($E$10="Cde à passer pour Lundi",('Feuille de mise à jour'!G119+'Feuille de mise à jour'!E119-D49-C49),IF($E$10="Cde à passer pour Mercredi",('Feuille de mise à jour'!E119+'Feuille de mise à jour'!F119-'Feuille de préparation'!C128-'Feuille de préparation'!D128),IF($E$10="Cde à passer pour Vendredi",'Feuille de mise à jour'!F119+'Feuille de mise à jour'!G119-'Feuille de préparation'!C128-'Feuille de préparation'!D128,"???"))))*(CA!$A$7/10+1)</f>
        <v>8.8331388888888895</v>
      </c>
      <c r="H49"/>
    </row>
    <row r="50" spans="1:8">
      <c r="A50" s="21" t="str">
        <f>+'Feuille de mise à jour'!A42</f>
        <v>Cookie</v>
      </c>
      <c r="B50" s="37" t="str">
        <f>+'Feuille de mise à jour'!B42</f>
        <v>seche</v>
      </c>
      <c r="C50" s="36"/>
      <c r="D50" s="34"/>
      <c r="E50" s="33">
        <f>(IF($E$10="Cde à passer pour Lundi",('Feuille de mise à jour'!G120+'Feuille de mise à jour'!E120-D50-C50),IF($E$10="Cde à passer pour Mercredi",('Feuille de mise à jour'!E120+'Feuille de mise à jour'!F120-'Feuille de préparation'!C129-'Feuille de préparation'!D129),IF($E$10="Cde à passer pour Vendredi",'Feuille de mise à jour'!F120+'Feuille de mise à jour'!G120-'Feuille de préparation'!C129-'Feuille de préparation'!D129,"???"))))*(CA!$A$7/10+1)</f>
        <v>7.0268611111111117</v>
      </c>
      <c r="H50"/>
    </row>
    <row r="51" spans="1:8">
      <c r="A51" s="21" t="str">
        <f>+'Feuille de mise à jour'!A43</f>
        <v>Cookie Triple Chocolat</v>
      </c>
      <c r="B51" s="37" t="str">
        <f>+'Feuille de mise à jour'!B43</f>
        <v>seche</v>
      </c>
      <c r="C51" s="36"/>
      <c r="D51" s="34"/>
      <c r="E51" s="33">
        <f>(IF($E$10="Cde à passer pour Lundi",('Feuille de mise à jour'!G121+'Feuille de mise à jour'!E121-D51-C51),IF($E$10="Cde à passer pour Mercredi",('Feuille de mise à jour'!E121+'Feuille de mise à jour'!F121-'Feuille de préparation'!C130-'Feuille de préparation'!D130),IF($E$10="Cde à passer pour Vendredi",'Feuille de mise à jour'!F121+'Feuille de mise à jour'!G121-'Feuille de préparation'!C130-'Feuille de préparation'!D130,"???"))))*(CA!$A$7/10+1)</f>
        <v>7.0709166666666672</v>
      </c>
      <c r="H51"/>
    </row>
    <row r="52" spans="1:8">
      <c r="A52" s="21" t="str">
        <f>+'Feuille de mise à jour'!A44</f>
        <v>Couvercle 25/40/50 CL</v>
      </c>
      <c r="B52" s="37" t="str">
        <f>+'Feuille de mise à jour'!B44</f>
        <v>seche</v>
      </c>
      <c r="C52" s="36"/>
      <c r="D52" s="34"/>
      <c r="E52" s="33">
        <f>(IF($E$10="Cde à passer pour Lundi",('Feuille de mise à jour'!G123+'Feuille de mise à jour'!E123-D52-C52),IF($E$10="Cde à passer pour Mercredi",('Feuille de mise à jour'!E123+'Feuille de mise à jour'!F123-'Feuille de préparation'!C132-'Feuille de préparation'!D132),IF($E$10="Cde à passer pour Vendredi",'Feuille de mise à jour'!F123+'Feuille de mise à jour'!G123-'Feuille de préparation'!C132-'Feuille de préparation'!D132,"???"))))*(CA!$A$7/10+1)</f>
        <v>6.2338611111111115</v>
      </c>
      <c r="H52"/>
    </row>
    <row r="53" spans="1:8" ht="25.5">
      <c r="A53" s="21" t="str">
        <f>+'Feuille de mise à jour'!A45</f>
        <v>Couvercle boite salade Grande</v>
      </c>
      <c r="B53" s="37" t="str">
        <f>+'Feuille de mise à jour'!B45</f>
        <v>seche</v>
      </c>
      <c r="C53" s="36"/>
      <c r="D53" s="34"/>
      <c r="E53" s="33">
        <f>(IF($E$10="Cde à passer pour Lundi",('Feuille de mise à jour'!G127+'Feuille de mise à jour'!E127-D53-C53),IF($E$10="Cde à passer pour Mercredi",('Feuille de mise à jour'!E127+'Feuille de mise à jour'!F127-'Feuille de préparation'!C136-'Feuille de préparation'!D136),IF($E$10="Cde à passer pour Vendredi",'Feuille de mise à jour'!F127+'Feuille de mise à jour'!G127-'Feuille de préparation'!C136-'Feuille de préparation'!D136,"???"))))*(CA!$A$7/10+1)</f>
        <v>4.8240833333333333</v>
      </c>
      <c r="H53"/>
    </row>
    <row r="54" spans="1:8">
      <c r="A54" s="21" t="str">
        <f>+'Feuille de mise à jour'!A46</f>
        <v>Couvercle boite salade PT</v>
      </c>
      <c r="B54" s="37" t="str">
        <f>+'Feuille de mise à jour'!B46</f>
        <v>seche</v>
      </c>
      <c r="C54" s="36"/>
      <c r="D54" s="34"/>
      <c r="E54" s="33">
        <f>(IF($E$10="Cde à passer pour Lundi",('Feuille de mise à jour'!G129+'Feuille de mise à jour'!E129-D54-C54),IF($E$10="Cde à passer pour Mercredi",('Feuille de mise à jour'!E129+'Feuille de mise à jour'!F129-'Feuille de préparation'!C138-'Feuille de préparation'!D138),IF($E$10="Cde à passer pour Vendredi",'Feuille de mise à jour'!F129+'Feuille de mise à jour'!G129-'Feuille de préparation'!C138-'Feuille de préparation'!D138,"???"))))*(CA!$A$7/10+1)</f>
        <v>0.28636111111111112</v>
      </c>
      <c r="H54"/>
    </row>
    <row r="55" spans="1:8">
      <c r="A55" s="21" t="str">
        <f>+'Feuille de mise à jour'!A47</f>
        <v>Couvercle café</v>
      </c>
      <c r="B55" s="37" t="str">
        <f>+'Feuille de mise à jour'!B47</f>
        <v>seche</v>
      </c>
      <c r="C55" s="36"/>
      <c r="D55" s="34"/>
      <c r="E55" s="33">
        <f>(IF($E$10="Cde à passer pour Lundi",('Feuille de mise à jour'!G132+'Feuille de mise à jour'!E132-D55-C55),IF($E$10="Cde à passer pour Mercredi",('Feuille de mise à jour'!E132+'Feuille de mise à jour'!F132-'Feuille de préparation'!C141-'Feuille de préparation'!D141),IF($E$10="Cde à passer pour Vendredi",'Feuille de mise à jour'!F132+'Feuille de mise à jour'!G132-'Feuille de préparation'!C141-'Feuille de préparation'!D141,"???"))))*(CA!$A$7/10+1)</f>
        <v>2.2027777777777782E-2</v>
      </c>
      <c r="H55"/>
    </row>
    <row r="56" spans="1:8">
      <c r="A56" s="21" t="str">
        <f>+'Feuille de mise à jour'!A48</f>
        <v>Couvercle Expresso</v>
      </c>
      <c r="B56" s="37" t="str">
        <f>+'Feuille de mise à jour'!B48</f>
        <v>seche</v>
      </c>
      <c r="C56" s="36"/>
      <c r="D56" s="34"/>
      <c r="E56" s="33">
        <f>(IF($E$10="Cde à passer pour Lundi",('Feuille de mise à jour'!G133+'Feuille de mise à jour'!E133-D56-C56),IF($E$10="Cde à passer pour Mercredi",('Feuille de mise à jour'!E133+'Feuille de mise à jour'!F133-'Feuille de préparation'!C142-'Feuille de préparation'!D142),IF($E$10="Cde à passer pour Vendredi",'Feuille de mise à jour'!F133+'Feuille de mise à jour'!G133-'Feuille de préparation'!C142-'Feuille de préparation'!D142,"???"))))*(CA!$A$7/10+1)</f>
        <v>0.3524444444444445</v>
      </c>
      <c r="H56"/>
    </row>
    <row r="57" spans="1:8">
      <c r="A57" s="21" t="str">
        <f>+'Feuille de mise à jour'!A49</f>
        <v>Couvercle Kream Ball</v>
      </c>
      <c r="B57" s="37" t="str">
        <f>+'Feuille de mise à jour'!B49</f>
        <v>seche</v>
      </c>
      <c r="C57" s="36"/>
      <c r="D57" s="34"/>
      <c r="E57" s="33">
        <f>(IF($E$10="Cde à passer pour Lundi",('Feuille de mise à jour'!G137+'Feuille de mise à jour'!E137-D57-C57),IF($E$10="Cde à passer pour Mercredi",('Feuille de mise à jour'!E137+'Feuille de mise à jour'!F137-'Feuille de préparation'!C146-'Feuille de préparation'!D146),IF($E$10="Cde à passer pour Vendredi",'Feuille de mise à jour'!F137+'Feuille de mise à jour'!G137-'Feuille de préparation'!C146-'Feuille de préparation'!D146,"???"))))*(CA!$A$7/10+1)</f>
        <v>3.7887777777777778</v>
      </c>
      <c r="H57"/>
    </row>
    <row r="58" spans="1:8">
      <c r="A58" s="21" t="str">
        <f>+'Feuille de mise à jour'!A50</f>
        <v>Couvercle Kream Ball (2)</v>
      </c>
      <c r="B58" s="37" t="str">
        <f>+'Feuille de mise à jour'!B50</f>
        <v>seche</v>
      </c>
      <c r="C58" s="36"/>
      <c r="D58" s="34"/>
      <c r="E58" s="33">
        <f>(IF($E$10="Cde à passer pour Lundi",('Feuille de mise à jour'!G142+'Feuille de mise à jour'!E142-D58-C58),IF($E$10="Cde à passer pour Mercredi",('Feuille de mise à jour'!E142+'Feuille de mise à jour'!F142-'Feuille de préparation'!C153-'Feuille de préparation'!D153),IF($E$10="Cde à passer pour Vendredi",'Feuille de mise à jour'!F142+'Feuille de mise à jour'!G142-'Feuille de préparation'!C153-'Feuille de préparation'!D153,"???"))))*(CA!$A$7/10+1)</f>
        <v>4.4055555555555563E-2</v>
      </c>
      <c r="H58"/>
    </row>
    <row r="59" spans="1:8">
      <c r="A59" s="21" t="str">
        <f>+'Feuille de mise à jour'!A51</f>
        <v>Couvercle sundae</v>
      </c>
      <c r="B59" s="37" t="str">
        <f>+'Feuille de mise à jour'!B51</f>
        <v>seche</v>
      </c>
      <c r="C59" s="36"/>
      <c r="D59" s="34"/>
      <c r="E59" s="33">
        <f>(IF($E$10="Cde à passer pour Lundi",('Feuille de mise à jour'!G143+'Feuille de mise à jour'!E143-D59-C59),IF($E$10="Cde à passer pour Mercredi",('Feuille de mise à jour'!E143+'Feuille de mise à jour'!F143-'Feuille de préparation'!C154-'Feuille de préparation'!D154),IF($E$10="Cde à passer pour Vendredi",'Feuille de mise à jour'!F143+'Feuille de mise à jour'!G143-'Feuille de préparation'!C154-'Feuille de préparation'!D154,"???"))))*(CA!$A$7/10+1)</f>
        <v>0.24230555555555558</v>
      </c>
      <c r="H59"/>
    </row>
    <row r="60" spans="1:8">
      <c r="A60" s="21" t="str">
        <f>+'Feuille de mise à jour'!A52</f>
        <v>Couvercle sundae (2)</v>
      </c>
      <c r="B60" s="37" t="str">
        <f>+'Feuille de mise à jour'!B52</f>
        <v>seche</v>
      </c>
      <c r="C60" s="36"/>
      <c r="D60" s="34"/>
      <c r="E60" s="33">
        <f>(IF($E$10="Cde à passer pour Lundi",('Feuille de mise à jour'!G146+'Feuille de mise à jour'!E146-D60-C60),IF($E$10="Cde à passer pour Mercredi",('Feuille de mise à jour'!E146+'Feuille de mise à jour'!F146-'Feuille de préparation'!C157-'Feuille de préparation'!D157),IF($E$10="Cde à passer pour Vendredi",'Feuille de mise à jour'!F146+'Feuille de mise à jour'!G146-'Feuille de préparation'!C157-'Feuille de préparation'!D157,"???"))))*(CA!$A$7/10+1)</f>
        <v>8.8111111111111126E-2</v>
      </c>
      <c r="H60"/>
    </row>
    <row r="61" spans="1:8">
      <c r="A61" s="21" t="str">
        <f>+'Feuille de mise à jour'!A53</f>
        <v>Croustillant Crumble</v>
      </c>
      <c r="B61" s="37" t="str">
        <f>+'Feuille de mise à jour'!B53</f>
        <v>seche</v>
      </c>
      <c r="C61" s="36"/>
      <c r="D61" s="34"/>
      <c r="E61" s="33">
        <f>(IF($E$10="Cde à passer pour Lundi",('Feuille de mise à jour'!G150+'Feuille de mise à jour'!E150-D61-C61),IF($E$10="Cde à passer pour Mercredi",('Feuille de mise à jour'!E150+'Feuille de mise à jour'!F150-'Feuille de préparation'!C161-'Feuille de préparation'!D161),IF($E$10="Cde à passer pour Vendredi",'Feuille de mise à jour'!F150+'Feuille de mise à jour'!G150-'Feuille de préparation'!C161-'Feuille de préparation'!D161,"???"))))*(CA!$A$7/10+1)</f>
        <v>81.921305555555548</v>
      </c>
      <c r="H61"/>
    </row>
    <row r="62" spans="1:8">
      <c r="A62" s="21" t="str">
        <f>+'Feuille de mise à jour'!A54</f>
        <v>Croustillant gaufrette mix</v>
      </c>
      <c r="B62" s="37" t="str">
        <f>+'Feuille de mise à jour'!B54</f>
        <v>seche</v>
      </c>
      <c r="C62" s="36"/>
      <c r="D62" s="34"/>
      <c r="E62" s="33">
        <f>(IF($E$10="Cde à passer pour Lundi",('Feuille de mise à jour'!G151+'Feuille de mise à jour'!E151-D62-C62),IF($E$10="Cde à passer pour Mercredi",('Feuille de mise à jour'!E151+'Feuille de mise à jour'!F151-'Feuille de préparation'!C162-'Feuille de préparation'!D162),IF($E$10="Cde à passer pour Vendredi",'Feuille de mise à jour'!F151+'Feuille de mise à jour'!G151-'Feuille de préparation'!C162-'Feuille de préparation'!D162,"???"))))*(CA!$A$7/10+1)</f>
        <v>18.52536111111111</v>
      </c>
      <c r="H62"/>
    </row>
    <row r="63" spans="1:8">
      <c r="A63" s="21" t="str">
        <f>+'Feuille de mise à jour'!A55</f>
        <v>Croustillant granola</v>
      </c>
      <c r="B63" s="37" t="str">
        <f>+'Feuille de mise à jour'!B55</f>
        <v>seche</v>
      </c>
      <c r="C63" s="36"/>
      <c r="D63" s="34"/>
      <c r="E63" s="33">
        <f>(IF($E$10="Cde à passer pour Lundi",('Feuille de mise à jour'!G153+'Feuille de mise à jour'!E153-D63-C63),IF($E$10="Cde à passer pour Mercredi",('Feuille de mise à jour'!E153+'Feuille de mise à jour'!F153-'Feuille de préparation'!C164-'Feuille de préparation'!D164),IF($E$10="Cde à passer pour Vendredi",'Feuille de mise à jour'!F153+'Feuille de mise à jour'!G153-'Feuille de préparation'!C164-'Feuille de préparation'!D164,"???"))))*(CA!$A$7/10+1)</f>
        <v>56.642857142857153</v>
      </c>
      <c r="H63"/>
    </row>
    <row r="64" spans="1:8" ht="25.5">
      <c r="A64" s="21" t="str">
        <f>+'Feuille de mise à jour'!A56</f>
        <v>Croustillant noix macadamia</v>
      </c>
      <c r="B64" s="37" t="str">
        <f>+'Feuille de mise à jour'!B56</f>
        <v>seche</v>
      </c>
      <c r="C64" s="36"/>
      <c r="D64" s="34"/>
      <c r="E64" s="33">
        <f>(IF($E$10="Cde à passer pour Lundi",('Feuille de mise à jour'!G154+'Feuille de mise à jour'!E154-D64-C64),IF($E$10="Cde à passer pour Mercredi",('Feuille de mise à jour'!E154+'Feuille de mise à jour'!F154-'Feuille de préparation'!C165-'Feuille de préparation'!D165),IF($E$10="Cde à passer pour Vendredi",'Feuille de mise à jour'!F154+'Feuille de mise à jour'!G154-'Feuille de préparation'!C165-'Feuille de préparation'!D165,"???"))))*(CA!$A$7/10+1)</f>
        <v>2.2027777777777782E-2</v>
      </c>
      <c r="H64"/>
    </row>
    <row r="65" spans="1:8">
      <c r="A65" s="21" t="str">
        <f>+'Feuille de mise à jour'!A57</f>
        <v>Crouton nature sachet</v>
      </c>
      <c r="B65" s="37" t="str">
        <f>+'Feuille de mise à jour'!B57</f>
        <v>seche</v>
      </c>
      <c r="C65" s="36"/>
      <c r="D65" s="34"/>
      <c r="E65" s="33">
        <f>(IF($E$10="Cde à passer pour Lundi",('Feuille de mise à jour'!G155+'Feuille de mise à jour'!E155-D65-C65),IF($E$10="Cde à passer pour Mercredi",('Feuille de mise à jour'!E155+'Feuille de mise à jour'!F155-'Feuille de préparation'!C166-'Feuille de préparation'!D166),IF($E$10="Cde à passer pour Vendredi",'Feuille de mise à jour'!F155+'Feuille de mise à jour'!G155-'Feuille de préparation'!C166-'Feuille de préparation'!D166,"???"))))*(CA!$A$7/10+1)</f>
        <v>0.1101388888888889</v>
      </c>
      <c r="H65"/>
    </row>
    <row r="66" spans="1:8">
      <c r="A66" s="21" t="str">
        <f>+'Feuille de mise à jour'!A58</f>
        <v>Cuillere Rouge</v>
      </c>
      <c r="B66" s="37" t="str">
        <f>+'Feuille de mise à jour'!B58</f>
        <v>seche</v>
      </c>
      <c r="C66" s="36"/>
      <c r="D66" s="34"/>
      <c r="E66" s="33">
        <f>(IF($E$10="Cde à passer pour Lundi",('Feuille de mise à jour'!G156+'Feuille de mise à jour'!E156-D66-C66),IF($E$10="Cde à passer pour Mercredi",('Feuille de mise à jour'!E156+'Feuille de mise à jour'!F156-'Feuille de préparation'!C167-'Feuille de préparation'!D167),IF($E$10="Cde à passer pour Vendredi",'Feuille de mise à jour'!F156+'Feuille de mise à jour'!G156-'Feuille de préparation'!C167-'Feuille de préparation'!D167,"???"))))*(CA!$A$7/10+1)</f>
        <v>14.251972222222223</v>
      </c>
      <c r="H66"/>
    </row>
    <row r="67" spans="1:8">
      <c r="A67" s="21" t="str">
        <f>+'Feuille de mise à jour'!A59</f>
        <v>Cuillere Rouge 2</v>
      </c>
      <c r="B67" s="37" t="str">
        <f>+'Feuille de mise à jour'!B59</f>
        <v>seche</v>
      </c>
      <c r="C67" s="36"/>
      <c r="D67" s="34"/>
      <c r="E67" s="33">
        <f>(IF($E$10="Cde à passer pour Lundi",('Feuille de mise à jour'!G163+'Feuille de mise à jour'!E163-D67-C67),IF($E$10="Cde à passer pour Mercredi",('Feuille de mise à jour'!E163+'Feuille de mise à jour'!F163-'Feuille de préparation'!C174-'Feuille de préparation'!D174),IF($E$10="Cde à passer pour Vendredi",'Feuille de mise à jour'!F163+'Feuille de mise à jour'!G163-'Feuille de préparation'!C174-'Feuille de préparation'!D174,"???"))))*(CA!$A$7/10+1)</f>
        <v>0</v>
      </c>
      <c r="H67"/>
    </row>
    <row r="68" spans="1:8">
      <c r="A68" s="21" t="str">
        <f>+'Feuille de mise à jour'!A60</f>
        <v>Cup sundae</v>
      </c>
      <c r="B68" s="37" t="str">
        <f>+'Feuille de mise à jour'!B60</f>
        <v>seche</v>
      </c>
      <c r="C68" s="36"/>
      <c r="D68" s="34"/>
      <c r="E68" s="33">
        <f>(IF($E$10="Cde à passer pour Lundi",('Feuille de mise à jour'!G164+'Feuille de mise à jour'!E164-D68-C68),IF($E$10="Cde à passer pour Mercredi",('Feuille de mise à jour'!E164+'Feuille de mise à jour'!F164-'Feuille de préparation'!C175-'Feuille de préparation'!D175),IF($E$10="Cde à passer pour Vendredi",'Feuille de mise à jour'!F164+'Feuille de mise à jour'!G164-'Feuille de préparation'!C175-'Feuille de préparation'!D175,"???"))))*(CA!$A$7/10+1)</f>
        <v>2.2027777777777782E-2</v>
      </c>
      <c r="H68"/>
    </row>
    <row r="69" spans="1:8">
      <c r="A69" s="21" t="str">
        <f>+'Feuille de mise à jour'!A61</f>
        <v>Cup sundae (2)</v>
      </c>
      <c r="B69" s="37" t="str">
        <f>+'Feuille de mise à jour'!B61</f>
        <v>negative</v>
      </c>
      <c r="C69" s="36"/>
      <c r="D69" s="34"/>
      <c r="E69" s="33">
        <f>(IF($E$10="Cde à passer pour Lundi",('Feuille de mise à jour'!G165+'Feuille de mise à jour'!E165-D69-C69),IF($E$10="Cde à passer pour Mercredi",('Feuille de mise à jour'!E165+'Feuille de mise à jour'!F165-'Feuille de préparation'!C176-'Feuille de préparation'!D176),IF($E$10="Cde à passer pour Vendredi",'Feuille de mise à jour'!F165+'Feuille de mise à jour'!G165-'Feuille de préparation'!C176-'Feuille de préparation'!D176,"???"))))*(CA!$A$7/10+1)</f>
        <v>4.4055555555555563E-2</v>
      </c>
      <c r="H69"/>
    </row>
    <row r="70" spans="1:8">
      <c r="A70" s="21" t="str">
        <f>+'Feuille de mise à jour'!A62</f>
        <v>Dose ketchup</v>
      </c>
      <c r="B70" s="37" t="str">
        <f>+'Feuille de mise à jour'!B62</f>
        <v>negative</v>
      </c>
      <c r="C70" s="36"/>
      <c r="D70" s="34"/>
      <c r="E70" s="33">
        <f>(IF($E$10="Cde à passer pour Lundi",('Feuille de mise à jour'!G172+'Feuille de mise à jour'!E172-D70-C70),IF($E$10="Cde à passer pour Mercredi",('Feuille de mise à jour'!E172+'Feuille de mise à jour'!F172-'Feuille de préparation'!C183-'Feuille de préparation'!D183),IF($E$10="Cde à passer pour Vendredi",'Feuille de mise à jour'!F172+'Feuille de mise à jour'!G172-'Feuille de préparation'!C183-'Feuille de préparation'!D183,"???"))))*(CA!$A$7/10+1)</f>
        <v>1.8503333333333334</v>
      </c>
      <c r="H70"/>
    </row>
    <row r="71" spans="1:8">
      <c r="A71" s="21" t="str">
        <f>+'Feuille de mise à jour'!A63</f>
        <v>Dose mayonnaise</v>
      </c>
      <c r="B71" s="37" t="str">
        <f>+'Feuille de mise à jour'!B63</f>
        <v>seche</v>
      </c>
      <c r="C71" s="36"/>
      <c r="D71" s="34"/>
      <c r="E71" s="33" t="e">
        <f>(IF($E$10="Cde à passer pour Lundi",('Feuille de mise à jour'!#REF!+'Feuille de mise à jour'!#REF!-D71-C71),IF($E$10="Cde à passer pour Mercredi",('Feuille de mise à jour'!#REF!+'Feuille de mise à jour'!#REF!-'Feuille de préparation'!#REF!-'Feuille de préparation'!#REF!),IF($E$10="Cde à passer pour Vendredi",'Feuille de mise à jour'!#REF!+'Feuille de mise à jour'!#REF!-'Feuille de préparation'!#REF!-'Feuille de préparation'!#REF!,"???"))))*(CA!$A$7/10+1)</f>
        <v>#REF!</v>
      </c>
      <c r="H71"/>
    </row>
    <row r="72" spans="1:8">
      <c r="A72" s="21" t="str">
        <f>+'Feuille de mise à jour'!A64</f>
        <v>Dose sel</v>
      </c>
      <c r="B72" s="37" t="str">
        <f>+'Feuille de mise à jour'!B64</f>
        <v>negative</v>
      </c>
      <c r="C72" s="36"/>
      <c r="D72" s="34"/>
      <c r="E72" s="33">
        <f>(IF($E$10="Cde à passer pour Lundi",('Feuille de mise à jour'!G11+'Feuille de mise à jour'!E11-D72-C72),IF($E$10="Cde à passer pour Mercredi",('Feuille de mise à jour'!E11+'Feuille de mise à jour'!F11-'Feuille de préparation'!C19-'Feuille de préparation'!D19),IF($E$10="Cde à passer pour Vendredi",'Feuille de mise à jour'!F11+'Feuille de mise à jour'!G11-'Feuille de préparation'!C19-'Feuille de préparation'!D19,"???"))))*(CA!$A$7/10+1)</f>
        <v>3.9649999999999999</v>
      </c>
      <c r="H72"/>
    </row>
    <row r="73" spans="1:8">
      <c r="A73" s="21" t="str">
        <f>+'Feuille de mise à jour'!A65</f>
        <v>Dose sucre berlingot</v>
      </c>
      <c r="B73" s="37" t="str">
        <f>+'Feuille de mise à jour'!B65</f>
        <v>negative</v>
      </c>
      <c r="C73" s="36"/>
      <c r="D73" s="34"/>
      <c r="E73" s="33">
        <f>(IF($E$10="Cde à passer pour Lundi",('Feuille de mise à jour'!G12+'Feuille de mise à jour'!E12-D73-C73),IF($E$10="Cde à passer pour Mercredi",('Feuille de mise à jour'!E12+'Feuille de mise à jour'!F12-'Feuille de préparation'!C20-'Feuille de préparation'!D20),IF($E$10="Cde à passer pour Vendredi",'Feuille de mise à jour'!F12+'Feuille de mise à jour'!G12-'Feuille de préparation'!C20-'Feuille de préparation'!D20,"???"))))*(CA!$A$7/10+1)</f>
        <v>0.83473684210526322</v>
      </c>
      <c r="H73"/>
    </row>
    <row r="74" spans="1:8">
      <c r="A74" s="21" t="str">
        <f>+'Feuille de mise à jour'!A66</f>
        <v>Farine</v>
      </c>
      <c r="B74" s="37" t="str">
        <f>+'Feuille de mise à jour'!B66</f>
        <v>frais</v>
      </c>
      <c r="C74" s="36"/>
      <c r="D74" s="34"/>
      <c r="E74" s="33">
        <f>(IF($E$10="Cde à passer pour Lundi",('Feuille de mise à jour'!G24+'Feuille de mise à jour'!E24-D74-C74),IF($E$10="Cde à passer pour Mercredi",('Feuille de mise à jour'!E24+'Feuille de mise à jour'!F24-'Feuille de préparation'!C33-'Feuille de préparation'!D33),IF($E$10="Cde à passer pour Vendredi",'Feuille de mise à jour'!F24+'Feuille de mise à jour'!G24-'Feuille de préparation'!C33-'Feuille de préparation'!D33,"???"))))*(CA!$A$7/10+1)</f>
        <v>2.9737500000000003</v>
      </c>
      <c r="H74"/>
    </row>
    <row r="75" spans="1:8">
      <c r="A75" s="21" t="str">
        <f>+'Feuille de mise à jour'!A67</f>
        <v>Filet roti</v>
      </c>
      <c r="B75" s="37" t="str">
        <f>+'Feuille de mise à jour'!B67</f>
        <v>frais</v>
      </c>
      <c r="C75" s="36"/>
      <c r="D75" s="34"/>
      <c r="E75" s="33">
        <f>(IF($E$10="Cde à passer pour Lundi",('Feuille de mise à jour'!G25+'Feuille de mise à jour'!E25-D75-C75),IF($E$10="Cde à passer pour Mercredi",('Feuille de mise à jour'!E25+'Feuille de mise à jour'!F25-'Feuille de préparation'!C34-'Feuille de préparation'!D34),IF($E$10="Cde à passer pour Vendredi",'Feuille de mise à jour'!F25+'Feuille de mise à jour'!G25-'Feuille de préparation'!C34-'Feuille de préparation'!D34,"???"))))*(CA!$A$7/10+1)</f>
        <v>38.328333333333333</v>
      </c>
      <c r="H75"/>
    </row>
    <row r="76" spans="1:8">
      <c r="A76" s="21" t="str">
        <f>+'Feuille de mise à jour'!A68</f>
        <v>Fish Aiguillettes FTF</v>
      </c>
      <c r="B76" s="37" t="str">
        <f>+'Feuille de mise à jour'!B68</f>
        <v>seche</v>
      </c>
      <c r="C76" s="36"/>
      <c r="D76" s="34"/>
      <c r="E76" s="33">
        <f>(IF($E$10="Cde à passer pour Lundi",('Feuille de mise à jour'!G26+'Feuille de mise à jour'!E26-D76-C76),IF($E$10="Cde à passer pour Mercredi",('Feuille de mise à jour'!E26+'Feuille de mise à jour'!F26-'Feuille de préparation'!C35-'Feuille de préparation'!D35),IF($E$10="Cde à passer pour Vendredi",'Feuille de mise à jour'!F26+'Feuille de mise à jour'!G26-'Feuille de préparation'!C35-'Feuille de préparation'!D35,"???"))))*(CA!$A$7/10+1)</f>
        <v>0</v>
      </c>
      <c r="H76"/>
    </row>
    <row r="77" spans="1:8">
      <c r="A77" s="21" t="str">
        <f>+'Feuille de mise à jour'!A69</f>
        <v>Fourchette</v>
      </c>
      <c r="B77" s="37" t="str">
        <f>+'Feuille de mise à jour'!B69</f>
        <v>seche</v>
      </c>
      <c r="C77" s="36"/>
      <c r="D77" s="34"/>
      <c r="E77" s="33">
        <f>(IF($E$10="Cde à passer pour Lundi",('Feuille de mise à jour'!G27+'Feuille de mise à jour'!E27-D77-C77),IF($E$10="Cde à passer pour Mercredi",('Feuille de mise à jour'!E27+'Feuille de mise à jour'!F27-'Feuille de préparation'!C36-'Feuille de préparation'!D36),IF($E$10="Cde à passer pour Vendredi",'Feuille de mise à jour'!F27+'Feuille de mise à jour'!G27-'Feuille de préparation'!C36-'Feuille de préparation'!D36,"???"))))*(CA!$A$7/10+1)</f>
        <v>547.16999999999996</v>
      </c>
      <c r="H77"/>
    </row>
    <row r="78" spans="1:8">
      <c r="A78" s="21" t="str">
        <f>+'Feuille de mise à jour'!A70</f>
        <v>Frites 6x6</v>
      </c>
      <c r="B78" s="37" t="str">
        <f>+'Feuille de mise à jour'!B70</f>
        <v>seche</v>
      </c>
      <c r="C78" s="36"/>
      <c r="D78" s="34"/>
      <c r="E78" s="33">
        <f>(IF($E$10="Cde à passer pour Lundi",('Feuille de mise à jour'!G28+'Feuille de mise à jour'!E28-D78-C78),IF($E$10="Cde à passer pour Mercredi",('Feuille de mise à jour'!E28+'Feuille de mise à jour'!F28-'Feuille de préparation'!C37-'Feuille de préparation'!D37),IF($E$10="Cde à passer pour Vendredi",'Feuille de mise à jour'!F28+'Feuille de mise à jour'!G28-'Feuille de préparation'!C37-'Feuille de préparation'!D37,"???"))))*(CA!$A$7/10+1)</f>
        <v>26.433333333333334</v>
      </c>
      <c r="H78"/>
    </row>
    <row r="79" spans="1:8">
      <c r="A79" s="21" t="str">
        <f>+'Feuille de mise à jour'!A71</f>
        <v>Fromage burger</v>
      </c>
      <c r="B79" s="37" t="str">
        <f>+'Feuille de mise à jour'!B71</f>
        <v>seche</v>
      </c>
      <c r="C79" s="36"/>
      <c r="D79" s="34"/>
      <c r="E79" s="33">
        <f>(IF($E$10="Cde à passer pour Lundi",('Feuille de mise à jour'!G29+'Feuille de mise à jour'!E29-D79-C79),IF($E$10="Cde à passer pour Mercredi",('Feuille de mise à jour'!E29+'Feuille de mise à jour'!F29-'Feuille de préparation'!C38-'Feuille de préparation'!D38),IF($E$10="Cde à passer pour Vendredi",'Feuille de mise à jour'!F29+'Feuille de mise à jour'!G29-'Feuille de préparation'!C38-'Feuille de préparation'!D38,"???"))))*(CA!$A$7/10+1)</f>
        <v>3.2160555555555557</v>
      </c>
      <c r="H79"/>
    </row>
    <row r="80" spans="1:8" ht="25.5">
      <c r="A80" s="21" t="str">
        <f>+'Feuille de mise à jour'!A72</f>
        <v>Fromage Emmental Français</v>
      </c>
      <c r="B80" s="37" t="str">
        <f>+'Feuille de mise à jour'!B72</f>
        <v>seche</v>
      </c>
      <c r="C80" s="36"/>
      <c r="D80" s="34"/>
      <c r="E80" s="33">
        <f>(IF($E$10="Cde à passer pour Lundi",('Feuille de mise à jour'!G32+'Feuille de mise à jour'!E32-D80-C80),IF($E$10="Cde à passer pour Mercredi",('Feuille de mise à jour'!E32+'Feuille de mise à jour'!F32-'Feuille de préparation'!C42-'Feuille de préparation'!D42),IF($E$10="Cde à passer pour Vendredi",'Feuille de mise à jour'!F32+'Feuille de mise à jour'!G32-'Feuille de préparation'!C42-'Feuille de préparation'!D42,"???"))))*(CA!$A$7/10+1)</f>
        <v>2.7975277777777774</v>
      </c>
      <c r="H80"/>
    </row>
    <row r="81" spans="1:8">
      <c r="A81" s="21" t="str">
        <f>+'Feuille de mise à jour'!A73</f>
        <v>Fromage Monterey Jack</v>
      </c>
      <c r="B81" s="37" t="str">
        <f>+'Feuille de mise à jour'!B73</f>
        <v>seche</v>
      </c>
      <c r="C81" s="36"/>
      <c r="D81" s="34"/>
      <c r="E81" s="33">
        <f>(IF($E$10="Cde à passer pour Lundi",('Feuille de mise à jour'!G33+'Feuille de mise à jour'!E33-D81-C81),IF($E$10="Cde à passer pour Mercredi",('Feuille de mise à jour'!E33+'Feuille de mise à jour'!F33-'Feuille de préparation'!C43-'Feuille de préparation'!D43),IF($E$10="Cde à passer pour Vendredi",'Feuille de mise à jour'!F33+'Feuille de mise à jour'!G33-'Feuille de préparation'!C43-'Feuille de préparation'!D43,"???"))))*(CA!$A$7/10+1)</f>
        <v>0.55069444444444449</v>
      </c>
      <c r="H81"/>
    </row>
    <row r="82" spans="1:8">
      <c r="A82" s="21" t="str">
        <f>+'Feuille de mise à jour'!A74</f>
        <v>Gobelet 25CL</v>
      </c>
      <c r="B82" s="37" t="str">
        <f>+'Feuille de mise à jour'!B74</f>
        <v>seche</v>
      </c>
      <c r="C82" s="36"/>
      <c r="D82" s="34"/>
      <c r="E82" s="33">
        <f>(IF($E$10="Cde à passer pour Lundi",('Feuille de mise à jour'!G34+'Feuille de mise à jour'!E34-D82-C82),IF($E$10="Cde à passer pour Mercredi",('Feuille de mise à jour'!E34+'Feuille de mise à jour'!F34-'Feuille de préparation'!C44-'Feuille de préparation'!D44),IF($E$10="Cde à passer pour Vendredi",'Feuille de mise à jour'!F34+'Feuille de mise à jour'!G34-'Feuille de préparation'!C44-'Feuille de préparation'!D44,"???"))))*(CA!$A$7/10+1)</f>
        <v>2.1366944444444442</v>
      </c>
      <c r="H82"/>
    </row>
    <row r="83" spans="1:8">
      <c r="A83" s="21" t="str">
        <f>+'Feuille de mise à jour'!A75</f>
        <v>Gobelet 40CL</v>
      </c>
      <c r="B83" s="37" t="str">
        <f>+'Feuille de mise à jour'!B75</f>
        <v>seche</v>
      </c>
      <c r="C83" s="36"/>
      <c r="D83" s="34"/>
      <c r="E83" s="33">
        <f>(IF($E$10="Cde à passer pour Lundi",('Feuille de mise à jour'!G59+'Feuille de mise à jour'!E59-D83-C83),IF($E$10="Cde à passer pour Mercredi",('Feuille de mise à jour'!E59+'Feuille de mise à jour'!F59-'Feuille de préparation'!C68-'Feuille de préparation'!D68),IF($E$10="Cde à passer pour Vendredi",'Feuille de mise à jour'!F59+'Feuille de mise à jour'!G59-'Feuille de préparation'!C68-'Feuille de préparation'!D68,"???"))))*(CA!$A$7/10+1)</f>
        <v>4.4055555555555563E-2</v>
      </c>
      <c r="H83"/>
    </row>
    <row r="84" spans="1:8">
      <c r="A84" s="21" t="str">
        <f>+'Feuille de mise à jour'!A76</f>
        <v>Gobelet 50CL</v>
      </c>
      <c r="B84" s="37" t="str">
        <f>+'Feuille de mise à jour'!B76</f>
        <v>seche</v>
      </c>
      <c r="C84" s="36"/>
      <c r="D84" s="34"/>
      <c r="E84" s="33">
        <f>(IF($E$10="Cde à passer pour Lundi",('Feuille de mise à jour'!G60+'Feuille de mise à jour'!E60-D84-C84),IF($E$10="Cde à passer pour Mercredi",('Feuille de mise à jour'!E60+'Feuille de mise à jour'!F60-'Feuille de préparation'!C69-'Feuille de préparation'!D69),IF($E$10="Cde à passer pour Vendredi",'Feuille de mise à jour'!F60+'Feuille de mise à jour'!G60-'Feuille de préparation'!C69-'Feuille de préparation'!D69,"???"))))*(CA!$A$7/10+1)</f>
        <v>2.3349444444444445</v>
      </c>
      <c r="H84"/>
    </row>
    <row r="85" spans="1:8">
      <c r="A85" s="21" t="str">
        <f>+'Feuille de mise à jour'!A77</f>
        <v>Gobelet café</v>
      </c>
      <c r="B85" s="37" t="str">
        <f>+'Feuille de mise à jour'!B77</f>
        <v>negative</v>
      </c>
      <c r="C85" s="36"/>
      <c r="D85" s="34"/>
      <c r="E85" s="33">
        <f>(IF($E$10="Cde à passer pour Lundi",('Feuille de mise à jour'!G62+'Feuille de mise à jour'!E62-D85-C85),IF($E$10="Cde à passer pour Mercredi",('Feuille de mise à jour'!E62+'Feuille de mise à jour'!F62-'Feuille de préparation'!C71-'Feuille de préparation'!D71),IF($E$10="Cde à passer pour Vendredi",'Feuille de mise à jour'!F62+'Feuille de mise à jour'!G62-'Feuille de préparation'!C71-'Feuille de préparation'!D71,"???"))))*(CA!$A$7/10+1)</f>
        <v>21.653305555555555</v>
      </c>
      <c r="H85"/>
    </row>
    <row r="86" spans="1:8">
      <c r="A86" s="21" t="str">
        <f>+'Feuille de mise à jour'!A78</f>
        <v>Gobelet expresso</v>
      </c>
      <c r="B86" s="37" t="str">
        <f>+'Feuille de mise à jour'!B78</f>
        <v>annexe</v>
      </c>
      <c r="C86" s="36"/>
      <c r="D86" s="34"/>
      <c r="E86" s="33">
        <f>(IF($E$10="Cde à passer pour Lundi",('Feuille de mise à jour'!G63+'Feuille de mise à jour'!E63-D86-C86),IF($E$10="Cde à passer pour Mercredi",('Feuille de mise à jour'!E63+'Feuille de mise à jour'!F63-'Feuille de préparation'!C72-'Feuille de préparation'!D72),IF($E$10="Cde à passer pour Vendredi",'Feuille de mise à jour'!F63+'Feuille de mise à jour'!G63-'Feuille de préparation'!C72-'Feuille de préparation'!D72,"???"))))*(CA!$A$7/10+1)</f>
        <v>21.719388888888886</v>
      </c>
      <c r="H86"/>
    </row>
    <row r="87" spans="1:8">
      <c r="A87" s="21" t="str">
        <f>+'Feuille de mise à jour'!A79</f>
        <v>Gobelet QR 25Cl</v>
      </c>
      <c r="B87" s="37" t="str">
        <f>+'Feuille de mise à jour'!B79</f>
        <v>seche</v>
      </c>
      <c r="C87" s="36"/>
      <c r="D87" s="34"/>
      <c r="E87" s="33">
        <f>(IF($E$10="Cde à passer pour Lundi",('Feuille de mise à jour'!G75+'Feuille de mise à jour'!E75-D87-C87),IF($E$10="Cde à passer pour Mercredi",('Feuille de mise à jour'!E75+'Feuille de mise à jour'!F75-'Feuille de préparation'!C84-'Feuille de préparation'!D84),IF($E$10="Cde à passer pour Vendredi",'Feuille de mise à jour'!F75+'Feuille de mise à jour'!G75-'Feuille de préparation'!C84-'Feuille de préparation'!D84,"???"))))*(CA!$A$7/10+1)</f>
        <v>8.8992222222222228</v>
      </c>
      <c r="H87"/>
    </row>
    <row r="88" spans="1:8">
      <c r="A88" s="21" t="str">
        <f>+'Feuille de mise à jour'!A80</f>
        <v>Gobelet QR 40Cl</v>
      </c>
      <c r="B88" s="37" t="str">
        <f>+'Feuille de mise à jour'!B80</f>
        <v>seche</v>
      </c>
      <c r="C88" s="36"/>
      <c r="D88" s="34"/>
      <c r="E88" s="33">
        <f>(IF($E$10="Cde à passer pour Lundi",('Feuille de mise à jour'!G89+'Feuille de mise à jour'!E89-D88-C88),IF($E$10="Cde à passer pour Mercredi",('Feuille de mise à jour'!E89+'Feuille de mise à jour'!F89-'Feuille de préparation'!C98-'Feuille de préparation'!D98),IF($E$10="Cde à passer pour Vendredi",'Feuille de mise à jour'!F89+'Feuille de mise à jour'!G89-'Feuille de préparation'!C98-'Feuille de préparation'!D98,"???"))))*(CA!$A$7/10+1)</f>
        <v>0.33041666666666664</v>
      </c>
      <c r="H88"/>
    </row>
    <row r="89" spans="1:8">
      <c r="A89" s="21" t="str">
        <f>+'Feuille de mise à jour'!A81</f>
        <v>Gobelet QR 50Cl</v>
      </c>
      <c r="B89" s="37" t="str">
        <f>+'Feuille de mise à jour'!B81</f>
        <v>seche</v>
      </c>
      <c r="C89" s="36"/>
      <c r="D89" s="34"/>
      <c r="E89" s="33">
        <f>(IF($E$10="Cde à passer pour Lundi",('Feuille de mise à jour'!G90+'Feuille de mise à jour'!E90-D89-C89),IF($E$10="Cde à passer pour Mercredi",('Feuille de mise à jour'!E90+'Feuille de mise à jour'!F90-'Feuille de préparation'!C99-'Feuille de préparation'!D99),IF($E$10="Cde à passer pour Vendredi",'Feuille de mise à jour'!F90+'Feuille de mise à jour'!G90-'Feuille de préparation'!C99-'Feuille de préparation'!D99,"???"))))*(CA!$A$7/10+1)</f>
        <v>0.17622222222222225</v>
      </c>
      <c r="H89"/>
    </row>
    <row r="90" spans="1:8">
      <c r="A90" s="21" t="str">
        <f>+'Feuille de mise à jour'!A82</f>
        <v>H&amp;S breading mix</v>
      </c>
      <c r="B90" s="37" t="str">
        <f>+'Feuille de mise à jour'!B82</f>
        <v>frais</v>
      </c>
      <c r="C90" s="36"/>
      <c r="D90" s="34"/>
      <c r="E90" s="33">
        <f>(IF($E$10="Cde à passer pour Lundi",('Feuille de mise à jour'!G91+'Feuille de mise à jour'!E91-D90-C90),IF($E$10="Cde à passer pour Mercredi",('Feuille de mise à jour'!E91+'Feuille de mise à jour'!F91-'Feuille de préparation'!C100-'Feuille de préparation'!D100),IF($E$10="Cde à passer pour Vendredi",'Feuille de mise à jour'!F91+'Feuille de mise à jour'!G91-'Feuille de préparation'!C100-'Feuille de préparation'!D100,"???"))))*(CA!$A$7/10+1)</f>
        <v>0.15419444444444444</v>
      </c>
      <c r="H90"/>
    </row>
    <row r="91" spans="1:8">
      <c r="A91" s="21" t="str">
        <f>+'Feuille de mise à jour'!A83</f>
        <v>Hashbrown</v>
      </c>
      <c r="B91" s="37" t="str">
        <f>+'Feuille de mise à jour'!B83</f>
        <v>seche</v>
      </c>
      <c r="C91" s="36"/>
      <c r="D91" s="34"/>
      <c r="E91" s="33">
        <f>(IF($E$10="Cde à passer pour Lundi",('Feuille de mise à jour'!G92+'Feuille de mise à jour'!E92-D91-C91),IF($E$10="Cde à passer pour Mercredi",('Feuille de mise à jour'!E92+'Feuille de mise à jour'!F92-'Feuille de préparation'!C101-'Feuille de préparation'!D101),IF($E$10="Cde à passer pour Vendredi",'Feuille de mise à jour'!F92+'Feuille de mise à jour'!G92-'Feuille de préparation'!C101-'Feuille de préparation'!D101,"???"))))*(CA!$A$7/10+1)</f>
        <v>0</v>
      </c>
      <c r="H91"/>
    </row>
    <row r="92" spans="1:8">
      <c r="A92" s="21" t="str">
        <f>+'Feuille de mise à jour'!A84</f>
        <v>Huile</v>
      </c>
      <c r="B92" s="37" t="str">
        <f>+'Feuille de mise à jour'!B84</f>
        <v>frais</v>
      </c>
      <c r="C92" s="36"/>
      <c r="D92" s="34"/>
      <c r="E92" s="33">
        <f>(IF($E$10="Cde à passer pour Lundi",('Feuille de mise à jour'!G93+'Feuille de mise à jour'!E93-D92-C92),IF($E$10="Cde à passer pour Mercredi",('Feuille de mise à jour'!E93+'Feuille de mise à jour'!F93-'Feuille de préparation'!C102-'Feuille de préparation'!D102),IF($E$10="Cde à passer pour Vendredi",'Feuille de mise à jour'!F93+'Feuille de mise à jour'!G93-'Feuille de préparation'!C102-'Feuille de préparation'!D102,"???"))))*(CA!$A$7/10+1)</f>
        <v>0</v>
      </c>
      <c r="H92"/>
    </row>
    <row r="93" spans="1:8">
      <c r="A93" s="21" t="str">
        <f>+'Feuille de mise à jour'!A85</f>
        <v>Imor breading</v>
      </c>
      <c r="B93" s="37" t="str">
        <f>+'Feuille de mise à jour'!B85</f>
        <v>frais</v>
      </c>
      <c r="C93" s="36"/>
      <c r="D93" s="34"/>
      <c r="E93" s="33">
        <f>(IF($E$10="Cde à passer pour Lundi",('Feuille de mise à jour'!G94+'Feuille de mise à jour'!E94-D93-C93),IF($E$10="Cde à passer pour Mercredi",('Feuille de mise à jour'!E94+'Feuille de mise à jour'!F94-'Feuille de préparation'!C103-'Feuille de préparation'!D103),IF($E$10="Cde à passer pour Vendredi",'Feuille de mise à jour'!F94+'Feuille de mise à jour'!G94-'Feuille de préparation'!C103-'Feuille de préparation'!D103,"???"))))*(CA!$A$7/10+1)</f>
        <v>6.6083333333333327E-2</v>
      </c>
      <c r="H93"/>
    </row>
    <row r="94" spans="1:8">
      <c r="A94" s="21" t="str">
        <f>+'Feuille de mise à jour'!A86</f>
        <v>Imor sel</v>
      </c>
      <c r="B94" s="37" t="str">
        <f>+'Feuille de mise à jour'!B86</f>
        <v>seche</v>
      </c>
      <c r="C94" s="36"/>
      <c r="D94" s="34"/>
      <c r="E94" s="33">
        <f>(IF($E$10="Cde à passer pour Lundi",('Feuille de mise à jour'!G99+'Feuille de mise à jour'!E99-D94-C94),IF($E$10="Cde à passer pour Mercredi",('Feuille de mise à jour'!E99+'Feuille de mise à jour'!F99-'Feuille de préparation'!C108-'Feuille de préparation'!D108),IF($E$10="Cde à passer pour Vendredi",'Feuille de mise à jour'!F99+'Feuille de mise à jour'!G99-'Feuille de préparation'!C108-'Feuille de préparation'!D108,"???"))))*(CA!$A$7/10+1)</f>
        <v>0.15419444444444444</v>
      </c>
      <c r="H94"/>
    </row>
    <row r="95" spans="1:8">
      <c r="A95" s="21" t="str">
        <f>+'Feuille de mise à jour'!A87</f>
        <v>Jouet ou BD Tasty</v>
      </c>
      <c r="B95" s="37" t="str">
        <f>+'Feuille de mise à jour'!B87</f>
        <v>frais</v>
      </c>
      <c r="C95" s="36"/>
      <c r="D95" s="34"/>
      <c r="E95" s="33">
        <f>(IF($E$10="Cde à passer pour Lundi",('Feuille de mise à jour'!G100+'Feuille de mise à jour'!E100-D95-C95),IF($E$10="Cde à passer pour Mercredi",('Feuille de mise à jour'!E100+'Feuille de mise à jour'!F100-'Feuille de préparation'!C109-'Feuille de préparation'!D109),IF($E$10="Cde à passer pour Vendredi",'Feuille de mise à jour'!F100+'Feuille de mise à jour'!G100-'Feuille de préparation'!C109-'Feuille de préparation'!D109,"???"))))*(CA!$A$7/10+1)</f>
        <v>0.1101388888888889</v>
      </c>
      <c r="H95"/>
    </row>
    <row r="96" spans="1:8">
      <c r="A96" s="21" t="str">
        <f>+'Feuille de mise à jour'!A88</f>
        <v>Ketchup burger</v>
      </c>
      <c r="B96" s="37" t="str">
        <f>+'Feuille de mise à jour'!B88</f>
        <v>frais</v>
      </c>
      <c r="C96" s="36"/>
      <c r="D96" s="34"/>
      <c r="E96" s="33">
        <f>(IF($E$10="Cde à passer pour Lundi",('Feuille de mise à jour'!G101+'Feuille de mise à jour'!E101-D96-C96),IF($E$10="Cde à passer pour Mercredi",('Feuille de mise à jour'!E101+'Feuille de mise à jour'!F101-'Feuille de préparation'!C110-'Feuille de préparation'!D110),IF($E$10="Cde à passer pour Vendredi",'Feuille de mise à jour'!F101+'Feuille de mise à jour'!G101-'Feuille de préparation'!C110-'Feuille de préparation'!D110,"???"))))*(CA!$A$7/10+1)</f>
        <v>0.50663888888888886</v>
      </c>
      <c r="H96"/>
    </row>
    <row r="97" spans="1:8">
      <c r="A97" s="21" t="str">
        <f>+'Feuille de mise à jour'!A89</f>
        <v>Kit couverts</v>
      </c>
      <c r="B97" s="37" t="str">
        <f>+'Feuille de mise à jour'!B89</f>
        <v>frais</v>
      </c>
      <c r="C97" s="36"/>
      <c r="D97" s="34"/>
      <c r="E97" s="33">
        <f>(IF($E$10="Cde à passer pour Lundi",('Feuille de mise à jour'!G102+'Feuille de mise à jour'!E102-D97-C97),IF($E$10="Cde à passer pour Mercredi",('Feuille de mise à jour'!E102+'Feuille de mise à jour'!F102-'Feuille de préparation'!C111-'Feuille de préparation'!D111),IF($E$10="Cde à passer pour Vendredi",'Feuille de mise à jour'!F102+'Feuille de mise à jour'!G102-'Feuille de préparation'!C111-'Feuille de préparation'!D111,"???"))))*(CA!$A$7/10+1)</f>
        <v>2.2027777777777782E-2</v>
      </c>
      <c r="H97"/>
    </row>
    <row r="98" spans="1:8" ht="25.5">
      <c r="A98" s="21" t="str">
        <f>+'Feuille de mise à jour'!A90</f>
        <v>Kit Ingredient Salade Ceasar</v>
      </c>
      <c r="B98" s="37" t="str">
        <f>+'Feuille de mise à jour'!B90</f>
        <v>seche</v>
      </c>
      <c r="C98" s="36"/>
      <c r="D98" s="34"/>
      <c r="E98" s="33">
        <f>(IF($E$10="Cde à passer pour Lundi",('Feuille de mise à jour'!G103+'Feuille de mise à jour'!E103-D98-C98),IF($E$10="Cde à passer pour Mercredi",('Feuille de mise à jour'!E103+'Feuille de mise à jour'!F103-'Feuille de préparation'!C112-'Feuille de préparation'!D112),IF($E$10="Cde à passer pour Vendredi",'Feuille de mise à jour'!F103+'Feuille de mise à jour'!G103-'Feuille de préparation'!C112-'Feuille de préparation'!D112,"???"))))*(CA!$A$7/10+1)</f>
        <v>0</v>
      </c>
      <c r="H98"/>
    </row>
    <row r="99" spans="1:8" ht="25.5">
      <c r="A99" s="21" t="str">
        <f>+'Feuille de mise à jour'!A91</f>
        <v>Kit Ingredient Salade Crispy</v>
      </c>
      <c r="B99" s="37" t="str">
        <f>+'Feuille de mise à jour'!B91</f>
        <v>negative</v>
      </c>
      <c r="C99" s="36"/>
      <c r="D99" s="34"/>
      <c r="E99" s="33">
        <f>(IF($E$10="Cde à passer pour Lundi",('Feuille de mise à jour'!G107+'Feuille de mise à jour'!E107-D99-C99),IF($E$10="Cde à passer pour Mercredi",('Feuille de mise à jour'!E107+'Feuille de mise à jour'!F107-'Feuille de préparation'!C116-'Feuille de préparation'!D116),IF($E$10="Cde à passer pour Vendredi",'Feuille de mise à jour'!F107+'Feuille de mise à jour'!G107-'Feuille de préparation'!C116-'Feuille de préparation'!D116,"???"))))*(CA!$A$7/10+1)</f>
        <v>3.0398333333333336</v>
      </c>
      <c r="H99"/>
    </row>
    <row r="100" spans="1:8" ht="25.5">
      <c r="A100" s="21" t="str">
        <f>+'Feuille de mise à jour'!A92</f>
        <v>Lait en poudre (pour resto en test)</v>
      </c>
      <c r="B100" s="37" t="str">
        <f>+'Feuille de mise à jour'!B92</f>
        <v>negative</v>
      </c>
      <c r="C100" s="36"/>
      <c r="D100" s="34"/>
      <c r="E100" s="33">
        <f>(IF($E$10="Cde à passer pour Lundi",('Feuille de mise à jour'!G109+'Feuille de mise à jour'!E109-D100-C100),IF($E$10="Cde à passer pour Mercredi",('Feuille de mise à jour'!E109+'Feuille de mise à jour'!F109-'Feuille de préparation'!C118-'Feuille de préparation'!D118),IF($E$10="Cde à passer pour Vendredi",'Feuille de mise à jour'!F109+'Feuille de mise à jour'!G109-'Feuille de préparation'!C118-'Feuille de préparation'!D118,"???"))))*(CA!$A$7/10+1)</f>
        <v>35.134305555555557</v>
      </c>
      <c r="H100"/>
    </row>
    <row r="101" spans="1:8">
      <c r="A101" s="21" t="str">
        <f>+'Feuille de mise à jour'!A93</f>
        <v>lkf</v>
      </c>
      <c r="B101" s="37" t="str">
        <f>+'Feuille de mise à jour'!B93</f>
        <v>negative</v>
      </c>
      <c r="C101" s="36"/>
      <c r="D101" s="34"/>
      <c r="E101" s="33">
        <f>(IF($E$10="Cde à passer pour Lundi",('Feuille de mise à jour'!G147+'Feuille de mise à jour'!E147-D101-C101),IF($E$10="Cde à passer pour Mercredi",('Feuille de mise à jour'!E147+'Feuille de mise à jour'!F147-'Feuille de préparation'!C158-'Feuille de préparation'!D158),IF($E$10="Cde à passer pour Vendredi",'Feuille de mise à jour'!F147+'Feuille de mise à jour'!G147-'Feuille de préparation'!C158-'Feuille de préparation'!D158,"???"))))*(CA!$A$7/10+1)</f>
        <v>0</v>
      </c>
      <c r="H101"/>
    </row>
    <row r="102" spans="1:8">
      <c r="A102" s="21" t="str">
        <f>+'Feuille de mise à jour'!A94</f>
        <v>Mayo burger</v>
      </c>
      <c r="B102" s="37" t="str">
        <f>+'Feuille de mise à jour'!B94</f>
        <v>negative</v>
      </c>
      <c r="C102" s="36"/>
      <c r="D102" s="34"/>
      <c r="E102" s="33" t="e">
        <f>(IF($E$10="Cde à passer pour Lundi",('Feuille de mise à jour'!#REF!+'Feuille de mise à jour'!#REF!-D102-C102),IF($E$10="Cde à passer pour Mercredi",('Feuille de mise à jour'!#REF!+'Feuille de mise à jour'!#REF!-'Feuille de préparation'!#REF!-'Feuille de préparation'!#REF!),IF($E$10="Cde à passer pour Vendredi",'Feuille de mise à jour'!#REF!+'Feuille de mise à jour'!#REF!-'Feuille de préparation'!#REF!-'Feuille de préparation'!#REF!,"???"))))*(CA!$A$7/10+1)</f>
        <v>#REF!</v>
      </c>
      <c r="H102"/>
    </row>
    <row r="103" spans="1:8">
      <c r="A103" s="21" t="str">
        <f>+'Feuille de mise à jour'!A95</f>
        <v>Mayo twister</v>
      </c>
      <c r="B103" s="37" t="str">
        <f>+'Feuille de mise à jour'!B95</f>
        <v>negative</v>
      </c>
      <c r="C103" s="36"/>
      <c r="D103" s="34"/>
      <c r="E103" s="33">
        <f>(IF($E$10="Cde à passer pour Lundi",('Feuille de mise à jour'!G13+'Feuille de mise à jour'!E13-D103-C103),IF($E$10="Cde à passer pour Mercredi",('Feuille de mise à jour'!E13+'Feuille de mise à jour'!F13-'Feuille de préparation'!C21-'Feuille de préparation'!D21),IF($E$10="Cde à passer pour Vendredi",'Feuille de mise à jour'!F13+'Feuille de mise à jour'!G13-'Feuille de préparation'!C21-'Feuille de préparation'!D21,"???"))))*(CA!$A$7/10+1)</f>
        <v>0</v>
      </c>
      <c r="H103"/>
    </row>
    <row r="104" spans="1:8">
      <c r="A104" s="21" t="str">
        <f>+'Feuille de mise à jour'!A96</f>
        <v>Mix glace (Soft Ice)</v>
      </c>
      <c r="B104" s="37" t="str">
        <f>+'Feuille de mise à jour'!B96</f>
        <v>negative</v>
      </c>
      <c r="C104" s="36"/>
      <c r="D104" s="34"/>
      <c r="E104" s="33" t="e">
        <f>(IF($E$10="Cde à passer pour Lundi",('Feuille de mise à jour'!#REF!+'Feuille de mise à jour'!#REF!-D104-C104),IF($E$10="Cde à passer pour Mercredi",('Feuille de mise à jour'!#REF!+'Feuille de mise à jour'!#REF!-'Feuille de préparation'!C22-'Feuille de préparation'!D22),IF($E$10="Cde à passer pour Vendredi",'Feuille de mise à jour'!#REF!+'Feuille de mise à jour'!#REF!-'Feuille de préparation'!C22-'Feuille de préparation'!D22,"???"))))*(CA!$A$7/10+1)</f>
        <v>#REF!</v>
      </c>
      <c r="H104"/>
    </row>
    <row r="105" spans="1:8">
      <c r="A105" s="21" t="str">
        <f>+'Feuille de mise à jour'!A97</f>
        <v>Mix lait oeuf</v>
      </c>
      <c r="B105" s="37" t="str">
        <f>+'Feuille de mise à jour'!B97</f>
        <v>seche</v>
      </c>
      <c r="C105" s="36"/>
      <c r="D105" s="34"/>
      <c r="E105" s="33">
        <f>(IF($E$10="Cde à passer pour Lundi",('Feuille de mise à jour'!G14+'Feuille de mise à jour'!E14-D105-C105),IF($E$10="Cde à passer pour Mercredi",('Feuille de mise à jour'!E14+'Feuille de mise à jour'!F14-'Feuille de préparation'!C23-'Feuille de préparation'!D23),IF($E$10="Cde à passer pour Vendredi",'Feuille de mise à jour'!F14+'Feuille de mise à jour'!G14-'Feuille de préparation'!C23-'Feuille de préparation'!D23,"???"))))*(CA!$A$7/10+1)</f>
        <v>0.44407999999999997</v>
      </c>
      <c r="H105"/>
    </row>
    <row r="106" spans="1:8">
      <c r="A106" s="21" t="str">
        <f>+'Feuille de mise à jour'!A98</f>
        <v>Moelleux choco</v>
      </c>
      <c r="B106" s="37" t="str">
        <f>+'Feuille de mise à jour'!B98</f>
        <v>frais</v>
      </c>
      <c r="C106" s="36"/>
      <c r="D106" s="34"/>
      <c r="E106" s="33">
        <f>(IF($E$10="Cde à passer pour Lundi",('Feuille de mise à jour'!G15+'Feuille de mise à jour'!E15-D106-C106),IF($E$10="Cde à passer pour Mercredi",('Feuille de mise à jour'!E15+'Feuille de mise à jour'!F15-'Feuille de préparation'!C24-'Feuille de préparation'!D24),IF($E$10="Cde à passer pour Vendredi",'Feuille de mise à jour'!F15+'Feuille de mise à jour'!G15-'Feuille de préparation'!C24-'Feuille de préparation'!D24,"???"))))*(CA!$A$7/10+1)</f>
        <v>1.7700892857142859E-2</v>
      </c>
      <c r="H106"/>
    </row>
    <row r="107" spans="1:8" ht="25.5">
      <c r="A107" s="21" t="str">
        <f>+'Feuille de mise à jour'!A99</f>
        <v>Muffin Chocolat Coeur Fondant</v>
      </c>
      <c r="B107" s="37" t="str">
        <f>+'Feuille de mise à jour'!B99</f>
        <v>frais</v>
      </c>
      <c r="C107" s="36"/>
      <c r="D107" s="34"/>
      <c r="E107" s="33">
        <f>(IF($E$10="Cde à passer pour Lundi",('Feuille de mise à jour'!G16+'Feuille de mise à jour'!E16-D107-C107),IF($E$10="Cde à passer pour Mercredi",('Feuille de mise à jour'!E16+'Feuille de mise à jour'!F16-'Feuille de préparation'!C25-'Feuille de préparation'!D25),IF($E$10="Cde à passer pour Vendredi",'Feuille de mise à jour'!F16+'Feuille de mise à jour'!G16-'Feuille de préparation'!C25-'Feuille de préparation'!D25,"???"))))*(CA!$A$7/10+1)</f>
        <v>1.441818181818182E-2</v>
      </c>
      <c r="H107"/>
    </row>
    <row r="108" spans="1:8">
      <c r="A108" s="21" t="str">
        <f>+'Feuille de mise à jour'!A100</f>
        <v>Muffin Myrtilles</v>
      </c>
      <c r="B108" s="37" t="str">
        <f>+'Feuille de mise à jour'!B100</f>
        <v>seche</v>
      </c>
      <c r="C108" s="36"/>
      <c r="D108" s="34"/>
      <c r="E108" s="33">
        <f>(IF($E$10="Cde à passer pour Lundi",('Feuille de mise à jour'!G17+'Feuille de mise à jour'!E17-D108-C108),IF($E$10="Cde à passer pour Mercredi",('Feuille de mise à jour'!E17+'Feuille de mise à jour'!F17-'Feuille de préparation'!C26-'Feuille de préparation'!D26),IF($E$10="Cde à passer pour Vendredi",'Feuille de mise à jour'!F17+'Feuille de mise à jour'!G17-'Feuille de préparation'!C26-'Feuille de préparation'!D26,"???"))))*(CA!$A$7/10+1)</f>
        <v>0</v>
      </c>
      <c r="H108"/>
    </row>
    <row r="109" spans="1:8">
      <c r="A109" s="21" t="str">
        <f>+'Feuille de mise à jour'!A101</f>
        <v>Muffin Nutella</v>
      </c>
      <c r="B109" s="37" t="str">
        <f>+'Feuille de mise à jour'!B101</f>
        <v>negative</v>
      </c>
      <c r="C109" s="36"/>
      <c r="D109" s="34"/>
      <c r="E109" s="33">
        <f>(IF($E$10="Cde à passer pour Lundi",('Feuille de mise à jour'!G18+'Feuille de mise à jour'!E18-D109-C109),IF($E$10="Cde à passer pour Mercredi",('Feuille de mise à jour'!E18+'Feuille de mise à jour'!F18-'Feuille de préparation'!C27-'Feuille de préparation'!D27),IF($E$10="Cde à passer pour Vendredi",'Feuille de mise à jour'!F18+'Feuille de mise à jour'!G18-'Feuille de préparation'!C27-'Feuille de préparation'!D27,"???"))))*(CA!$A$7/10+1)</f>
        <v>15.804930555555556</v>
      </c>
      <c r="H109"/>
    </row>
    <row r="110" spans="1:8">
      <c r="A110" s="21" t="str">
        <f>+'Feuille de mise à jour'!A102</f>
        <v>Oignon surg</v>
      </c>
      <c r="B110" s="37" t="str">
        <f>+'Feuille de mise à jour'!B102</f>
        <v>negative</v>
      </c>
      <c r="C110" s="36"/>
      <c r="D110" s="34"/>
      <c r="E110" s="33">
        <f>(IF($E$10="Cde à passer pour Lundi",('Feuille de mise à jour'!G19+'Feuille de mise à jour'!E19-D110-C110),IF($E$10="Cde à passer pour Mercredi",('Feuille de mise à jour'!E19+'Feuille de mise à jour'!F19-'Feuille de préparation'!C28-'Feuille de préparation'!D28),IF($E$10="Cde à passer pour Vendredi",'Feuille de mise à jour'!F19+'Feuille de mise à jour'!G19-'Feuille de préparation'!C28-'Feuille de préparation'!D28,"???"))))*(CA!$A$7/10+1)</f>
        <v>0.73199999999999998</v>
      </c>
      <c r="H110"/>
    </row>
    <row r="111" spans="1:8">
      <c r="A111" s="21" t="str">
        <f>+'Feuille de mise à jour'!A103</f>
        <v>Oignons caramelises</v>
      </c>
      <c r="B111" s="37" t="str">
        <f>+'Feuille de mise à jour'!B103</f>
        <v>negative</v>
      </c>
      <c r="C111" s="36"/>
      <c r="D111" s="34"/>
      <c r="E111" s="33">
        <f>(IF($E$10="Cde à passer pour Lundi",('Feuille de mise à jour'!G20+'Feuille de mise à jour'!E20-D111-C111),IF($E$10="Cde à passer pour Mercredi",('Feuille de mise à jour'!E20+'Feuille de mise à jour'!F20-'Feuille de préparation'!C29-'Feuille de préparation'!D29),IF($E$10="Cde à passer pour Vendredi",'Feuille de mise à jour'!F20+'Feuille de mise à jour'!G20-'Feuille de préparation'!C29-'Feuille de préparation'!D29,"???"))))*(CA!$A$7/10+1)</f>
        <v>7.2030833333333337</v>
      </c>
      <c r="H111"/>
    </row>
    <row r="112" spans="1:8">
      <c r="A112" s="21" t="str">
        <f>+'Feuille de mise à jour'!A104</f>
        <v>Paille</v>
      </c>
      <c r="B112" s="37" t="str">
        <f>+'Feuille de mise à jour'!B104</f>
        <v>negative</v>
      </c>
      <c r="C112" s="36"/>
      <c r="D112" s="34"/>
      <c r="E112" s="33">
        <f>(IF($E$10="Cde à passer pour Lundi",('Feuille de mise à jour'!G21+'Feuille de mise à jour'!E21-D112-C112),IF($E$10="Cde à passer pour Mercredi",('Feuille de mise à jour'!E21+'Feuille de mise à jour'!F21-'Feuille de préparation'!C30-'Feuille de préparation'!D30),IF($E$10="Cde à passer pour Vendredi",'Feuille de mise à jour'!F21+'Feuille de mise à jour'!G21-'Feuille de préparation'!C30-'Feuille de préparation'!D30,"???"))))*(CA!$A$7/10+1)</f>
        <v>1.5368217054263564</v>
      </c>
      <c r="H112"/>
    </row>
    <row r="113" spans="1:8">
      <c r="A113" s="21" t="str">
        <f>+'Feuille de mise à jour'!A105</f>
        <v>Perrier 33cl</v>
      </c>
      <c r="B113" s="37" t="str">
        <f>+'Feuille de mise à jour'!B105</f>
        <v>negative</v>
      </c>
      <c r="C113" s="36"/>
      <c r="D113" s="34"/>
      <c r="E113" s="33">
        <f>(IF($E$10="Cde à passer pour Lundi",('Feuille de mise à jour'!G22+'Feuille de mise à jour'!E22-D113-C113),IF($E$10="Cde à passer pour Mercredi",('Feuille de mise à jour'!E22+'Feuille de mise à jour'!F22-'Feuille de préparation'!C31-'Feuille de préparation'!D31),IF($E$10="Cde à passer pour Vendredi",'Feuille de mise à jour'!F22+'Feuille de mise à jour'!G22-'Feuille de préparation'!C31-'Feuille de préparation'!D31,"???"))))*(CA!$A$7/10+1)</f>
        <v>13.216666666666667</v>
      </c>
      <c r="H113"/>
    </row>
    <row r="114" spans="1:8">
      <c r="A114" s="21" t="str">
        <f>+'Feuille de mise à jour'!A106</f>
        <v>Perrier 50cl</v>
      </c>
      <c r="B114" s="37" t="str">
        <f>+'Feuille de mise à jour'!B106</f>
        <v>frais</v>
      </c>
      <c r="C114" s="36"/>
      <c r="D114" s="34"/>
      <c r="E114" s="33">
        <f>(IF($E$10="Cde à passer pour Lundi",('Feuille de mise à jour'!G23+'Feuille de mise à jour'!E23-D114-C114),IF($E$10="Cde à passer pour Mercredi",('Feuille de mise à jour'!E23+'Feuille de mise à jour'!F23-'Feuille de préparation'!C32-'Feuille de préparation'!D32),IF($E$10="Cde à passer pour Vendredi",'Feuille de mise à jour'!F23+'Feuille de mise à jour'!G23-'Feuille de préparation'!C32-'Feuille de préparation'!D32,"???"))))*(CA!$A$7/10+1)</f>
        <v>8.8111111111111118</v>
      </c>
      <c r="H114"/>
    </row>
    <row r="115" spans="1:8">
      <c r="A115" s="21" t="str">
        <f>+'Feuille de mise à jour'!A107</f>
        <v>Pic cobette</v>
      </c>
      <c r="B115" s="37" t="str">
        <f>+'Feuille de mise à jour'!B107</f>
        <v>seche</v>
      </c>
      <c r="C115" s="36"/>
      <c r="D115" s="34"/>
      <c r="E115" s="33">
        <f>(IF($E$10="Cde à passer pour Lundi",('Feuille de mise à jour'!G30+'Feuille de mise à jour'!E30-D115-C115),IF($E$10="Cde à passer pour Mercredi",('Feuille de mise à jour'!E30+'Feuille de mise à jour'!F30-'Feuille de préparation'!C39-'Feuille de préparation'!D39),IF($E$10="Cde à passer pour Vendredi",'Feuille de mise à jour'!F30+'Feuille de mise à jour'!G30-'Feuille de préparation'!C39-'Feuille de préparation'!D39,"???"))))*(CA!$A$7/10+1)</f>
        <v>0.13216666666666665</v>
      </c>
      <c r="H115"/>
    </row>
    <row r="116" spans="1:8">
      <c r="A116" s="21" t="str">
        <f>+'Feuille de mise à jour'!A108</f>
        <v>PM Filet OR 80g</v>
      </c>
      <c r="B116" s="37" t="str">
        <f>+'Feuille de mise à jour'!B108</f>
        <v>seche</v>
      </c>
      <c r="C116" s="36"/>
      <c r="D116" s="34"/>
      <c r="E116" s="33" t="e">
        <f>(IF($E$10="Cde à passer pour Lundi",('Feuille de mise à jour'!#REF!+'Feuille de mise à jour'!#REF!-D116-C116),IF($E$10="Cde à passer pour Mercredi",('Feuille de mise à jour'!#REF!+'Feuille de mise à jour'!#REF!-'Feuille de préparation'!C40-'Feuille de préparation'!D40),IF($E$10="Cde à passer pour Vendredi",'Feuille de mise à jour'!#REF!+'Feuille de mise à jour'!#REF!-'Feuille de préparation'!C40-'Feuille de préparation'!D40,"???"))))*(CA!$A$7/10+1)</f>
        <v>#REF!</v>
      </c>
      <c r="H116"/>
    </row>
    <row r="117" spans="1:8">
      <c r="A117" s="21" t="str">
        <f>+'Feuille de mise à jour'!A109</f>
        <v>PM HW</v>
      </c>
      <c r="B117" s="37" t="str">
        <f>+'Feuille de mise à jour'!B109</f>
        <v>negative</v>
      </c>
      <c r="C117" s="36"/>
      <c r="D117" s="34"/>
      <c r="E117" s="33">
        <f>(IF($E$10="Cde à passer pour Lundi",('Feuille de mise à jour'!G31+'Feuille de mise à jour'!E31-D117-C117),IF($E$10="Cde à passer pour Mercredi",('Feuille de mise à jour'!E31+'Feuille de mise à jour'!F31-'Feuille de préparation'!C41-'Feuille de préparation'!D41),IF($E$10="Cde à passer pour Vendredi",'Feuille de mise à jour'!F31+'Feuille de mise à jour'!G31-'Feuille de préparation'!C41-'Feuille de préparation'!D41,"???"))))*(CA!$A$7/10+1)</f>
        <v>1.0353055555555557</v>
      </c>
      <c r="H117"/>
    </row>
    <row r="118" spans="1:8">
      <c r="A118" s="21" t="str">
        <f>+'Feuille de mise à jour'!A110</f>
        <v>PM Pilon OR</v>
      </c>
      <c r="B118" s="37" t="str">
        <f>+'Feuille de mise à jour'!B110</f>
        <v>seche</v>
      </c>
      <c r="C118" s="36"/>
      <c r="D118" s="34"/>
      <c r="E118" s="33">
        <f>(IF($E$10="Cde à passer pour Lundi",('Feuille de mise à jour'!G35+'Feuille de mise à jour'!E35-D118-C118),IF($E$10="Cde à passer pour Mercredi",('Feuille de mise à jour'!E35+'Feuille de mise à jour'!F35-'Feuille de préparation'!C45-'Feuille de préparation'!D45),IF($E$10="Cde à passer pour Vendredi",'Feuille de mise à jour'!F35+'Feuille de mise à jour'!G35-'Feuille de préparation'!C45-'Feuille de préparation'!D45,"???"))))*(CA!$A$7/10+1)</f>
        <v>1.299638888888889</v>
      </c>
      <c r="H118"/>
    </row>
    <row r="119" spans="1:8">
      <c r="A119" s="21" t="str">
        <f>+'Feuille de mise à jour'!A111</f>
        <v>PM Tender</v>
      </c>
      <c r="B119" s="37" t="str">
        <f>+'Feuille de mise à jour'!B111</f>
        <v>negative</v>
      </c>
      <c r="C119" s="36"/>
      <c r="D119" s="34"/>
      <c r="E119" s="33">
        <f>(IF($E$10="Cde à passer pour Lundi",('Feuille de mise à jour'!G36+'Feuille de mise à jour'!E36-D119-C119),IF($E$10="Cde à passer pour Mercredi",('Feuille de mise à jour'!E36+'Feuille de mise à jour'!F36-'Feuille de préparation'!C46-'Feuille de préparation'!D46),IF($E$10="Cde à passer pour Vendredi",'Feuille de mise à jour'!F36+'Feuille de mise à jour'!G36-'Feuille de préparation'!C46-'Feuille de préparation'!D46,"???"))))*(CA!$A$7/10+1)</f>
        <v>-0.48461111111111116</v>
      </c>
      <c r="H119"/>
    </row>
    <row r="120" spans="1:8">
      <c r="A120" s="21" t="str">
        <f>+'Feuille de mise à jour'!A112</f>
        <v>PM Zinger 80g</v>
      </c>
      <c r="B120" s="37" t="str">
        <f>+'Feuille de mise à jour'!B112</f>
        <v>seche</v>
      </c>
      <c r="C120" s="36"/>
      <c r="D120" s="34"/>
      <c r="E120" s="33">
        <f>(IF($E$10="Cde à passer pour Lundi",('Feuille de mise à jour'!G37+'Feuille de mise à jour'!E37-D120-C120),IF($E$10="Cde à passer pour Mercredi",('Feuille de mise à jour'!E37+'Feuille de mise à jour'!F37-'Feuille de préparation'!C47-'Feuille de préparation'!D47),IF($E$10="Cde à passer pour Vendredi",'Feuille de mise à jour'!F37+'Feuille de mise à jour'!G37-'Feuille de préparation'!C47-'Feuille de préparation'!D47,"???"))))*(CA!$A$7/10+1)</f>
        <v>1.4318055555555553</v>
      </c>
      <c r="H120"/>
    </row>
    <row r="121" spans="1:8">
      <c r="A121" s="21" t="str">
        <f>+'Feuille de mise à jour'!A113</f>
        <v>Pommes en Quartier</v>
      </c>
      <c r="B121" s="37" t="str">
        <f>+'Feuille de mise à jour'!B113</f>
        <v>seche</v>
      </c>
      <c r="C121" s="36"/>
      <c r="D121" s="34"/>
      <c r="E121" s="33">
        <f>(IF($E$10="Cde à passer pour Lundi",('Feuille de mise à jour'!G38+'Feuille de mise à jour'!E38-D121-C121),IF($E$10="Cde à passer pour Mercredi",('Feuille de mise à jour'!E38+'Feuille de mise à jour'!F38-'Feuille de préparation'!C48-'Feuille de préparation'!D48),IF($E$10="Cde à passer pour Vendredi",'Feuille de mise à jour'!F38+'Feuille de mise à jour'!G38-'Feuille de préparation'!C48-'Feuille de préparation'!D48,"???"))))*(CA!$A$7/10+1)</f>
        <v>0</v>
      </c>
      <c r="H121"/>
    </row>
    <row r="122" spans="1:8">
      <c r="A122" s="21" t="str">
        <f>+'Feuille de mise à jour'!A114</f>
        <v>Porte gobelet 2</v>
      </c>
      <c r="B122" s="37" t="str">
        <f>+'Feuille de mise à jour'!B114</f>
        <v>seche</v>
      </c>
      <c r="C122" s="36"/>
      <c r="D122" s="34"/>
      <c r="E122" s="33">
        <f>(IF($E$10="Cde à passer pour Lundi",('Feuille de mise à jour'!G39+'Feuille de mise à jour'!E39-D122-C122),IF($E$10="Cde à passer pour Mercredi",('Feuille de mise à jour'!E39+'Feuille de mise à jour'!F39-'Feuille de préparation'!C49-'Feuille de préparation'!D49),IF($E$10="Cde à passer pour Vendredi",'Feuille de mise à jour'!F39+'Feuille de mise à jour'!G39-'Feuille de préparation'!C49-'Feuille de préparation'!D49,"???"))))*(CA!$A$7/10+1)</f>
        <v>10.088722222222222</v>
      </c>
      <c r="H122"/>
    </row>
    <row r="123" spans="1:8">
      <c r="A123" s="21" t="str">
        <f>+'Feuille de mise à jour'!A115</f>
        <v>Pot Kream Ball</v>
      </c>
      <c r="B123" s="37" t="str">
        <f>+'Feuille de mise à jour'!B115</f>
        <v>seche</v>
      </c>
      <c r="C123" s="36"/>
      <c r="D123" s="34"/>
      <c r="E123" s="33">
        <f>(IF($E$10="Cde à passer pour Lundi",('Feuille de mise à jour'!G40+'Feuille de mise à jour'!E40-D123-C123),IF($E$10="Cde à passer pour Mercredi",('Feuille de mise à jour'!E40+'Feuille de mise à jour'!F40-'Feuille de préparation'!C50-'Feuille de préparation'!D50),IF($E$10="Cde à passer pour Vendredi",'Feuille de mise à jour'!F40+'Feuille de mise à jour'!G40-'Feuille de préparation'!C50-'Feuille de préparation'!D50,"???"))))*(CA!$A$7/10+1)</f>
        <v>0</v>
      </c>
      <c r="H123"/>
    </row>
    <row r="124" spans="1:8">
      <c r="A124" s="21" t="str">
        <f>+'Feuille de mise à jour'!A116</f>
        <v>Ptit Flan</v>
      </c>
      <c r="B124" s="37" t="str">
        <f>+'Feuille de mise à jour'!B116</f>
        <v>seche</v>
      </c>
      <c r="C124" s="36"/>
      <c r="D124" s="34"/>
      <c r="E124" s="33">
        <f>(IF($E$10="Cde à passer pour Lundi",('Feuille de mise à jour'!G41+'Feuille de mise à jour'!E41-D124-C124),IF($E$10="Cde à passer pour Mercredi",('Feuille de mise à jour'!E41+'Feuille de mise à jour'!F41-'Feuille de préparation'!C51-'Feuille de préparation'!D51),IF($E$10="Cde à passer pour Vendredi",'Feuille de mise à jour'!F41+'Feuille de mise à jour'!G41-'Feuille de préparation'!C51-'Feuille de préparation'!D51,"???"))))*(CA!$A$7/10+1)</f>
        <v>2.0265555555555554</v>
      </c>
      <c r="H124"/>
    </row>
    <row r="125" spans="1:8">
      <c r="A125" s="21" t="str">
        <f>+'Feuille de mise à jour'!A117</f>
        <v>Rince doigt</v>
      </c>
      <c r="B125" s="37" t="str">
        <f>+'Feuille de mise à jour'!B117</f>
        <v>seche</v>
      </c>
      <c r="C125" s="36"/>
      <c r="D125" s="34"/>
      <c r="E125" s="33">
        <f>(IF($E$10="Cde à passer pour Lundi",('Feuille de mise à jour'!G42+'Feuille de mise à jour'!E42-D125-C125),IF($E$10="Cde à passer pour Mercredi",('Feuille de mise à jour'!E42+'Feuille de mise à jour'!F42-'Feuille de préparation'!C52-'Feuille de préparation'!D52),IF($E$10="Cde à passer pour Vendredi",'Feuille de mise à jour'!F42+'Feuille de mise à jour'!G42-'Feuille de préparation'!C52-'Feuille de préparation'!D52,"???"))))*(CA!$A$7/10+1)</f>
        <v>0.24230555555555558</v>
      </c>
      <c r="H125"/>
    </row>
    <row r="126" spans="1:8">
      <c r="A126" s="21" t="str">
        <f>+'Feuille de mise à jour'!A118</f>
        <v>Rosti Mini</v>
      </c>
      <c r="B126" s="37" t="str">
        <f>+'Feuille de mise à jour'!B118</f>
        <v>seche</v>
      </c>
      <c r="C126" s="36"/>
      <c r="D126" s="34"/>
      <c r="E126" s="33">
        <f>(IF($E$10="Cde à passer pour Lundi",('Feuille de mise à jour'!G43+'Feuille de mise à jour'!E43-D126-C126),IF($E$10="Cde à passer pour Mercredi",('Feuille de mise à jour'!E43+'Feuille de mise à jour'!F43-'Feuille de préparation'!C53-'Feuille de préparation'!D53),IF($E$10="Cde à passer pour Vendredi",'Feuille de mise à jour'!F43+'Feuille de mise à jour'!G43-'Feuille de préparation'!C53-'Feuille de préparation'!D53,"???"))))*(CA!$A$7/10+1)</f>
        <v>0.13216666666666665</v>
      </c>
      <c r="H126"/>
    </row>
    <row r="127" spans="1:8">
      <c r="A127" s="21" t="str">
        <f>+'Feuille de mise à jour'!A119</f>
        <v>Sac 12</v>
      </c>
      <c r="B127" s="37" t="str">
        <f>+'Feuille de mise à jour'!B119</f>
        <v>seche</v>
      </c>
      <c r="C127" s="36"/>
      <c r="D127" s="34"/>
      <c r="E127" s="33">
        <f>(IF($E$10="Cde à passer pour Lundi",('Feuille de mise à jour'!G44+'Feuille de mise à jour'!E44-D127-C127),IF($E$10="Cde à passer pour Mercredi",('Feuille de mise à jour'!E44+'Feuille de mise à jour'!F44-'Feuille de préparation'!C54-'Feuille de préparation'!D54),IF($E$10="Cde à passer pour Vendredi",'Feuille de mise à jour'!F44+'Feuille de mise à jour'!G44-'Feuille de préparation'!C54-'Feuille de préparation'!D54,"???"))))*(CA!$A$7/10+1)</f>
        <v>17.996694444444447</v>
      </c>
      <c r="H127"/>
    </row>
    <row r="128" spans="1:8">
      <c r="A128" s="21" t="str">
        <f>+'Feuille de mise à jour'!A120</f>
        <v>Sac 8</v>
      </c>
      <c r="B128" s="37" t="str">
        <f>+'Feuille de mise à jour'!B120</f>
        <v>seche</v>
      </c>
      <c r="C128" s="36"/>
      <c r="D128" s="34"/>
      <c r="E128" s="33">
        <f>(IF($E$10="Cde à passer pour Lundi",('Feuille de mise à jour'!G45+'Feuille de mise à jour'!E45-D128-C128),IF($E$10="Cde à passer pour Mercredi",('Feuille de mise à jour'!E45+'Feuille de mise à jour'!F45-'Feuille de préparation'!C55-'Feuille de préparation'!D55),IF($E$10="Cde à passer pour Vendredi",'Feuille de mise à jour'!F45+'Feuille de mise à jour'!G45-'Feuille de préparation'!C55-'Feuille de préparation'!D55,"???"))))*(CA!$A$7/10+1)</f>
        <v>0.33041666666666664</v>
      </c>
      <c r="H128"/>
    </row>
    <row r="129" spans="1:8" ht="16.5" customHeight="1">
      <c r="A129" s="21" t="str">
        <f>+'Feuille de mise à jour'!A121</f>
        <v>Sac cabas</v>
      </c>
      <c r="B129" s="37" t="str">
        <f>+'Feuille de mise à jour'!B121</f>
        <v>frais</v>
      </c>
      <c r="C129" s="36"/>
      <c r="D129" s="34"/>
      <c r="E129" s="33">
        <f>(IF($E$10="Cde à passer pour Lundi",('Feuille de mise à jour'!G47+'Feuille de mise à jour'!E47-D129-C129),IF($E$10="Cde à passer pour Mercredi",('Feuille de mise à jour'!E47+'Feuille de mise à jour'!F47-'Feuille de préparation'!C57-'Feuille de préparation'!D57),IF($E$10="Cde à passer pour Vendredi",'Feuille de mise à jour'!F47+'Feuille de mise à jour'!G47-'Feuille de préparation'!C57-'Feuille de préparation'!D57,"???"))))*(CA!$A$7/10+1)</f>
        <v>0.26433333333333331</v>
      </c>
      <c r="H129"/>
    </row>
    <row r="130" spans="1:8">
      <c r="A130" s="21" t="str">
        <f>+'Feuille de mise à jour'!A122</f>
        <v>Sac cobette</v>
      </c>
      <c r="B130" s="37" t="str">
        <f>+'Feuille de mise à jour'!B122</f>
        <v>frais</v>
      </c>
      <c r="C130" s="36"/>
      <c r="D130" s="34"/>
      <c r="E130" s="33" t="e">
        <f>(IF($E$10="Cde à passer pour Lundi",('Feuille de mise à jour'!G48+'Feuille de mise à jour'!E48-D130-C130),IF($E$10="Cde à passer pour Mercredi",('Feuille de mise à jour'!E48+'Feuille de mise à jour'!F48-'Feuille de préparation'!#REF!-'Feuille de préparation'!#REF!),IF($E$10="Cde à passer pour Vendredi",'Feuille de mise à jour'!F48+'Feuille de mise à jour'!G48-'Feuille de préparation'!#REF!-'Feuille de préparation'!#REF!,"???"))))*(CA!$A$7/10+1)</f>
        <v>#REF!</v>
      </c>
      <c r="H130"/>
    </row>
    <row r="131" spans="1:8">
      <c r="A131" s="21" t="str">
        <f>+'Feuille de mise à jour'!A123</f>
        <v>Sachet 3 wings</v>
      </c>
      <c r="B131" s="37" t="str">
        <f>+'Feuille de mise à jour'!B123</f>
        <v>frais</v>
      </c>
      <c r="C131" s="36"/>
      <c r="D131" s="34"/>
      <c r="E131" s="33">
        <f>(IF($E$10="Cde à passer pour Lundi",('Feuille de mise à jour'!G49+'Feuille de mise à jour'!E49-D131-C131),IF($E$10="Cde à passer pour Mercredi",('Feuille de mise à jour'!E49+'Feuille de mise à jour'!F49-'Feuille de préparation'!C58-'Feuille de préparation'!D58),IF($E$10="Cde à passer pour Vendredi",'Feuille de mise à jour'!F49+'Feuille de mise à jour'!G49-'Feuille de préparation'!C58-'Feuille de préparation'!D58,"???"))))*(CA!$A$7/10+1)</f>
        <v>1.5860000000000001</v>
      </c>
      <c r="H131"/>
    </row>
    <row r="132" spans="1:8">
      <c r="A132" s="21" t="str">
        <f>+'Feuille de mise à jour'!A124</f>
        <v>Sachet frite normal</v>
      </c>
      <c r="B132" s="37" t="str">
        <f>+'Feuille de mise à jour'!B124</f>
        <v>seche</v>
      </c>
      <c r="C132" s="36"/>
      <c r="D132" s="34"/>
      <c r="E132" s="33">
        <f>(IF($E$10="Cde à passer pour Lundi",('Feuille de mise à jour'!G50+'Feuille de mise à jour'!E50-D132-C132),IF($E$10="Cde à passer pour Mercredi",('Feuille de mise à jour'!E50+'Feuille de mise à jour'!F50-'Feuille de préparation'!C59-'Feuille de préparation'!D59),IF($E$10="Cde à passer pour Vendredi",'Feuille de mise à jour'!F50+'Feuille de mise à jour'!G50-'Feuille de préparation'!C59-'Feuille de préparation'!D59,"???"))))*(CA!$A$7/10+1)</f>
        <v>4.4055555555555563E-2</v>
      </c>
      <c r="H132"/>
    </row>
    <row r="133" spans="1:8">
      <c r="A133" s="21" t="str">
        <f>+'Feuille de mise à jour'!A125</f>
        <v>Sachet frite petit</v>
      </c>
      <c r="B133" s="37" t="str">
        <f>+'Feuille de mise à jour'!B125</f>
        <v>frais</v>
      </c>
      <c r="C133" s="36"/>
      <c r="D133" s="34"/>
      <c r="E133" s="33">
        <f>(IF($E$10="Cde à passer pour Lundi",('Feuille de mise à jour'!G51+'Feuille de mise à jour'!E51-D133-C133),IF($E$10="Cde à passer pour Mercredi",('Feuille de mise à jour'!E51+'Feuille de mise à jour'!F51-'Feuille de préparation'!C60-'Feuille de préparation'!D60),IF($E$10="Cde à passer pour Vendredi",'Feuille de mise à jour'!F51+'Feuille de mise à jour'!G51-'Feuille de préparation'!C60-'Feuille de préparation'!D60,"???"))))*(CA!$A$7/10+1)</f>
        <v>2.3349444444444445</v>
      </c>
      <c r="H133"/>
    </row>
    <row r="134" spans="1:8">
      <c r="A134" s="21" t="str">
        <f>+'Feuille de mise à jour'!A126</f>
        <v>Sachet patisserie</v>
      </c>
      <c r="B134" s="37" t="str">
        <f>+'Feuille de mise à jour'!B126</f>
        <v>seche</v>
      </c>
      <c r="C134" s="36"/>
      <c r="D134" s="34"/>
      <c r="E134" s="33">
        <f>(IF($E$10="Cde à passer pour Lundi",('Feuille de mise à jour'!G52+'Feuille de mise à jour'!E52-D134-C134),IF($E$10="Cde à passer pour Mercredi",('Feuille de mise à jour'!E52+'Feuille de mise à jour'!F52-'Feuille de préparation'!C61-'Feuille de préparation'!D61),IF($E$10="Cde à passer pour Vendredi",'Feuille de mise à jour'!F52+'Feuille de mise à jour'!G52-'Feuille de préparation'!C61-'Feuille de préparation'!D61,"???"))))*(CA!$A$7/10+1)</f>
        <v>0</v>
      </c>
      <c r="H134"/>
    </row>
    <row r="135" spans="1:8">
      <c r="A135" s="21" t="str">
        <f>+'Feuille de mise à jour'!A127</f>
        <v>Sachet Poulet Petit</v>
      </c>
      <c r="B135" s="37" t="str">
        <f>+'Feuille de mise à jour'!B127</f>
        <v>seche</v>
      </c>
      <c r="C135" s="36"/>
      <c r="D135" s="34"/>
      <c r="E135" s="33">
        <f>(IF($E$10="Cde à passer pour Lundi",('Feuille de mise à jour'!G53+'Feuille de mise à jour'!E53-D135-C135),IF($E$10="Cde à passer pour Mercredi",('Feuille de mise à jour'!E53+'Feuille de mise à jour'!F53-'Feuille de préparation'!C62-'Feuille de préparation'!D62),IF($E$10="Cde à passer pour Vendredi",'Feuille de mise à jour'!F53+'Feuille de mise à jour'!G53-'Feuille de préparation'!C62-'Feuille de préparation'!D62,"???"))))*(CA!$A$7/10+1)</f>
        <v>0</v>
      </c>
      <c r="H135"/>
    </row>
    <row r="136" spans="1:8">
      <c r="A136" s="21" t="str">
        <f>+'Feuille de mise à jour'!A128</f>
        <v>Salade batavia</v>
      </c>
      <c r="B136" s="37" t="str">
        <f>+'Feuille de mise à jour'!B128</f>
        <v>seche</v>
      </c>
      <c r="C136" s="36"/>
      <c r="D136" s="34"/>
      <c r="E136" s="33">
        <f>(IF($E$10="Cde à passer pour Lundi",('Feuille de mise à jour'!G54+'Feuille de mise à jour'!E54-D136-C136),IF($E$10="Cde à passer pour Mercredi",('Feuille de mise à jour'!E54+'Feuille de mise à jour'!F54-'Feuille de préparation'!C63-'Feuille de préparation'!D63),IF($E$10="Cde à passer pour Vendredi",'Feuille de mise à jour'!F54+'Feuille de mise à jour'!G54-'Feuille de préparation'!C63-'Feuille de préparation'!D63,"???"))))*(CA!$A$7/10+1)</f>
        <v>0</v>
      </c>
      <c r="H136"/>
    </row>
    <row r="137" spans="1:8">
      <c r="A137" s="21" t="str">
        <f>+'Feuille de mise à jour'!A129</f>
        <v>Salade burger</v>
      </c>
      <c r="B137" s="37" t="str">
        <f>+'Feuille de mise à jour'!B129</f>
        <v>frais</v>
      </c>
      <c r="C137" s="36"/>
      <c r="D137" s="34"/>
      <c r="E137" s="33">
        <f>(IF($E$10="Cde à passer pour Lundi",('Feuille de mise à jour'!G55+'Feuille de mise à jour'!E55-D137-C137),IF($E$10="Cde à passer pour Mercredi",('Feuille de mise à jour'!E55+'Feuille de mise à jour'!F55-'Feuille de préparation'!C64-'Feuille de préparation'!D64),IF($E$10="Cde à passer pour Vendredi",'Feuille de mise à jour'!F55+'Feuille de mise à jour'!G55-'Feuille de préparation'!C64-'Feuille de préparation'!D64,"???"))))*(CA!$A$7/10+1)</f>
        <v>2.2027777777777782E-2</v>
      </c>
      <c r="H137"/>
    </row>
    <row r="138" spans="1:8">
      <c r="A138" s="21" t="str">
        <f>+'Feuille de mise à jour'!A130</f>
        <v>Salade mix</v>
      </c>
      <c r="B138" s="37" t="str">
        <f>+'Feuille de mise à jour'!B130</f>
        <v>seche</v>
      </c>
      <c r="C138" s="36"/>
      <c r="D138" s="34"/>
      <c r="E138" s="33">
        <f>(IF($E$10="Cde à passer pour Lundi",('Feuille de mise à jour'!G56+'Feuille de mise à jour'!E56-D138-C138),IF($E$10="Cde à passer pour Mercredi",('Feuille de mise à jour'!E56+'Feuille de mise à jour'!F56-'Feuille de préparation'!C65-'Feuille de préparation'!D65),IF($E$10="Cde à passer pour Vendredi",'Feuille de mise à jour'!F56+'Feuille de mise à jour'!G56-'Feuille de préparation'!C65-'Feuille de préparation'!D65,"???"))))*(CA!$A$7/10+1)</f>
        <v>2.2027777777777782E-2</v>
      </c>
      <c r="H138"/>
    </row>
    <row r="139" spans="1:8">
      <c r="A139" s="21" t="str">
        <f>+'Feuille de mise à jour'!A131</f>
        <v>Sauce 2 HOT 4 U</v>
      </c>
      <c r="B139" s="37" t="str">
        <f>+'Feuille de mise à jour'!B131</f>
        <v>frais</v>
      </c>
      <c r="C139" s="36"/>
      <c r="D139" s="34"/>
      <c r="E139" s="33">
        <f>(IF($E$10="Cde à passer pour Lundi",('Feuille de mise à jour'!G57+'Feuille de mise à jour'!E57-D139-C139),IF($E$10="Cde à passer pour Mercredi",('Feuille de mise à jour'!E57+'Feuille de mise à jour'!F57-'Feuille de préparation'!C66-'Feuille de préparation'!D66),IF($E$10="Cde à passer pour Vendredi",'Feuille de mise à jour'!F57+'Feuille de mise à jour'!G57-'Feuille de préparation'!C66-'Feuille de préparation'!D66,"???"))))*(CA!$A$7/10+1)</f>
        <v>0.17622222222222225</v>
      </c>
      <c r="H139"/>
    </row>
    <row r="140" spans="1:8">
      <c r="A140" s="21" t="str">
        <f>+'Feuille de mise à jour'!A132</f>
        <v>Sauce 2 HOT 4 U burger</v>
      </c>
      <c r="B140" s="37" t="str">
        <f>+'Feuille de mise à jour'!B132</f>
        <v>seche</v>
      </c>
      <c r="C140" s="36"/>
      <c r="D140" s="34"/>
      <c r="E140" s="33">
        <f>(IF($E$10="Cde à passer pour Lundi",('Feuille de mise à jour'!G58+'Feuille de mise à jour'!E58-D140-C140),IF($E$10="Cde à passer pour Mercredi",('Feuille de mise à jour'!E58+'Feuille de mise à jour'!F58-'Feuille de préparation'!C67-'Feuille de préparation'!D67),IF($E$10="Cde à passer pour Vendredi",'Feuille de mise à jour'!F58+'Feuille de mise à jour'!G58-'Feuille de préparation'!C67-'Feuille de préparation'!D67,"???"))))*(CA!$A$7/10+1)</f>
        <v>1.5860000000000001</v>
      </c>
      <c r="H140"/>
    </row>
    <row r="141" spans="1:8">
      <c r="A141" s="21" t="str">
        <f>+'Feuille de mise à jour'!A133</f>
        <v>Sauce balsamique</v>
      </c>
      <c r="B141" s="37" t="str">
        <f>+'Feuille de mise à jour'!B133</f>
        <v>seche</v>
      </c>
      <c r="C141" s="36"/>
      <c r="D141" s="34"/>
      <c r="E141" s="33">
        <f>(IF($E$10="Cde à passer pour Lundi",('Feuille de mise à jour'!G61+'Feuille de mise à jour'!E61-D141-C141),IF($E$10="Cde à passer pour Mercredi",('Feuille de mise à jour'!E61+'Feuille de mise à jour'!F61-'Feuille de préparation'!C70-'Feuille de préparation'!D70),IF($E$10="Cde à passer pour Vendredi",'Feuille de mise à jour'!F61+'Feuille de mise à jour'!G61-'Feuille de préparation'!C70-'Feuille de préparation'!D70,"???"))))*(CA!$A$7/10+1)</f>
        <v>0</v>
      </c>
      <c r="H141"/>
    </row>
    <row r="142" spans="1:8">
      <c r="A142" s="21" t="str">
        <f>+'Feuille de mise à jour'!A134</f>
        <v>Sauce Burger</v>
      </c>
      <c r="B142" s="37" t="str">
        <f>+'Feuille de mise à jour'!B134</f>
        <v>frais</v>
      </c>
      <c r="C142" s="36"/>
      <c r="D142" s="34"/>
      <c r="E142" s="33">
        <f>(IF($E$10="Cde à passer pour Lundi",('Feuille de mise à jour'!G66+'Feuille de mise à jour'!E66-D142-C142),IF($E$10="Cde à passer pour Mercredi",('Feuille de mise à jour'!E66+'Feuille de mise à jour'!F66-'Feuille de préparation'!C75-'Feuille de préparation'!D75),IF($E$10="Cde à passer pour Vendredi",'Feuille de mise à jour'!F66+'Feuille de mise à jour'!G66-'Feuille de préparation'!C75-'Feuille de préparation'!D75,"???"))))*(CA!$A$7/10+1)</f>
        <v>2.1146666666666665</v>
      </c>
      <c r="H142"/>
    </row>
    <row r="143" spans="1:8">
      <c r="A143" s="21" t="str">
        <f>+'Feuille de mise à jour'!A135</f>
        <v>Sauce ceasar</v>
      </c>
      <c r="B143" s="37" t="str">
        <f>+'Feuille de mise à jour'!B135</f>
        <v>frais</v>
      </c>
      <c r="C143" s="36"/>
      <c r="D143" s="34"/>
      <c r="E143" s="33">
        <f>(IF($E$10="Cde à passer pour Lundi",('Feuille de mise à jour'!G67+'Feuille de mise à jour'!E67-D143-C143),IF($E$10="Cde à passer pour Mercredi",('Feuille de mise à jour'!E67+'Feuille de mise à jour'!F67-'Feuille de préparation'!C76-'Feuille de préparation'!D76),IF($E$10="Cde à passer pour Vendredi",'Feuille de mise à jour'!F67+'Feuille de mise à jour'!G67-'Feuille de préparation'!C76-'Feuille de préparation'!D76,"???"))))*(CA!$A$7/10+1)</f>
        <v>0.88111111111111118</v>
      </c>
      <c r="H143"/>
    </row>
    <row r="144" spans="1:8">
      <c r="A144" s="21" t="str">
        <f>+'Feuille de mise à jour'!A136</f>
        <v>Sauce Cheddar Fume</v>
      </c>
      <c r="B144" s="37" t="str">
        <f>+'Feuille de mise à jour'!B136</f>
        <v>seche</v>
      </c>
      <c r="C144" s="36"/>
      <c r="D144" s="34"/>
      <c r="E144" s="33">
        <f>(IF($E$10="Cde à passer pour Lundi",('Feuille de mise à jour'!G68+'Feuille de mise à jour'!E68-D144-C144),IF($E$10="Cde à passer pour Mercredi",('Feuille de mise à jour'!E68+'Feuille de mise à jour'!F68-'Feuille de préparation'!C77-'Feuille de préparation'!D77),IF($E$10="Cde à passer pour Vendredi",'Feuille de mise à jour'!F68+'Feuille de mise à jour'!G68-'Feuille de préparation'!C77-'Feuille de préparation'!D77,"???"))))*(CA!$A$7/10+1)</f>
        <v>1.5199166666666668</v>
      </c>
      <c r="H144"/>
    </row>
    <row r="145" spans="1:8">
      <c r="A145" s="21" t="str">
        <f>+'Feuille de mise à jour'!A137</f>
        <v>Sauce Creamy Curry</v>
      </c>
      <c r="B145" s="37" t="str">
        <f>+'Feuille de mise à jour'!B137</f>
        <v>seche</v>
      </c>
      <c r="C145" s="36"/>
      <c r="D145" s="34"/>
      <c r="E145" s="33">
        <f>(IF($E$10="Cde à passer pour Lundi",('Feuille de mise à jour'!G69+'Feuille de mise à jour'!E69-D145-C145),IF($E$10="Cde à passer pour Mercredi",('Feuille de mise à jour'!E69+'Feuille de mise à jour'!F69-'Feuille de préparation'!C78-'Feuille de préparation'!D78),IF($E$10="Cde à passer pour Vendredi",'Feuille de mise à jour'!F69+'Feuille de mise à jour'!G69-'Feuille de préparation'!C78-'Feuille de préparation'!D78,"???"))))*(CA!$A$7/10+1)</f>
        <v>0.63880555555555552</v>
      </c>
      <c r="H145"/>
    </row>
    <row r="146" spans="1:8">
      <c r="A146" s="21" t="str">
        <f>+'Feuille de mise à jour'!A138</f>
        <v>Sauce Creme</v>
      </c>
      <c r="B146" s="37" t="str">
        <f>+'Feuille de mise à jour'!B138</f>
        <v>seche</v>
      </c>
      <c r="C146" s="36"/>
      <c r="D146" s="34"/>
      <c r="E146" s="33">
        <f>(IF($E$10="Cde à passer pour Lundi",('Feuille de mise à jour'!G70+'Feuille de mise à jour'!E70-D146-C146),IF($E$10="Cde à passer pour Mercredi",('Feuille de mise à jour'!E70+'Feuille de mise à jour'!F70-'Feuille de préparation'!C79-'Feuille de préparation'!D79),IF($E$10="Cde à passer pour Vendredi",'Feuille de mise à jour'!F70+'Feuille de mise à jour'!G70-'Feuille de préparation'!C79-'Feuille de préparation'!D79,"???"))))*(CA!$A$7/10+1)</f>
        <v>3.3261944444444445</v>
      </c>
      <c r="H146"/>
    </row>
    <row r="147" spans="1:8" ht="25.5">
      <c r="A147" s="21" t="str">
        <f>+'Feuille de mise à jour'!A139</f>
        <v>Sauce Dips Cream et Oignon</v>
      </c>
      <c r="B147" s="37" t="str">
        <f>+'Feuille de mise à jour'!B139</f>
        <v>frais</v>
      </c>
      <c r="C147" s="36"/>
      <c r="D147" s="34"/>
      <c r="E147" s="33">
        <f>(IF($E$10="Cde à passer pour Lundi",('Feuille de mise à jour'!G71+'Feuille de mise à jour'!E71-D147-C147),IF($E$10="Cde à passer pour Mercredi",('Feuille de mise à jour'!E71+'Feuille de mise à jour'!F71-'Feuille de préparation'!C80-'Feuille de préparation'!D80),IF($E$10="Cde à passer pour Vendredi",'Feuille de mise à jour'!F71+'Feuille de mise à jour'!G71-'Feuille de préparation'!C80-'Feuille de préparation'!D80,"???"))))*(CA!$A$7/10+1)</f>
        <v>19.516611111111111</v>
      </c>
      <c r="H147"/>
    </row>
    <row r="148" spans="1:8">
      <c r="A148" s="21" t="str">
        <f>+'Feuille de mise à jour'!A140</f>
        <v>Sauce Dips Original</v>
      </c>
      <c r="B148" s="37" t="str">
        <f>+'Feuille de mise à jour'!B140</f>
        <v>seche</v>
      </c>
      <c r="C148" s="36"/>
      <c r="D148" s="34"/>
      <c r="E148" s="33">
        <f>(IF($E$10="Cde à passer pour Lundi",('Feuille de mise à jour'!G72+'Feuille de mise à jour'!E72-D148-C148),IF($E$10="Cde à passer pour Mercredi",('Feuille de mise à jour'!E72+'Feuille de mise à jour'!F72-'Feuille de préparation'!C81-'Feuille de préparation'!D81),IF($E$10="Cde à passer pour Vendredi",'Feuille de mise à jour'!F72+'Feuille de mise à jour'!G72-'Feuille de préparation'!C81-'Feuille de préparation'!D81,"???"))))*(CA!$A$7/10+1)</f>
        <v>0.46258333333333335</v>
      </c>
      <c r="H148"/>
    </row>
    <row r="149" spans="1:8" ht="25.5">
      <c r="A149" s="21" t="str">
        <f>+'Feuille de mise à jour'!A141</f>
        <v>Sauce moutarde à l'ancienne</v>
      </c>
      <c r="B149" s="37" t="str">
        <f>+'Feuille de mise à jour'!B141</f>
        <v>seche</v>
      </c>
      <c r="C149" s="36"/>
      <c r="D149" s="34"/>
      <c r="E149" s="33">
        <f>(IF($E$10="Cde à passer pour Lundi",('Feuille de mise à jour'!G73+'Feuille de mise à jour'!E73-D149-C149),IF($E$10="Cde à passer pour Mercredi",('Feuille de mise à jour'!E73+'Feuille de mise à jour'!F73-'Feuille de préparation'!C82-'Feuille de préparation'!D82),IF($E$10="Cde à passer pour Vendredi",'Feuille de mise à jour'!F73+'Feuille de mise à jour'!G73-'Feuille de préparation'!C82-'Feuille de préparation'!D82,"???"))))*(CA!$A$7/10+1)</f>
        <v>2.4230555555555555</v>
      </c>
      <c r="H149"/>
    </row>
    <row r="150" spans="1:8">
      <c r="A150" s="21" t="str">
        <f>+'Feuille de mise à jour'!A142</f>
        <v>Sauce Original</v>
      </c>
      <c r="B150" s="37" t="str">
        <f>+'Feuille de mise à jour'!B142</f>
        <v>seche</v>
      </c>
      <c r="C150" s="36"/>
      <c r="D150" s="34"/>
      <c r="E150" s="33">
        <f>(IF($E$10="Cde à passer pour Lundi",('Feuille de mise à jour'!G74+'Feuille de mise à jour'!E74-D150-C150),IF($E$10="Cde à passer pour Mercredi",('Feuille de mise à jour'!E74+'Feuille de mise à jour'!F74-'Feuille de préparation'!C83-'Feuille de préparation'!D83),IF($E$10="Cde à passer pour Vendredi",'Feuille de mise à jour'!F74+'Feuille de mise à jour'!G74-'Feuille de préparation'!C83-'Feuille de préparation'!D83,"???"))))*(CA!$A$7/10+1)</f>
        <v>4.6478611111111112</v>
      </c>
      <c r="H150"/>
    </row>
    <row r="151" spans="1:8">
      <c r="A151" s="21" t="str">
        <f>+'Feuille de mise à jour'!A143</f>
        <v>sauce salade allegée</v>
      </c>
      <c r="B151" s="37" t="str">
        <f>+'Feuille de mise à jour'!B143</f>
        <v>seche</v>
      </c>
      <c r="C151" s="36"/>
      <c r="D151" s="34"/>
      <c r="E151" s="33">
        <f>(IF($E$10="Cde à passer pour Lundi",('Feuille de mise à jour'!G77+'Feuille de mise à jour'!E77-D151-C151),IF($E$10="Cde à passer pour Mercredi",('Feuille de mise à jour'!E77+'Feuille de mise à jour'!F77-'Feuille de préparation'!C86-'Feuille de préparation'!D86),IF($E$10="Cde à passer pour Vendredi",'Feuille de mise à jour'!F77+'Feuille de mise à jour'!G77-'Feuille de préparation'!C86-'Feuille de préparation'!D86,"???"))))*(CA!$A$7/10+1)</f>
        <v>0.26433333333333331</v>
      </c>
      <c r="H151"/>
    </row>
    <row r="152" spans="1:8">
      <c r="A152" s="21" t="str">
        <f>+'Feuille de mise à jour'!A144</f>
        <v>Sauce Smocky Barbecue</v>
      </c>
      <c r="B152" s="37" t="str">
        <f>+'Feuille de mise à jour'!B144</f>
        <v>seche</v>
      </c>
      <c r="C152" s="36"/>
      <c r="D152" s="34"/>
      <c r="E152" s="33">
        <f>(IF($E$10="Cde à passer pour Lundi",('Feuille de mise à jour'!G78+'Feuille de mise à jour'!E78-D152-C152),IF($E$10="Cde à passer pour Mercredi",('Feuille de mise à jour'!E78+'Feuille de mise à jour'!F78-'Feuille de préparation'!C87-'Feuille de préparation'!D87),IF($E$10="Cde à passer pour Vendredi",'Feuille de mise à jour'!F78+'Feuille de mise à jour'!G78-'Feuille de préparation'!C87-'Feuille de préparation'!D87,"???"))))*(CA!$A$7/10+1)</f>
        <v>0.15419444444444444</v>
      </c>
      <c r="H152"/>
    </row>
    <row r="153" spans="1:8">
      <c r="A153" s="21" t="str">
        <f>+'Feuille de mise à jour'!A145</f>
        <v>Sauce Sweet Imperial</v>
      </c>
      <c r="B153" s="37" t="str">
        <f>+'Feuille de mise à jour'!B145</f>
        <v>seche</v>
      </c>
      <c r="C153" s="36"/>
      <c r="D153" s="34"/>
      <c r="E153" s="33">
        <f>(IF($E$10="Cde à passer pour Lundi",('Feuille de mise à jour'!G79+'Feuille de mise à jour'!E79-D153-C153),IF($E$10="Cde à passer pour Mercredi",('Feuille de mise à jour'!E79+'Feuille de mise à jour'!F79-'Feuille de préparation'!C88-'Feuille de préparation'!D88),IF($E$10="Cde à passer pour Vendredi",'Feuille de mise à jour'!F79+'Feuille de mise à jour'!G79-'Feuille de préparation'!C88-'Feuille de préparation'!D88,"???"))))*(CA!$A$7/10+1)</f>
        <v>0</v>
      </c>
      <c r="H153"/>
    </row>
    <row r="154" spans="1:8">
      <c r="A154" s="21" t="str">
        <f>+'Feuille de mise à jour'!A146</f>
        <v>Sauce The Boss</v>
      </c>
      <c r="B154" s="37" t="str">
        <f>+'Feuille de mise à jour'!B146</f>
        <v>frais</v>
      </c>
      <c r="C154" s="36"/>
      <c r="D154" s="34"/>
      <c r="E154" s="33">
        <f>(IF($E$10="Cde à passer pour Lundi",('Feuille de mise à jour'!G81+'Feuille de mise à jour'!E81-D154-C154),IF($E$10="Cde à passer pour Mercredi",('Feuille de mise à jour'!E81+'Feuille de mise à jour'!F81-'Feuille de préparation'!C90-'Feuille de préparation'!D90),IF($E$10="Cde à passer pour Vendredi",'Feuille de mise à jour'!F81+'Feuille de mise à jour'!G81-'Feuille de préparation'!C90-'Feuille de préparation'!D90,"???"))))*(CA!$A$7/10+1)</f>
        <v>0</v>
      </c>
      <c r="H154"/>
    </row>
    <row r="155" spans="1:8">
      <c r="A155" s="21" t="str">
        <f>+'Feuille de mise à jour'!A147</f>
        <v>Sel frite</v>
      </c>
      <c r="B155" s="37" t="str">
        <f>+'Feuille de mise à jour'!B147</f>
        <v>frais</v>
      </c>
      <c r="C155" s="36"/>
      <c r="D155" s="34"/>
      <c r="E155" s="33">
        <f>(IF($E$10="Cde à passer pour Lundi",('Feuille de mise à jour'!G84+'Feuille de mise à jour'!E84-D155-C155),IF($E$10="Cde à passer pour Mercredi",('Feuille de mise à jour'!E84+'Feuille de mise à jour'!F84-'Feuille de préparation'!C93-'Feuille de préparation'!D93),IF($E$10="Cde à passer pour Vendredi",'Feuille de mise à jour'!F84+'Feuille de mise à jour'!G84-'Feuille de préparation'!C93-'Feuille de préparation'!D93,"???"))))*(CA!$A$7/10+1)</f>
        <v>2.2248055555555557</v>
      </c>
      <c r="H155"/>
    </row>
    <row r="156" spans="1:8" ht="25.5">
      <c r="A156" s="21" t="str">
        <f>+'Feuille de mise à jour'!A148</f>
        <v>Separateur bucket 2 petit et mini</v>
      </c>
      <c r="B156" s="37" t="str">
        <f>+'Feuille de mise à jour'!B148</f>
        <v>seche</v>
      </c>
      <c r="C156" s="36"/>
      <c r="D156" s="34"/>
      <c r="E156" s="33">
        <f>(IF($E$10="Cde à passer pour Lundi",('Feuille de mise à jour'!G88+'Feuille de mise à jour'!E88-D156-C156),IF($E$10="Cde à passer pour Mercredi",('Feuille de mise à jour'!E88+'Feuille de mise à jour'!F88-'Feuille de préparation'!C97-'Feuille de préparation'!D97),IF($E$10="Cde à passer pour Vendredi",'Feuille de mise à jour'!F88+'Feuille de mise à jour'!G88-'Feuille de préparation'!C97-'Feuille de préparation'!D97,"???"))))*(CA!$A$7/10+1)</f>
        <v>2.2027777777777782E-2</v>
      </c>
      <c r="H156"/>
    </row>
    <row r="157" spans="1:8" ht="25.5">
      <c r="A157" s="21" t="str">
        <f>+'Feuille de mise à jour'!A149</f>
        <v>separateur bucket 4 normal et grand</v>
      </c>
      <c r="B157" s="37" t="str">
        <f>+'Feuille de mise à jour'!B149</f>
        <v>seche</v>
      </c>
      <c r="C157" s="36"/>
      <c r="D157" s="34"/>
      <c r="E157" s="33">
        <f>(IF($E$10="Cde à passer pour Lundi",('Feuille de mise à jour'!G95+'Feuille de mise à jour'!E95-D157-C157),IF($E$10="Cde à passer pour Mercredi",('Feuille de mise à jour'!E95+'Feuille de mise à jour'!F95-'Feuille de préparation'!C104-'Feuille de préparation'!D104),IF($E$10="Cde à passer pour Vendredi",'Feuille de mise à jour'!F95+'Feuille de mise à jour'!G95-'Feuille de préparation'!C104-'Feuille de préparation'!D104,"???"))))*(CA!$A$7/10+1)</f>
        <v>8.8111111111111126E-2</v>
      </c>
      <c r="H157"/>
    </row>
    <row r="158" spans="1:8">
      <c r="A158" s="21" t="str">
        <f>+'Feuille de mise à jour'!A150</f>
        <v>Serviette</v>
      </c>
      <c r="B158" s="37" t="str">
        <f>+'Feuille de mise à jour'!B150</f>
        <v>frais</v>
      </c>
      <c r="C158" s="36"/>
      <c r="D158" s="34"/>
      <c r="E158" s="33">
        <f>(IF($E$10="Cde à passer pour Lundi",('Feuille de mise à jour'!G98+'Feuille de mise à jour'!E98-D158-C158),IF($E$10="Cde à passer pour Mercredi",('Feuille de mise à jour'!E98+'Feuille de mise à jour'!F98-'Feuille de préparation'!C107-'Feuille de préparation'!D107),IF($E$10="Cde à passer pour Vendredi",'Feuille de mise à jour'!F98+'Feuille de mise à jour'!G98-'Feuille de préparation'!C107-'Feuille de préparation'!D107,"???"))))*(CA!$A$7/10+1)</f>
        <v>0.30838888888888888</v>
      </c>
      <c r="H158"/>
    </row>
    <row r="159" spans="1:8">
      <c r="A159" s="21" t="str">
        <f>+'Feuille de mise à jour'!A151</f>
        <v>Set plateau</v>
      </c>
      <c r="B159" s="37" t="str">
        <f>+'Feuille de mise à jour'!B151</f>
        <v>negative</v>
      </c>
      <c r="C159" s="36"/>
      <c r="D159" s="34"/>
      <c r="E159" s="33">
        <f>(IF($E$10="Cde à passer pour Lundi",('Feuille de mise à jour'!G105+'Feuille de mise à jour'!E105-D159-C159),IF($E$10="Cde à passer pour Mercredi",('Feuille de mise à jour'!E105+'Feuille de mise à jour'!F105-'Feuille de préparation'!C114-'Feuille de préparation'!D114),IF($E$10="Cde à passer pour Vendredi",'Feuille de mise à jour'!F105+'Feuille de mise à jour'!G105-'Feuille de préparation'!C114-'Feuille de préparation'!D114,"???"))))*(CA!$A$7/10+1)</f>
        <v>0</v>
      </c>
      <c r="H159"/>
    </row>
    <row r="160" spans="1:8">
      <c r="A160" s="21" t="str">
        <f>+'Feuille de mise à jour'!A152</f>
        <v>teste</v>
      </c>
      <c r="B160" s="37" t="str">
        <f>+'Feuille de mise à jour'!B152</f>
        <v>seche</v>
      </c>
      <c r="C160" s="36"/>
      <c r="D160" s="34"/>
      <c r="E160" s="33">
        <f>(IF($E$10="Cde à passer pour Lundi",('Feuille de mise à jour'!G106+'Feuille de mise à jour'!E106-D160-C160),IF($E$10="Cde à passer pour Mercredi",('Feuille de mise à jour'!E106+'Feuille de mise à jour'!F106-'Feuille de préparation'!C115-'Feuille de préparation'!D115),IF($E$10="Cde à passer pour Vendredi",'Feuille de mise à jour'!F106+'Feuille de mise à jour'!G106-'Feuille de préparation'!C115-'Feuille de préparation'!D115,"???"))))*(CA!$A$7/10+1)</f>
        <v>0</v>
      </c>
      <c r="H160"/>
    </row>
    <row r="161" spans="1:8">
      <c r="A161" s="21" t="str">
        <f>+'Feuille de mise à jour'!A153</f>
        <v>tested</v>
      </c>
      <c r="B161" s="37" t="str">
        <f>+'Feuille de mise à jour'!B153</f>
        <v>frais</v>
      </c>
      <c r="C161" s="36"/>
      <c r="D161" s="34"/>
      <c r="E161" s="33">
        <f>(IF($E$10="Cde à passer pour Lundi",('Feuille de mise à jour'!G108+'Feuille de mise à jour'!E108-D161-C161),IF($E$10="Cde à passer pour Mercredi",('Feuille de mise à jour'!E108+'Feuille de mise à jour'!F108-'Feuille de préparation'!C117-'Feuille de préparation'!D117),IF($E$10="Cde à passer pour Vendredi",'Feuille de mise à jour'!F108+'Feuille de mise à jour'!G108-'Feuille de préparation'!C117-'Feuille de préparation'!D117,"???"))))*(CA!$A$7/10+1)</f>
        <v>13.216666666666667</v>
      </c>
      <c r="H161"/>
    </row>
    <row r="162" spans="1:8">
      <c r="A162" s="21" t="str">
        <f>+'Feuille de mise à jour'!A154</f>
        <v>Thé</v>
      </c>
      <c r="B162" s="37" t="str">
        <f>+'Feuille de mise à jour'!B154</f>
        <v>negative</v>
      </c>
      <c r="C162" s="36"/>
      <c r="D162" s="34"/>
      <c r="E162" s="33">
        <f>(IF($E$10="Cde à passer pour Lundi",('Feuille de mise à jour'!G110+'Feuille de mise à jour'!E110-D162-C162),IF($E$10="Cde à passer pour Mercredi",('Feuille de mise à jour'!E110+'Feuille de mise à jour'!F110-'Feuille de préparation'!C119-'Feuille de préparation'!D119),IF($E$10="Cde à passer pour Vendredi",'Feuille de mise à jour'!F110+'Feuille de mise à jour'!G110-'Feuille de préparation'!C119-'Feuille de préparation'!D119,"???"))))*(CA!$A$7/10+1)</f>
        <v>1.7181666666666668</v>
      </c>
      <c r="H162"/>
    </row>
    <row r="163" spans="1:8">
      <c r="A163" s="21" t="str">
        <f>+'Feuille de mise à jour'!A155</f>
        <v>Tomate Cerise Sachet</v>
      </c>
      <c r="B163" s="37" t="str">
        <f>+'Feuille de mise à jour'!B155</f>
        <v>frais</v>
      </c>
      <c r="C163" s="36"/>
      <c r="D163" s="34"/>
      <c r="E163" s="33">
        <f>(IF($E$10="Cde à passer pour Lundi",('Feuille de mise à jour'!G111+'Feuille de mise à jour'!E111-D163-C163),IF($E$10="Cde à passer pour Mercredi",('Feuille de mise à jour'!E111+'Feuille de mise à jour'!F111-'Feuille de préparation'!C120-'Feuille de préparation'!D120),IF($E$10="Cde à passer pour Vendredi",'Feuille de mise à jour'!F111+'Feuille de mise à jour'!G111-'Feuille de préparation'!C120-'Feuille de préparation'!D120,"???"))))*(CA!$A$7/10+1)</f>
        <v>77.64791666666666</v>
      </c>
      <c r="H163"/>
    </row>
    <row r="164" spans="1:8">
      <c r="A164" s="21" t="str">
        <f>+'Feuille de mise à jour'!A156</f>
        <v>Tomate tranche</v>
      </c>
      <c r="B164" s="37" t="str">
        <f>+'Feuille de mise à jour'!B156</f>
        <v>seche</v>
      </c>
      <c r="C164" s="36"/>
      <c r="D164" s="34"/>
      <c r="E164" s="33">
        <f>(IF($E$10="Cde à passer pour Lundi",('Feuille de mise à jour'!G112+'Feuille de mise à jour'!E112-D164-C164),IF($E$10="Cde à passer pour Mercredi",('Feuille de mise à jour'!E112+'Feuille de mise à jour'!F112-'Feuille de préparation'!C121-'Feuille de préparation'!D121),IF($E$10="Cde à passer pour Vendredi",'Feuille de mise à jour'!F112+'Feuille de mise à jour'!G112-'Feuille de préparation'!C121-'Feuille de préparation'!D121,"???"))))*(CA!$A$7/10+1)</f>
        <v>2.5111666666666665</v>
      </c>
      <c r="H164"/>
    </row>
    <row r="165" spans="1:8">
      <c r="A165" s="21" t="str">
        <f>+'Feuille de mise à jour'!A157</f>
        <v>Topping caramel</v>
      </c>
      <c r="B165" s="37" t="str">
        <f>+'Feuille de mise à jour'!B157</f>
        <v>frais</v>
      </c>
      <c r="C165" s="36"/>
      <c r="D165" s="34"/>
      <c r="E165" s="33">
        <f>(IF($E$10="Cde à passer pour Lundi",('Feuille de mise à jour'!G113+'Feuille de mise à jour'!E113-D165-C165),IF($E$10="Cde à passer pour Mercredi",('Feuille de mise à jour'!E113+'Feuille de mise à jour'!F113-'Feuille de préparation'!C122-'Feuille de préparation'!D122),IF($E$10="Cde à passer pour Vendredi",'Feuille de mise à jour'!F113+'Feuille de mise à jour'!G113-'Feuille de préparation'!C122-'Feuille de préparation'!D122,"???"))))*(CA!$A$7/10+1)</f>
        <v>0.26433333333333331</v>
      </c>
      <c r="H165"/>
    </row>
    <row r="166" spans="1:8">
      <c r="A166" s="21" t="str">
        <f>+'Feuille de mise à jour'!A158</f>
        <v>Topping chocolat</v>
      </c>
      <c r="B166" s="37" t="str">
        <f>+'Feuille de mise à jour'!B158</f>
        <v>frais</v>
      </c>
      <c r="C166" s="36"/>
      <c r="D166" s="34"/>
      <c r="E166" s="33">
        <f>(IF($E$10="Cde à passer pour Lundi",('Feuille de mise à jour'!G114+'Feuille de mise à jour'!E114-D166-C166),IF($E$10="Cde à passer pour Mercredi",('Feuille de mise à jour'!E114+'Feuille de mise à jour'!F114-'Feuille de préparation'!C123-'Feuille de préparation'!D123),IF($E$10="Cde à passer pour Vendredi",'Feuille de mise à jour'!F114+'Feuille de mise à jour'!G114-'Feuille de préparation'!C123-'Feuille de préparation'!D123,"???"))))*(CA!$A$7/10+1)</f>
        <v>4.8681388888888888</v>
      </c>
      <c r="H166"/>
    </row>
    <row r="167" spans="1:8">
      <c r="A167" s="21" t="str">
        <f>+'Feuille de mise à jour'!A159</f>
        <v>Topping fraise</v>
      </c>
      <c r="B167" s="37" t="str">
        <f>+'Feuille de mise à jour'!B159</f>
        <v>frais</v>
      </c>
      <c r="C167" s="36"/>
      <c r="D167" s="34"/>
      <c r="E167" s="33">
        <f>(IF($E$10="Cde à passer pour Lundi",('Feuille de mise à jour'!G115+'Feuille de mise à jour'!E115-D167-C167),IF($E$10="Cde à passer pour Mercredi",('Feuille de mise à jour'!E115+'Feuille de mise à jour'!F115-'Feuille de préparation'!C124-'Feuille de préparation'!D124),IF($E$10="Cde à passer pour Vendredi",'Feuille de mise à jour'!F115+'Feuille de mise à jour'!G115-'Feuille de préparation'!C124-'Feuille de préparation'!D124,"???"))))*(CA!$A$7/10+1)</f>
        <v>1.5860000000000001</v>
      </c>
      <c r="H167"/>
    </row>
    <row r="168" spans="1:8">
      <c r="A168" s="21" t="str">
        <f>+'Feuille de mise à jour'!A160</f>
        <v>Tortilla Petite I-Twist</v>
      </c>
      <c r="B168" s="37" t="str">
        <f>+'Feuille de mise à jour'!B160</f>
        <v>frais</v>
      </c>
      <c r="C168" s="36"/>
      <c r="D168" s="34"/>
      <c r="E168" s="33">
        <f>(IF($E$10="Cde à passer pour Lundi",('Feuille de mise à jour'!G116+'Feuille de mise à jour'!E116-D168-C168),IF($E$10="Cde à passer pour Mercredi",('Feuille de mise à jour'!E116+'Feuille de mise à jour'!F116-'Feuille de préparation'!C125-'Feuille de préparation'!D125),IF($E$10="Cde à passer pour Vendredi",'Feuille de mise à jour'!F116+'Feuille de mise à jour'!G116-'Feuille de préparation'!C125-'Feuille de préparation'!D125,"???"))))*(CA!$A$7/10+1)</f>
        <v>0</v>
      </c>
      <c r="H168"/>
    </row>
    <row r="169" spans="1:8">
      <c r="A169" s="21" t="str">
        <f>+'Feuille de mise à jour'!A161</f>
        <v>Tortilla twister</v>
      </c>
      <c r="B169" s="37" t="str">
        <f>+'Feuille de mise à jour'!B161</f>
        <v>seche</v>
      </c>
      <c r="C169" s="36"/>
      <c r="D169" s="34"/>
      <c r="E169" s="33">
        <f>(IF($E$10="Cde à passer pour Lundi",('Feuille de mise à jour'!G117+'Feuille de mise à jour'!E117-D169-C169),IF($E$10="Cde à passer pour Mercredi",('Feuille de mise à jour'!E117+'Feuille de mise à jour'!F117-'Feuille de préparation'!C126-'Feuille de préparation'!D126),IF($E$10="Cde à passer pour Vendredi",'Feuille de mise à jour'!F117+'Feuille de mise à jour'!G117-'Feuille de préparation'!C126-'Feuille de préparation'!D126,"???"))))*(CA!$A$7/10+1)</f>
        <v>18.239000000000001</v>
      </c>
      <c r="H169"/>
    </row>
    <row r="170" spans="1:8">
      <c r="A170" s="21" t="str">
        <f>+'Feuille de mise à jour'!A162</f>
        <v>Tropicana 25CL</v>
      </c>
      <c r="B170" s="37" t="str">
        <f>+'Feuille de mise à jour'!B162</f>
        <v>seche</v>
      </c>
      <c r="C170" s="36"/>
      <c r="D170" s="34"/>
      <c r="E170" s="33">
        <f>(IF($E$10="Cde à passer pour Lundi",('Feuille de mise à jour'!G118+'Feuille de mise à jour'!E118-D170-C170),IF($E$10="Cde à passer pour Mercredi",('Feuille de mise à jour'!E118+'Feuille de mise à jour'!F118-'Feuille de préparation'!C127-'Feuille de préparation'!D127),IF($E$10="Cde à passer pour Vendredi",'Feuille de mise à jour'!F118+'Feuille de mise à jour'!G118-'Feuille de préparation'!C127-'Feuille de préparation'!D127,"???"))))*(CA!$A$7/10+1)</f>
        <v>2.2468333333333335</v>
      </c>
      <c r="H170"/>
    </row>
    <row r="171" spans="1:8">
      <c r="A171" s="21" t="str">
        <f>+'Feuille de mise à jour'!A163</f>
        <v>Verre 20CL</v>
      </c>
      <c r="B171" s="37" t="str">
        <f>+'Feuille de mise à jour'!B163</f>
        <v>seche</v>
      </c>
      <c r="C171" s="36"/>
      <c r="D171" s="34"/>
      <c r="E171" s="33">
        <f>(IF($E$10="Cde à passer pour Lundi",('Feuille de mise à jour'!G122+'Feuille de mise à jour'!E122-D171-C171),IF($E$10="Cde à passer pour Mercredi",('Feuille de mise à jour'!E122+'Feuille de mise à jour'!F122-'Feuille de préparation'!C131-'Feuille de préparation'!D131),IF($E$10="Cde à passer pour Vendredi",'Feuille de mise à jour'!F122+'Feuille de mise à jour'!G122-'Feuille de préparation'!C131-'Feuille de préparation'!D131,"???"))))*(CA!$A$7/10+1)</f>
        <v>1.5199166666666668</v>
      </c>
    </row>
    <row r="172" spans="1:8">
      <c r="A172" s="21" t="str">
        <f>+'Feuille de mise à jour'!A164</f>
        <v>Vittel 33CL</v>
      </c>
      <c r="B172" s="37" t="str">
        <f>+'Feuille de mise à jour'!B164</f>
        <v>seche</v>
      </c>
      <c r="C172" s="36"/>
      <c r="D172" s="34"/>
      <c r="E172" s="33">
        <f>(IF($E$10="Cde à passer pour Lundi",('Feuille de mise à jour'!G124+'Feuille de mise à jour'!E124-D172-C172),IF($E$10="Cde à passer pour Mercredi",('Feuille de mise à jour'!E124+'Feuille de mise à jour'!F124-'Feuille de préparation'!C133-'Feuille de préparation'!D133),IF($E$10="Cde à passer pour Vendredi",'Feuille de mise à jour'!F124+'Feuille de mise à jour'!G124-'Feuille de préparation'!C133-'Feuille de préparation'!D133,"???"))))*(CA!$A$7/10+1)</f>
        <v>10.132777777777777</v>
      </c>
    </row>
    <row r="173" spans="1:8">
      <c r="A173" s="21" t="str">
        <f>+'Feuille de mise à jour'!A165</f>
        <v>Vittel 50CL</v>
      </c>
      <c r="B173" s="37" t="str">
        <f>+'Feuille de mise à jour'!B165</f>
        <v>seche</v>
      </c>
      <c r="C173" s="36"/>
      <c r="D173" s="34"/>
      <c r="E173" s="33">
        <f>(IF($E$10="Cde à passer pour Lundi",('Feuille de mise à jour'!G125+'Feuille de mise à jour'!E125-D173-C173),IF($E$10="Cde à passer pour Mercredi",('Feuille de mise à jour'!E125+'Feuille de mise à jour'!F125-'Feuille de préparation'!C134-'Feuille de préparation'!D134),IF($E$10="Cde à passer pour Vendredi",'Feuille de mise à jour'!F125+'Feuille de mise à jour'!G125-'Feuille de préparation'!C134-'Feuille de préparation'!D134,"???"))))*(CA!$A$7/10+1)</f>
        <v>1.409777777777778</v>
      </c>
    </row>
    <row r="174" spans="1:8">
      <c r="A174" s="21" t="str">
        <f>+'Feuille de mise à jour'!A166</f>
        <v>Volvic 33cl</v>
      </c>
      <c r="B174" s="37" t="str">
        <f>+'Feuille de mise à jour'!B166</f>
        <v>seche</v>
      </c>
      <c r="C174" s="36"/>
      <c r="D174" s="34"/>
      <c r="E174" s="33">
        <f>(IF($E$10="Cde à passer pour Lundi",('Feuille de mise à jour'!G126+'Feuille de mise à jour'!E126-D174-C174),IF($E$10="Cde à passer pour Mercredi",('Feuille de mise à jour'!E126+'Feuille de mise à jour'!F126-'Feuille de préparation'!C135-'Feuille de préparation'!D135),IF($E$10="Cde à passer pour Vendredi",'Feuille de mise à jour'!F126+'Feuille de mise à jour'!G126-'Feuille de préparation'!C135-'Feuille de préparation'!D135,"???"))))*(CA!$A$7/10+1)</f>
        <v>0.28636111111111112</v>
      </c>
    </row>
    <row r="175" spans="1:8">
      <c r="A175" s="21" t="str">
        <f>+'Feuille de mise à jour'!A167</f>
        <v>Volvic 50cl</v>
      </c>
      <c r="B175" s="37" t="str">
        <f>+'Feuille de mise à jour'!B167</f>
        <v>frais</v>
      </c>
      <c r="C175" s="36"/>
      <c r="D175" s="34"/>
      <c r="E175" s="33">
        <f>(IF($E$10="Cde à passer pour Lundi",('Feuille de mise à jour'!G128+'Feuille de mise à jour'!E128-D175-C175),IF($E$10="Cde à passer pour Mercredi",('Feuille de mise à jour'!E128+'Feuille de mise à jour'!F128-'Feuille de préparation'!C137-'Feuille de préparation'!D137),IF($E$10="Cde à passer pour Vendredi",'Feuille de mise à jour'!F128+'Feuille de mise à jour'!G128-'Feuille de préparation'!C137-'Feuille de préparation'!D137,"???"))))*(CA!$A$7/10+1)</f>
        <v>0</v>
      </c>
    </row>
    <row r="176" spans="1:8">
      <c r="A176" s="21" t="str">
        <f>+'Feuille de mise à jour'!A168</f>
        <v>Wrap Burger generique</v>
      </c>
      <c r="B176" s="37" t="str">
        <f>+'Feuille de mise à jour'!B168</f>
        <v>frais</v>
      </c>
      <c r="C176" s="36"/>
      <c r="D176" s="34"/>
      <c r="E176" s="33">
        <f>(IF($E$10="Cde à passer pour Lundi",('Feuille de mise à jour'!G130+'Feuille de mise à jour'!E130-D176-C176),IF($E$10="Cde à passer pour Mercredi",('Feuille de mise à jour'!E130+'Feuille de mise à jour'!F130-'Feuille de préparation'!C139-'Feuille de préparation'!D139),IF($E$10="Cde à passer pour Vendredi",'Feuille de mise à jour'!F130+'Feuille de mise à jour'!G130-'Feuille de préparation'!C139-'Feuille de préparation'!D139,"???"))))*(CA!$A$7/10+1)</f>
        <v>6.6083333333333327E-2</v>
      </c>
    </row>
    <row r="177" spans="1:5">
      <c r="A177" s="21" t="str">
        <f>+'Feuille de mise à jour'!A169</f>
        <v>Wrap Colonel Burger</v>
      </c>
      <c r="B177" s="37" t="str">
        <f>+'Feuille de mise à jour'!B169</f>
        <v>frais</v>
      </c>
      <c r="C177" s="36"/>
      <c r="D177" s="34"/>
      <c r="E177" s="33">
        <f>(IF($E$10="Cde à passer pour Lundi",('Feuille de mise à jour'!G131+'Feuille de mise à jour'!E131-D177-C177),IF($E$10="Cde à passer pour Mercredi",('Feuille de mise à jour'!E131+'Feuille de mise à jour'!F131-'Feuille de préparation'!C140-'Feuille de préparation'!D140),IF($E$10="Cde à passer pour Vendredi",'Feuille de mise à jour'!F131+'Feuille de mise à jour'!G131-'Feuille de préparation'!C140-'Feuille de préparation'!D140,"???"))))*(CA!$A$7/10+1)</f>
        <v>2.1146666666666665</v>
      </c>
    </row>
    <row r="178" spans="1:5">
      <c r="A178" s="21" t="str">
        <f>+'Feuille de mise à jour'!A170</f>
        <v>Wrap frenchy</v>
      </c>
      <c r="B178" s="37" t="str">
        <f>+'Feuille de mise à jour'!B170</f>
        <v>seche</v>
      </c>
      <c r="C178" s="36"/>
      <c r="D178" s="34"/>
      <c r="E178" s="33">
        <f>(IF($E$10="Cde à passer pour Lundi",('Feuille de mise à jour'!G134+'Feuille de mise à jour'!E134-D178-C178),IF($E$10="Cde à passer pour Mercredi",('Feuille de mise à jour'!E134+'Feuille de mise à jour'!F134-'Feuille de préparation'!C143-'Feuille de préparation'!D143),IF($E$10="Cde à passer pour Vendredi",'Feuille de mise à jour'!F134+'Feuille de mise à jour'!G134-'Feuille de préparation'!C143-'Feuille de préparation'!D143,"???"))))*(CA!$A$7/10+1)</f>
        <v>2.2027777777777782E-2</v>
      </c>
    </row>
    <row r="179" spans="1:5">
      <c r="A179" s="21" t="str">
        <f>+'Feuille de mise à jour'!A171</f>
        <v>Wrap I Twist 2 en 1</v>
      </c>
      <c r="B179" s="37" t="str">
        <f>+'Feuille de mise à jour'!B171</f>
        <v>seche</v>
      </c>
      <c r="C179" s="36"/>
      <c r="D179" s="34"/>
      <c r="E179" s="33">
        <f>(IF($E$10="Cde à passer pour Lundi",('Feuille de mise à jour'!G135+'Feuille de mise à jour'!E135-D179-C179),IF($E$10="Cde à passer pour Mercredi",('Feuille de mise à jour'!E135+'Feuille de mise à jour'!F135-'Feuille de préparation'!C144-'Feuille de préparation'!D144),IF($E$10="Cde à passer pour Vendredi",'Feuille de mise à jour'!F135+'Feuille de mise à jour'!G135-'Feuille de préparation'!C144-'Feuille de préparation'!D144,"???"))))*(CA!$A$7/10+1)</f>
        <v>0.33041666666666664</v>
      </c>
    </row>
    <row r="180" spans="1:5">
      <c r="A180" s="21" t="str">
        <f>+'Feuille de mise à jour'!A172</f>
        <v>Wrap Krunch</v>
      </c>
      <c r="B180" s="37" t="str">
        <f>+'Feuille de mise à jour'!B172</f>
        <v>seche</v>
      </c>
      <c r="C180" s="36"/>
      <c r="D180" s="34"/>
      <c r="E180" s="33">
        <f>(IF($E$10="Cde à passer pour Lundi",('Feuille de mise à jour'!G136+'Feuille de mise à jour'!E136-D180-C180),IF($E$10="Cde à passer pour Mercredi",('Feuille de mise à jour'!E136+'Feuille de mise à jour'!F136-'Feuille de préparation'!C145-'Feuille de préparation'!D145),IF($E$10="Cde à passer pour Vendredi",'Feuille de mise à jour'!F136+'Feuille de mise à jour'!G136-'Feuille de préparation'!C145-'Feuille de préparation'!D145,"???"))))*(CA!$A$7/10+1)</f>
        <v>4.4055555555555563E-2</v>
      </c>
    </row>
    <row r="181" spans="1:5">
      <c r="A181" s="21" t="str">
        <f>+'Feuille de mise à jour'!A173</f>
        <v>Wrap The BOSS</v>
      </c>
      <c r="B181" s="37" t="str">
        <f>+'Feuille de mise à jour'!B173</f>
        <v>seche</v>
      </c>
      <c r="C181" s="36"/>
      <c r="D181" s="34"/>
      <c r="E181" s="33">
        <f>(IF($E$10="Cde à passer pour Lundi",('Feuille de mise à jour'!G138+'Feuille de mise à jour'!E138-D181-C181),IF($E$10="Cde à passer pour Mercredi",('Feuille de mise à jour'!E138+'Feuille de mise à jour'!F138-'Feuille de préparation'!C147-'Feuille de préparation'!D147),IF($E$10="Cde à passer pour Vendredi",'Feuille de mise à jour'!F138+'Feuille de mise à jour'!G138-'Feuille de préparation'!C147-'Feuille de préparation'!D147,"???"))))*(CA!$A$7/10+1)</f>
        <v>0</v>
      </c>
    </row>
    <row r="182" spans="1:5">
      <c r="A182" s="21" t="str">
        <f>+'Feuille de mise à jour'!A174</f>
        <v>Yaourt Ptit fruité fraise</v>
      </c>
      <c r="B182" s="37" t="str">
        <f>+'Feuille de mise à jour'!B174</f>
        <v>seche</v>
      </c>
      <c r="C182" s="36"/>
      <c r="D182" s="34"/>
      <c r="E182" s="33">
        <f>(IF($E$10="Cde à passer pour Lundi",('Feuille de mise à jour'!G139+'Feuille de mise à jour'!E139-D182-C182),IF($E$10="Cde à passer pour Mercredi",('Feuille de mise à jour'!E139+'Feuille de mise à jour'!F139-'Feuille de préparation'!C148-'Feuille de préparation'!D148),IF($E$10="Cde à passer pour Vendredi",'Feuille de mise à jour'!F139+'Feuille de mise à jour'!G139-'Feuille de préparation'!C148-'Feuille de préparation'!D148,"???"))))*(CA!$A$7/10+1)</f>
        <v>2.2248055555555557</v>
      </c>
    </row>
    <row r="183" spans="1:5">
      <c r="A183" s="21">
        <f>+'Feuille de mise à jour'!A175</f>
        <v>0</v>
      </c>
      <c r="B183" s="37" t="str">
        <f>+'Feuille de mise à jour'!B175</f>
        <v>seche</v>
      </c>
      <c r="C183" s="36"/>
      <c r="D183" s="34"/>
      <c r="E183" s="33">
        <f>(IF($E$10="Cde à passer pour Lundi",('Feuille de mise à jour'!G140+'Feuille de mise à jour'!E140-D183-C183),IF($E$10="Cde à passer pour Mercredi",('Feuille de mise à jour'!E140+'Feuille de mise à jour'!F140-'Feuille de préparation'!C149-'Feuille de préparation'!D149),IF($E$10="Cde à passer pour Vendredi",'Feuille de mise à jour'!F140+'Feuille de mise à jour'!G140-'Feuille de préparation'!C149-'Feuille de préparation'!D149,"???"))))*(CA!$A$7/10+1)</f>
        <v>2.1366944444444442</v>
      </c>
    </row>
    <row r="184" spans="1:5">
      <c r="A184" s="21">
        <f>+'Feuille de mise à jour'!A176</f>
        <v>0</v>
      </c>
      <c r="B184" s="37" t="str">
        <f>+'Feuille de mise à jour'!B176</f>
        <v>frais</v>
      </c>
      <c r="C184" s="36"/>
      <c r="D184" s="34"/>
      <c r="E184" s="33" t="e">
        <f>(IF($E$10="Cde à passer pour Lundi",('Feuille de mise à jour'!#REF!+'Feuille de mise à jour'!#REF!-D184-C184),IF($E$10="Cde à passer pour Mercredi",('Feuille de mise à jour'!#REF!+'Feuille de mise à jour'!#REF!-'Feuille de préparation'!C150-'Feuille de préparation'!D150),IF($E$10="Cde à passer pour Vendredi",'Feuille de mise à jour'!#REF!+'Feuille de mise à jour'!#REF!-'Feuille de préparation'!C150-'Feuille de préparation'!D150,"???"))))*(CA!$A$7/10+1)</f>
        <v>#REF!</v>
      </c>
    </row>
    <row r="185" spans="1:5">
      <c r="A185" s="21">
        <f>+'Feuille de mise à jour'!A177</f>
        <v>0</v>
      </c>
      <c r="B185" s="37">
        <f>+'Feuille de mise à jour'!B177</f>
        <v>0</v>
      </c>
      <c r="C185" s="36"/>
      <c r="D185" s="34"/>
      <c r="E185" s="33" t="e">
        <f>(IF($E$10="Cde à passer pour Lundi",('Feuille de mise à jour'!#REF!+'Feuille de mise à jour'!#REF!-D185-C185),IF($E$10="Cde à passer pour Mercredi",('Feuille de mise à jour'!#REF!+'Feuille de mise à jour'!#REF!-'Feuille de préparation'!C151-'Feuille de préparation'!D151),IF($E$10="Cde à passer pour Vendredi",'Feuille de mise à jour'!#REF!+'Feuille de mise à jour'!#REF!-'Feuille de préparation'!C151-'Feuille de préparation'!D151,"???"))))*(CA!$A$7/10+1)</f>
        <v>#REF!</v>
      </c>
    </row>
    <row r="186" spans="1:5">
      <c r="A186" s="21">
        <f>+'Feuille de mise à jour'!A178</f>
        <v>0</v>
      </c>
      <c r="B186" s="37">
        <f>+'Feuille de mise à jour'!B178</f>
        <v>0</v>
      </c>
      <c r="C186" s="36"/>
      <c r="D186" s="34"/>
      <c r="E186" s="33">
        <f>(IF($E$10="Cde à passer pour Lundi",('Feuille de mise à jour'!G141+'Feuille de mise à jour'!E141-D186-C186),IF($E$10="Cde à passer pour Mercredi",('Feuille de mise à jour'!E141+'Feuille de mise à jour'!F141-'Feuille de préparation'!C152-'Feuille de préparation'!D152),IF($E$10="Cde à passer pour Vendredi",'Feuille de mise à jour'!F141+'Feuille de mise à jour'!G141-'Feuille de préparation'!C152-'Feuille de préparation'!D152,"???"))))*(CA!$A$7/10+1)</f>
        <v>2.2027777777777782E-2</v>
      </c>
    </row>
    <row r="187" spans="1:5">
      <c r="A187" s="21">
        <f>+'Feuille de mise à jour'!A179</f>
        <v>0</v>
      </c>
      <c r="B187" s="37">
        <f>+'Feuille de mise à jour'!B179</f>
        <v>0</v>
      </c>
      <c r="C187" s="36"/>
      <c r="D187" s="34"/>
      <c r="E187" s="33">
        <f>(IF($E$10="Cde à passer pour Lundi",('Feuille de mise à jour'!G144+'Feuille de mise à jour'!E144-D187-C187),IF($E$10="Cde à passer pour Mercredi",('Feuille de mise à jour'!E144+'Feuille de mise à jour'!F144-'Feuille de préparation'!C155-'Feuille de préparation'!D155),IF($E$10="Cde à passer pour Vendredi",'Feuille de mise à jour'!F144+'Feuille de mise à jour'!G144-'Feuille de préparation'!C155-'Feuille de préparation'!D155,"???"))))*(CA!$A$7/10+1)</f>
        <v>8.1062222222222218</v>
      </c>
    </row>
    <row r="188" spans="1:5">
      <c r="A188" s="21">
        <f>+'Feuille de mise à jour'!A180</f>
        <v>0</v>
      </c>
      <c r="B188" s="37">
        <f>+'Feuille de mise à jour'!B180</f>
        <v>0</v>
      </c>
      <c r="C188" s="36"/>
      <c r="D188" s="34"/>
      <c r="E188" s="33">
        <f>(IF($E$10="Cde à passer pour Lundi",('Feuille de mise à jour'!G145+'Feuille de mise à jour'!E145-D188-C188),IF($E$10="Cde à passer pour Mercredi",('Feuille de mise à jour'!E145+'Feuille de mise à jour'!F145-'Feuille de préparation'!C156-'Feuille de préparation'!D156),IF($E$10="Cde à passer pour Vendredi",'Feuille de mise à jour'!F145+'Feuille de mise à jour'!G145-'Feuille de préparation'!C156-'Feuille de préparation'!D156,"???"))))*(CA!$A$7/10+1)</f>
        <v>2.2468333333333335</v>
      </c>
    </row>
    <row r="189" spans="1:5">
      <c r="A189" s="21">
        <f>+'Feuille de mise à jour'!A181</f>
        <v>0</v>
      </c>
      <c r="B189" s="37">
        <f>+'Feuille de mise à jour'!B181</f>
        <v>0</v>
      </c>
      <c r="C189" s="36"/>
      <c r="D189" s="34"/>
      <c r="E189" s="33">
        <f>(IF($E$10="Cde à passer pour Lundi",('Feuille de mise à jour'!G152+'Feuille de mise à jour'!E152-D189-C189),IF($E$10="Cde à passer pour Mercredi",('Feuille de mise à jour'!E152+'Feuille de mise à jour'!F152-'Feuille de préparation'!C163-'Feuille de préparation'!D163),IF($E$10="Cde à passer pour Vendredi",'Feuille de mise à jour'!F152+'Feuille de mise à jour'!G152-'Feuille de préparation'!C163-'Feuille de préparation'!D163,"???"))))*(CA!$A$7/10+1)</f>
        <v>52.866666666666667</v>
      </c>
    </row>
    <row r="190" spans="1:5">
      <c r="A190" s="21">
        <f>+'Feuille de mise à jour'!A182</f>
        <v>0</v>
      </c>
      <c r="B190" s="37">
        <f>+'Feuille de mise à jour'!B182</f>
        <v>0</v>
      </c>
      <c r="C190" s="36"/>
      <c r="D190" s="34"/>
      <c r="E190" s="33">
        <f>(IF($E$10="Cde à passer pour Lundi",('Feuille de mise à jour'!G157+'Feuille de mise à jour'!E157-D190-C190),IF($E$10="Cde à passer pour Mercredi",('Feuille de mise à jour'!E157+'Feuille de mise à jour'!F157-'Feuille de préparation'!C168-'Feuille de préparation'!D168),IF($E$10="Cde à passer pour Vendredi",'Feuille de mise à jour'!F157+'Feuille de mise à jour'!G157-'Feuille de préparation'!C168-'Feuille de préparation'!D168,"???"))))*(CA!$A$7/10+1)</f>
        <v>4.4055555555555563E-2</v>
      </c>
    </row>
    <row r="191" spans="1:5">
      <c r="A191" s="21">
        <f>+'Feuille de mise à jour'!A183</f>
        <v>0</v>
      </c>
      <c r="B191" s="37">
        <f>+'Feuille de mise à jour'!B183</f>
        <v>0</v>
      </c>
      <c r="C191" s="36"/>
      <c r="D191" s="34"/>
      <c r="E191" s="33">
        <f>(IF($E$10="Cde à passer pour Lundi",('Feuille de mise à jour'!G158+'Feuille de mise à jour'!E158-D191-C191),IF($E$10="Cde à passer pour Mercredi",('Feuille de mise à jour'!E158+'Feuille de mise à jour'!F158-'Feuille de préparation'!C169-'Feuille de préparation'!D169),IF($E$10="Cde à passer pour Vendredi",'Feuille de mise à jour'!F158+'Feuille de mise à jour'!G158-'Feuille de préparation'!C169-'Feuille de préparation'!D169,"???"))))*(CA!$A$7/10+1)</f>
        <v>4.4055555555555563E-2</v>
      </c>
    </row>
    <row r="192" spans="1:5">
      <c r="A192" s="21">
        <f>+'Feuille de mise à jour'!A184</f>
        <v>0</v>
      </c>
      <c r="B192" s="37">
        <f>+'Feuille de mise à jour'!B184</f>
        <v>0</v>
      </c>
      <c r="C192" s="36"/>
      <c r="D192" s="34"/>
      <c r="E192" s="33">
        <f>(IF($E$10="Cde à passer pour Lundi",('Feuille de mise à jour'!G159+'Feuille de mise à jour'!E159-D192-C192),IF($E$10="Cde à passer pour Mercredi",('Feuille de mise à jour'!E159+'Feuille de mise à jour'!F159-'Feuille de préparation'!C170-'Feuille de préparation'!D170),IF($E$10="Cde à passer pour Vendredi",'Feuille de mise à jour'!F159+'Feuille de mise à jour'!G159-'Feuille de préparation'!C170-'Feuille de préparation'!D170,"???"))))*(CA!$A$7/10+1)</f>
        <v>2.2027777777777782E-2</v>
      </c>
    </row>
    <row r="193" spans="1:5">
      <c r="A193" s="21">
        <f>+'Feuille de mise à jour'!A185</f>
        <v>0</v>
      </c>
      <c r="B193" s="37">
        <f>+'Feuille de mise à jour'!B185</f>
        <v>0</v>
      </c>
      <c r="C193" s="36"/>
      <c r="D193" s="34"/>
      <c r="E193" s="33">
        <f>(IF($E$10="Cde à passer pour Lundi",('Feuille de mise à jour'!G160+'Feuille de mise à jour'!E160-D193-C193),IF($E$10="Cde à passer pour Mercredi",('Feuille de mise à jour'!E160+'Feuille de mise à jour'!F160-'Feuille de préparation'!C171-'Feuille de préparation'!D171),IF($E$10="Cde à passer pour Vendredi",'Feuille de mise à jour'!F160+'Feuille de mise à jour'!G160-'Feuille de préparation'!C171-'Feuille de préparation'!D171,"???"))))*(CA!$A$7/10+1)</f>
        <v>1.4318055555555553</v>
      </c>
    </row>
    <row r="194" spans="1:5">
      <c r="A194" s="21">
        <f>+'Feuille de mise à jour'!A186</f>
        <v>0</v>
      </c>
      <c r="B194" s="37">
        <f>+'Feuille de mise à jour'!B186</f>
        <v>0</v>
      </c>
      <c r="C194" s="36"/>
      <c r="D194" s="34"/>
      <c r="E194" s="33">
        <f>(IF($E$10="Cde à passer pour Lundi",('Feuille de mise à jour'!G161+'Feuille de mise à jour'!E161-D194-C194),IF($E$10="Cde à passer pour Mercredi",('Feuille de mise à jour'!E161+'Feuille de mise à jour'!F161-'Feuille de préparation'!C172-'Feuille de préparation'!D172),IF($E$10="Cde à passer pour Vendredi",'Feuille de mise à jour'!F161+'Feuille de mise à jour'!G161-'Feuille de préparation'!C172-'Feuille de préparation'!D172,"???"))))*(CA!$A$7/10+1)</f>
        <v>4.1632499999999997</v>
      </c>
    </row>
    <row r="195" spans="1:5">
      <c r="A195" s="21">
        <f>+'Feuille de mise à jour'!A187</f>
        <v>0</v>
      </c>
      <c r="B195" s="37">
        <f>+'Feuille de mise à jour'!B187</f>
        <v>0</v>
      </c>
      <c r="C195" s="36"/>
      <c r="D195" s="34"/>
      <c r="E195" s="33">
        <f>(IF($E$10="Cde à passer pour Lundi",('Feuille de mise à jour'!G162+'Feuille de mise à jour'!E162-D195-C195),IF($E$10="Cde à passer pour Mercredi",('Feuille de mise à jour'!E162+'Feuille de mise à jour'!F162-'Feuille de préparation'!C173-'Feuille de préparation'!D173),IF($E$10="Cde à passer pour Vendredi",'Feuille de mise à jour'!F162+'Feuille de mise à jour'!G162-'Feuille de préparation'!C173-'Feuille de préparation'!D173,"???"))))*(CA!$A$7/10+1)</f>
        <v>0.41852777777777778</v>
      </c>
    </row>
    <row r="196" spans="1:5">
      <c r="A196" s="21">
        <f>+'Feuille de mise à jour'!A188</f>
        <v>0</v>
      </c>
      <c r="B196" s="37">
        <f>+'Feuille de mise à jour'!B188</f>
        <v>0</v>
      </c>
      <c r="C196" s="36"/>
      <c r="D196" s="34"/>
      <c r="E196" s="33">
        <f>(IF($E$10="Cde à passer pour Lundi",('Feuille de mise à jour'!G166+'Feuille de mise à jour'!E166-D196-C196),IF($E$10="Cde à passer pour Mercredi",('Feuille de mise à jour'!E166+'Feuille de mise à jour'!F166-'Feuille de préparation'!C177-'Feuille de préparation'!D177),IF($E$10="Cde à passer pour Vendredi",'Feuille de mise à jour'!F166+'Feuille de mise à jour'!G166-'Feuille de préparation'!C177-'Feuille de préparation'!D177,"???"))))*(CA!$A$7/10+1)</f>
        <v>0.68286111111111103</v>
      </c>
    </row>
    <row r="197" spans="1:5">
      <c r="A197" s="21">
        <f>+'Feuille de mise à jour'!A189</f>
        <v>0</v>
      </c>
      <c r="B197" s="37">
        <f>+'Feuille de mise à jour'!B189</f>
        <v>0</v>
      </c>
      <c r="C197" s="36"/>
      <c r="D197" s="34"/>
      <c r="E197" s="33">
        <f>(IF($E$10="Cde à passer pour Lundi",('Feuille de mise à jour'!G167+'Feuille de mise à jour'!E167-D197-C197),IF($E$10="Cde à passer pour Mercredi",('Feuille de mise à jour'!E167+'Feuille de mise à jour'!F167-'Feuille de préparation'!C178-'Feuille de préparation'!D178),IF($E$10="Cde à passer pour Vendredi",'Feuille de mise à jour'!F167+'Feuille de mise à jour'!G167-'Feuille de préparation'!C178-'Feuille de préparation'!D178,"???"))))*(CA!$A$7/10+1)</f>
        <v>0.46258333333333335</v>
      </c>
    </row>
    <row r="198" spans="1:5">
      <c r="A198" s="21">
        <f>+'Feuille de mise à jour'!A190</f>
        <v>0</v>
      </c>
      <c r="B198" s="37">
        <f>+'Feuille de mise à jour'!B190</f>
        <v>0</v>
      </c>
      <c r="C198" s="36"/>
      <c r="D198" s="34"/>
      <c r="E198" s="33">
        <f>(IF($E$10="Cde à passer pour Lundi",('Feuille de mise à jour'!G168+'Feuille de mise à jour'!E168-D198-C198),IF($E$10="Cde à passer pour Mercredi",('Feuille de mise à jour'!E168+'Feuille de mise à jour'!F168-'Feuille de préparation'!C179-'Feuille de préparation'!D179),IF($E$10="Cde à passer pour Vendredi",'Feuille de mise à jour'!F168+'Feuille de mise à jour'!G168-'Feuille de préparation'!C179-'Feuille de préparation'!D179,"???"))))*(CA!$A$7/10+1)</f>
        <v>1.5419444444444446</v>
      </c>
    </row>
    <row r="199" spans="1:5">
      <c r="A199" s="21">
        <f>+'Feuille de mise à jour'!A191</f>
        <v>0</v>
      </c>
      <c r="B199" s="37">
        <f>+'Feuille de mise à jour'!B191</f>
        <v>0</v>
      </c>
      <c r="C199" s="36"/>
      <c r="D199" s="34"/>
      <c r="E199" s="33">
        <f>(IF($E$10="Cde à passer pour Lundi",('Feuille de mise à jour'!G169+'Feuille de mise à jour'!E169-D199-C199),IF($E$10="Cde à passer pour Mercredi",('Feuille de mise à jour'!E169+'Feuille de mise à jour'!F169-'Feuille de préparation'!C180-'Feuille de préparation'!D180),IF($E$10="Cde à passer pour Vendredi",'Feuille de mise à jour'!F169+'Feuille de mise à jour'!G169-'Feuille de préparation'!C180-'Feuille de préparation'!D180,"???"))))*(CA!$A$7/10+1)</f>
        <v>3.1279444444444446</v>
      </c>
    </row>
    <row r="200" spans="1:5">
      <c r="A200" s="21">
        <f>+'Feuille de mise à jour'!A192</f>
        <v>0</v>
      </c>
      <c r="B200" s="37">
        <f>+'Feuille de mise à jour'!B192</f>
        <v>0</v>
      </c>
      <c r="C200" s="36"/>
      <c r="D200" s="34"/>
      <c r="E200" s="33">
        <f>(IF($E$10="Cde à passer pour Lundi",('Feuille de mise à jour'!G170+'Feuille de mise à jour'!E170-D200-C200),IF($E$10="Cde à passer pour Mercredi",('Feuille de mise à jour'!E170+'Feuille de mise à jour'!F170-'Feuille de préparation'!C181-'Feuille de préparation'!D181),IF($E$10="Cde à passer pour Vendredi",'Feuille de mise à jour'!F170+'Feuille de mise à jour'!G170-'Feuille de préparation'!C181-'Feuille de préparation'!D181,"???"))))*(CA!$A$7/10+1)</f>
        <v>0.46258333333333335</v>
      </c>
    </row>
    <row r="201" spans="1:5">
      <c r="A201" s="21">
        <f>+'Feuille de mise à jour'!A193</f>
        <v>0</v>
      </c>
      <c r="B201" s="37">
        <f>+'Feuille de mise à jour'!B193</f>
        <v>0</v>
      </c>
      <c r="C201" s="36"/>
      <c r="D201" s="34"/>
      <c r="E201" s="33">
        <f>(IF($E$10="Cde à passer pour Lundi",('Feuille de mise à jour'!G171+'Feuille de mise à jour'!E171-D201-C201),IF($E$10="Cde à passer pour Mercredi",('Feuille de mise à jour'!E171+'Feuille de mise à jour'!F171-'Feuille de préparation'!C182-'Feuille de préparation'!D182),IF($E$10="Cde à passer pour Vendredi",'Feuille de mise à jour'!F171+'Feuille de mise à jour'!G171-'Feuille de préparation'!C182-'Feuille de préparation'!D182,"???"))))*(CA!$A$7/10+1)</f>
        <v>1.409777777777778</v>
      </c>
    </row>
    <row r="202" spans="1:5">
      <c r="A202" s="21">
        <f>+'Feuille de mise à jour'!A194</f>
        <v>0</v>
      </c>
      <c r="B202" s="37">
        <f>+'Feuille de mise à jour'!B194</f>
        <v>0</v>
      </c>
    </row>
    <row r="203" spans="1:5">
      <c r="A203" s="21">
        <f>+'Feuille de mise à jour'!A195</f>
        <v>0</v>
      </c>
      <c r="B203" s="37">
        <f>+'Feuille de mise à jour'!B195</f>
        <v>0</v>
      </c>
    </row>
    <row r="204" spans="1:5">
      <c r="A204" s="21">
        <f>+'Feuille de mise à jour'!A196</f>
        <v>0</v>
      </c>
      <c r="B204" s="37">
        <f>+'Feuille de mise à jour'!B196</f>
        <v>0</v>
      </c>
    </row>
    <row r="205" spans="1:5">
      <c r="A205" s="21">
        <f>+'Feuille de mise à jour'!A197</f>
        <v>0</v>
      </c>
      <c r="B205" s="37">
        <f>+'Feuille de mise à jour'!B197</f>
        <v>0</v>
      </c>
    </row>
    <row r="206" spans="1:5">
      <c r="A206" s="21">
        <f>+'Feuille de mise à jour'!A198</f>
        <v>0</v>
      </c>
      <c r="B206" s="37">
        <f>+'Feuille de mise à jour'!B198</f>
        <v>0</v>
      </c>
    </row>
    <row r="207" spans="1:5">
      <c r="A207" s="21">
        <f>+'Feuille de mise à jour'!A199</f>
        <v>0</v>
      </c>
      <c r="B207" s="37">
        <f>+'Feuille de mise à jour'!B199</f>
        <v>0</v>
      </c>
    </row>
    <row r="208" spans="1:5">
      <c r="A208" s="21">
        <f>+'Feuille de mise à jour'!A200</f>
        <v>0</v>
      </c>
      <c r="B208" s="37">
        <f>+'Feuille de mise à jour'!B200</f>
        <v>0</v>
      </c>
    </row>
    <row r="209" spans="1:2">
      <c r="A209" s="21">
        <f>+'Feuille de mise à jour'!A201</f>
        <v>0</v>
      </c>
      <c r="B209" s="37">
        <f>+'Feuille de mise à jour'!B201</f>
        <v>0</v>
      </c>
    </row>
    <row r="210" spans="1:2">
      <c r="A210" s="21">
        <f>+'Feuille de mise à jour'!A202</f>
        <v>0</v>
      </c>
      <c r="B210" s="37">
        <f>+'Feuille de mise à jour'!B202</f>
        <v>0</v>
      </c>
    </row>
    <row r="211" spans="1:2">
      <c r="A211" s="21">
        <f>+'Feuille de mise à jour'!A203</f>
        <v>0</v>
      </c>
      <c r="B211" s="37">
        <f>+'Feuille de mise à jour'!B203</f>
        <v>0</v>
      </c>
    </row>
    <row r="212" spans="1:2">
      <c r="A212" s="21">
        <f>+'Feuille de mise à jour'!A204</f>
        <v>0</v>
      </c>
      <c r="B212" s="37">
        <f>+'Feuille de mise à jour'!B204</f>
        <v>0</v>
      </c>
    </row>
    <row r="213" spans="1:2">
      <c r="A213" s="21">
        <f>+'Feuille de mise à jour'!A205</f>
        <v>0</v>
      </c>
      <c r="B213" s="37">
        <f>+'Feuille de mise à jour'!B205</f>
        <v>0</v>
      </c>
    </row>
    <row r="214" spans="1:2">
      <c r="A214" s="21">
        <f>+'Feuille de mise à jour'!A206</f>
        <v>0</v>
      </c>
      <c r="B214" s="37">
        <f>+'Feuille de mise à jour'!B206</f>
        <v>0</v>
      </c>
    </row>
    <row r="215" spans="1:2">
      <c r="A215" s="21">
        <f>+'Feuille de mise à jour'!A207</f>
        <v>0</v>
      </c>
      <c r="B215" s="37">
        <f>+'Feuille de mise à jour'!B207</f>
        <v>0</v>
      </c>
    </row>
    <row r="216" spans="1:2">
      <c r="A216" s="21">
        <f>+'Feuille de mise à jour'!A208</f>
        <v>0</v>
      </c>
      <c r="B216" s="37">
        <f>+'Feuille de mise à jour'!B208</f>
        <v>0</v>
      </c>
    </row>
    <row r="217" spans="1:2">
      <c r="A217" s="21">
        <f>+'Feuille de mise à jour'!A209</f>
        <v>0</v>
      </c>
      <c r="B217" s="37">
        <f>+'Feuille de mise à jour'!B209</f>
        <v>0</v>
      </c>
    </row>
    <row r="218" spans="1:2">
      <c r="A218" s="21">
        <f>+'Feuille de mise à jour'!A210</f>
        <v>0</v>
      </c>
      <c r="B218" s="37">
        <f>+'Feuille de mise à jour'!B210</f>
        <v>0</v>
      </c>
    </row>
    <row r="219" spans="1:2">
      <c r="A219" s="21">
        <f>+'Feuille de mise à jour'!A211</f>
        <v>0</v>
      </c>
      <c r="B219" s="37">
        <f>+'Feuille de mise à jour'!B211</f>
        <v>0</v>
      </c>
    </row>
    <row r="220" spans="1:2">
      <c r="A220" s="21">
        <f>+'Feuille de mise à jour'!A212</f>
        <v>0</v>
      </c>
      <c r="B220" s="37">
        <f>+'Feuille de mise à jour'!B212</f>
        <v>0</v>
      </c>
    </row>
    <row r="221" spans="1:2">
      <c r="A221" s="21">
        <f>+'Feuille de mise à jour'!A213</f>
        <v>0</v>
      </c>
      <c r="B221" s="37">
        <f>+'Feuille de mise à jour'!B213</f>
        <v>0</v>
      </c>
    </row>
    <row r="222" spans="1:2">
      <c r="A222" s="21">
        <f>+'Feuille de mise à jour'!A214</f>
        <v>0</v>
      </c>
      <c r="B222" s="37">
        <f>+'Feuille de mise à jour'!B214</f>
        <v>0</v>
      </c>
    </row>
    <row r="223" spans="1:2">
      <c r="A223" s="21">
        <f>+'Feuille de mise à jour'!A215</f>
        <v>0</v>
      </c>
      <c r="B223" s="37">
        <f>+'Feuille de mise à jour'!B215</f>
        <v>0</v>
      </c>
    </row>
    <row r="224" spans="1:2">
      <c r="A224" s="21">
        <f>+'Feuille de mise à jour'!A216</f>
        <v>0</v>
      </c>
      <c r="B224" s="37">
        <f>+'Feuille de mise à jour'!B216</f>
        <v>0</v>
      </c>
    </row>
    <row r="225" spans="1:2">
      <c r="A225" s="21">
        <f>+'Feuille de mise à jour'!A217</f>
        <v>0</v>
      </c>
      <c r="B225" s="37">
        <f>+'Feuille de mise à jour'!B217</f>
        <v>0</v>
      </c>
    </row>
    <row r="226" spans="1:2">
      <c r="A226" s="21">
        <f>+'Feuille de mise à jour'!A218</f>
        <v>0</v>
      </c>
      <c r="B226" s="37">
        <f>+'Feuille de mise à jour'!B218</f>
        <v>0</v>
      </c>
    </row>
    <row r="227" spans="1:2">
      <c r="A227" s="21">
        <f>+'Feuille de mise à jour'!A219</f>
        <v>0</v>
      </c>
      <c r="B227" s="37">
        <f>+'Feuille de mise à jour'!B219</f>
        <v>0</v>
      </c>
    </row>
    <row r="228" spans="1:2">
      <c r="A228" s="21">
        <f>+'Feuille de mise à jour'!A220</f>
        <v>0</v>
      </c>
      <c r="B228" s="37">
        <f>+'Feuille de mise à jour'!B220</f>
        <v>0</v>
      </c>
    </row>
    <row r="229" spans="1:2">
      <c r="A229" s="21">
        <f>+'Feuille de mise à jour'!A221</f>
        <v>0</v>
      </c>
      <c r="B229" s="37">
        <f>+'Feuille de mise à jour'!B221</f>
        <v>0</v>
      </c>
    </row>
    <row r="230" spans="1:2">
      <c r="A230" s="21">
        <f>+'Feuille de mise à jour'!A222</f>
        <v>0</v>
      </c>
      <c r="B230" s="37">
        <f>+'Feuille de mise à jour'!B222</f>
        <v>0</v>
      </c>
    </row>
    <row r="231" spans="1:2">
      <c r="A231" s="21">
        <f>+'Feuille de mise à jour'!A223</f>
        <v>0</v>
      </c>
      <c r="B231" s="37">
        <f>+'Feuille de mise à jour'!B223</f>
        <v>0</v>
      </c>
    </row>
    <row r="232" spans="1:2">
      <c r="A232" s="21">
        <f>+'Feuille de mise à jour'!A224</f>
        <v>0</v>
      </c>
      <c r="B232" s="37">
        <f>+'Feuille de mise à jour'!B224</f>
        <v>0</v>
      </c>
    </row>
    <row r="233" spans="1:2">
      <c r="A233" s="21">
        <f>+'Feuille de mise à jour'!A225</f>
        <v>0</v>
      </c>
      <c r="B233" s="37">
        <f>+'Feuille de mise à jour'!B225</f>
        <v>0</v>
      </c>
    </row>
    <row r="234" spans="1:2">
      <c r="A234" s="21">
        <f>+'Feuille de mise à jour'!A226</f>
        <v>0</v>
      </c>
      <c r="B234" s="37">
        <f>+'Feuille de mise à jour'!B226</f>
        <v>0</v>
      </c>
    </row>
    <row r="235" spans="1:2">
      <c r="A235" s="21">
        <f>+'Feuille de mise à jour'!A227</f>
        <v>0</v>
      </c>
      <c r="B235" s="37">
        <f>+'Feuille de mise à jour'!B227</f>
        <v>0</v>
      </c>
    </row>
    <row r="236" spans="1:2">
      <c r="A236" s="21">
        <f>+'Feuille de mise à jour'!A228</f>
        <v>0</v>
      </c>
      <c r="B236" s="37">
        <f>+'Feuille de mise à jour'!B228</f>
        <v>0</v>
      </c>
    </row>
    <row r="237" spans="1:2">
      <c r="A237" s="21">
        <f>+'Feuille de mise à jour'!A229</f>
        <v>0</v>
      </c>
      <c r="B237" s="37">
        <f>+'Feuille de mise à jour'!B229</f>
        <v>0</v>
      </c>
    </row>
    <row r="238" spans="1:2">
      <c r="A238" s="21">
        <f>+'Feuille de mise à jour'!A230</f>
        <v>0</v>
      </c>
      <c r="B238" s="37">
        <f>+'Feuille de mise à jour'!B230</f>
        <v>0</v>
      </c>
    </row>
    <row r="239" spans="1:2">
      <c r="A239" s="21">
        <f>+'Feuille de mise à jour'!A231</f>
        <v>0</v>
      </c>
      <c r="B239" s="37">
        <f>+'Feuille de mise à jour'!B231</f>
        <v>0</v>
      </c>
    </row>
    <row r="240" spans="1:2">
      <c r="A240" s="21">
        <f>+'Feuille de mise à jour'!A232</f>
        <v>0</v>
      </c>
      <c r="B240" s="37">
        <f>+'Feuille de mise à jour'!B232</f>
        <v>0</v>
      </c>
    </row>
    <row r="241" spans="1:2">
      <c r="A241" s="21">
        <f>+'Feuille de mise à jour'!A233</f>
        <v>0</v>
      </c>
      <c r="B241" s="37">
        <f>+'Feuille de mise à jour'!B233</f>
        <v>0</v>
      </c>
    </row>
    <row r="242" spans="1:2">
      <c r="A242" s="21">
        <f>+'Feuille de mise à jour'!A234</f>
        <v>0</v>
      </c>
      <c r="B242" s="37">
        <f>+'Feuille de mise à jour'!B234</f>
        <v>0</v>
      </c>
    </row>
    <row r="243" spans="1:2">
      <c r="A243" s="21">
        <f>+'Feuille de mise à jour'!A235</f>
        <v>0</v>
      </c>
      <c r="B243" s="37">
        <f>+'Feuille de mise à jour'!B235</f>
        <v>0</v>
      </c>
    </row>
    <row r="244" spans="1:2">
      <c r="A244" s="21">
        <f>+'Feuille de mise à jour'!A236</f>
        <v>0</v>
      </c>
      <c r="B244" s="37">
        <f>+'Feuille de mise à jour'!B236</f>
        <v>0</v>
      </c>
    </row>
    <row r="245" spans="1:2">
      <c r="A245" s="21">
        <f>+'Feuille de mise à jour'!A237</f>
        <v>0</v>
      </c>
      <c r="B245" s="37">
        <f>+'Feuille de mise à jour'!B237</f>
        <v>0</v>
      </c>
    </row>
    <row r="246" spans="1:2">
      <c r="A246" s="21">
        <f>+'Feuille de mise à jour'!A238</f>
        <v>0</v>
      </c>
      <c r="B246" s="37">
        <f>+'Feuille de mise à jour'!B238</f>
        <v>0</v>
      </c>
    </row>
    <row r="247" spans="1:2">
      <c r="A247" s="21">
        <f>+'Feuille de mise à jour'!A239</f>
        <v>0</v>
      </c>
      <c r="B247" s="37">
        <f>+'Feuille de mise à jour'!B239</f>
        <v>0</v>
      </c>
    </row>
    <row r="248" spans="1:2">
      <c r="A248" s="21">
        <f>+'Feuille de mise à jour'!A240</f>
        <v>0</v>
      </c>
      <c r="B248" s="37">
        <f>+'Feuille de mise à jour'!B240</f>
        <v>0</v>
      </c>
    </row>
    <row r="249" spans="1:2">
      <c r="A249" s="21">
        <f>+'Feuille de mise à jour'!A241</f>
        <v>0</v>
      </c>
      <c r="B249" s="37">
        <f>+'Feuille de mise à jour'!B241</f>
        <v>0</v>
      </c>
    </row>
    <row r="250" spans="1:2">
      <c r="A250" s="21">
        <f>+'Feuille de mise à jour'!A242</f>
        <v>0</v>
      </c>
      <c r="B250" s="37">
        <f>+'Feuille de mise à jour'!B242</f>
        <v>0</v>
      </c>
    </row>
    <row r="251" spans="1:2">
      <c r="A251" s="21">
        <f>+'Feuille de mise à jour'!A243</f>
        <v>0</v>
      </c>
      <c r="B251" s="37">
        <f>+'Feuille de mise à jour'!B243</f>
        <v>0</v>
      </c>
    </row>
    <row r="252" spans="1:2">
      <c r="A252" s="21">
        <f>+'Feuille de mise à jour'!A244</f>
        <v>0</v>
      </c>
      <c r="B252" s="37">
        <f>+'Feuille de mise à jour'!B244</f>
        <v>0</v>
      </c>
    </row>
    <row r="253" spans="1:2">
      <c r="A253" s="21">
        <f>+'Feuille de mise à jour'!A245</f>
        <v>0</v>
      </c>
      <c r="B253" s="37">
        <f>+'Feuille de mise à jour'!B245</f>
        <v>0</v>
      </c>
    </row>
    <row r="254" spans="1:2">
      <c r="A254" s="21">
        <f>+'Feuille de mise à jour'!A246</f>
        <v>0</v>
      </c>
      <c r="B254" s="37">
        <f>+'Feuille de mise à jour'!B246</f>
        <v>0</v>
      </c>
    </row>
    <row r="255" spans="1:2">
      <c r="A255" s="21">
        <f>+'Feuille de mise à jour'!A247</f>
        <v>0</v>
      </c>
      <c r="B255" s="37">
        <f>+'Feuille de mise à jour'!B247</f>
        <v>0</v>
      </c>
    </row>
    <row r="256" spans="1:2">
      <c r="A256" s="21">
        <f>+'Feuille de mise à jour'!A248</f>
        <v>0</v>
      </c>
      <c r="B256" s="37">
        <f>+'Feuille de mise à jour'!B248</f>
        <v>0</v>
      </c>
    </row>
    <row r="257" spans="1:2">
      <c r="A257" s="21">
        <f>+'Feuille de mise à jour'!A249</f>
        <v>0</v>
      </c>
      <c r="B257" s="37">
        <f>+'Feuille de mise à jour'!B249</f>
        <v>0</v>
      </c>
    </row>
    <row r="258" spans="1:2">
      <c r="A258" s="21">
        <f>+'Feuille de mise à jour'!A250</f>
        <v>0</v>
      </c>
      <c r="B258" s="37">
        <f>+'Feuille de mise à jour'!B250</f>
        <v>0</v>
      </c>
    </row>
    <row r="259" spans="1:2">
      <c r="A259" s="21">
        <f>+'Feuille de mise à jour'!A251</f>
        <v>0</v>
      </c>
      <c r="B259" s="37">
        <f>+'Feuille de mise à jour'!B251</f>
        <v>0</v>
      </c>
    </row>
    <row r="260" spans="1:2">
      <c r="A260" s="21">
        <f>+'Feuille de mise à jour'!A252</f>
        <v>0</v>
      </c>
      <c r="B260" s="37">
        <f>+'Feuille de mise à jour'!B252</f>
        <v>0</v>
      </c>
    </row>
    <row r="261" spans="1:2">
      <c r="A261" s="21">
        <f>+'Feuille de mise à jour'!A253</f>
        <v>0</v>
      </c>
      <c r="B261" s="37">
        <f>+'Feuille de mise à jour'!B253</f>
        <v>0</v>
      </c>
    </row>
    <row r="262" spans="1:2">
      <c r="A262" s="21">
        <f>+'Feuille de mise à jour'!A254</f>
        <v>0</v>
      </c>
      <c r="B262" s="37">
        <f>+'Feuille de mise à jour'!B254</f>
        <v>0</v>
      </c>
    </row>
    <row r="263" spans="1:2">
      <c r="A263" s="21">
        <f>+'Feuille de mise à jour'!A255</f>
        <v>0</v>
      </c>
      <c r="B263" s="37">
        <f>+'Feuille de mise à jour'!B255</f>
        <v>0</v>
      </c>
    </row>
    <row r="264" spans="1:2">
      <c r="A264" s="21">
        <f>+'Feuille de mise à jour'!A256</f>
        <v>0</v>
      </c>
      <c r="B264" s="37">
        <f>+'Feuille de mise à jour'!B256</f>
        <v>0</v>
      </c>
    </row>
    <row r="265" spans="1:2">
      <c r="A265" s="21">
        <f>+'Feuille de mise à jour'!A257</f>
        <v>0</v>
      </c>
      <c r="B265" s="37">
        <f>+'Feuille de mise à jour'!B257</f>
        <v>0</v>
      </c>
    </row>
    <row r="266" spans="1:2">
      <c r="A266" s="21">
        <f>+'Feuille de mise à jour'!A258</f>
        <v>0</v>
      </c>
      <c r="B266" s="37">
        <f>+'Feuille de mise à jour'!B258</f>
        <v>0</v>
      </c>
    </row>
    <row r="267" spans="1:2">
      <c r="A267" s="21">
        <f>+'Feuille de mise à jour'!A259</f>
        <v>0</v>
      </c>
      <c r="B267" s="37">
        <f>+'Feuille de mise à jour'!B259</f>
        <v>0</v>
      </c>
    </row>
    <row r="268" spans="1:2">
      <c r="A268" s="21">
        <f>+'Feuille de mise à jour'!A260</f>
        <v>0</v>
      </c>
      <c r="B268" s="37">
        <f>+'Feuille de mise à jour'!B260</f>
        <v>0</v>
      </c>
    </row>
    <row r="269" spans="1:2">
      <c r="A269" s="21">
        <f>+'Feuille de mise à jour'!A261</f>
        <v>0</v>
      </c>
      <c r="B269" s="37">
        <f>+'Feuille de mise à jour'!B261</f>
        <v>0</v>
      </c>
    </row>
    <row r="270" spans="1:2">
      <c r="A270" s="21">
        <f>+'Feuille de mise à jour'!A262</f>
        <v>0</v>
      </c>
      <c r="B270" s="37">
        <f>+'Feuille de mise à jour'!B262</f>
        <v>0</v>
      </c>
    </row>
    <row r="271" spans="1:2">
      <c r="A271" s="21">
        <f>+'Feuille de mise à jour'!A263</f>
        <v>0</v>
      </c>
      <c r="B271" s="37">
        <f>+'Feuille de mise à jour'!B263</f>
        <v>0</v>
      </c>
    </row>
    <row r="272" spans="1:2">
      <c r="A272" s="21">
        <f>+'Feuille de mise à jour'!A264</f>
        <v>0</v>
      </c>
      <c r="B272" s="37">
        <f>+'Feuille de mise à jour'!B264</f>
        <v>0</v>
      </c>
    </row>
    <row r="273" spans="1:2">
      <c r="A273" s="21">
        <f>+'Feuille de mise à jour'!A265</f>
        <v>0</v>
      </c>
      <c r="B273" s="37">
        <f>+'Feuille de mise à jour'!B265</f>
        <v>0</v>
      </c>
    </row>
    <row r="274" spans="1:2">
      <c r="A274" s="21">
        <f>+'Feuille de mise à jour'!A266</f>
        <v>0</v>
      </c>
      <c r="B274" s="37">
        <f>+'Feuille de mise à jour'!B266</f>
        <v>0</v>
      </c>
    </row>
    <row r="275" spans="1:2">
      <c r="A275" s="21">
        <f>+'Feuille de mise à jour'!A267</f>
        <v>0</v>
      </c>
      <c r="B275" s="37">
        <f>+'Feuille de mise à jour'!B267</f>
        <v>0</v>
      </c>
    </row>
    <row r="276" spans="1:2">
      <c r="A276" s="21">
        <f>+'Feuille de mise à jour'!A268</f>
        <v>0</v>
      </c>
      <c r="B276" s="37">
        <f>+'Feuille de mise à jour'!B268</f>
        <v>0</v>
      </c>
    </row>
    <row r="277" spans="1:2">
      <c r="A277" s="21">
        <f>+'Feuille de mise à jour'!A269</f>
        <v>0</v>
      </c>
      <c r="B277" s="37">
        <f>+'Feuille de mise à jour'!B269</f>
        <v>0</v>
      </c>
    </row>
    <row r="278" spans="1:2">
      <c r="A278" s="21">
        <f>+'Feuille de mise à jour'!A270</f>
        <v>0</v>
      </c>
      <c r="B278" s="37">
        <f>+'Feuille de mise à jour'!B270</f>
        <v>0</v>
      </c>
    </row>
    <row r="279" spans="1:2">
      <c r="A279" s="21">
        <f>+'Feuille de mise à jour'!A271</f>
        <v>0</v>
      </c>
      <c r="B279" s="37">
        <f>+'Feuille de mise à jour'!B271</f>
        <v>0</v>
      </c>
    </row>
    <row r="280" spans="1:2">
      <c r="A280" s="21">
        <f>+'Feuille de mise à jour'!A272</f>
        <v>0</v>
      </c>
      <c r="B280" s="37">
        <f>+'Feuille de mise à jour'!B272</f>
        <v>0</v>
      </c>
    </row>
    <row r="281" spans="1:2">
      <c r="A281" s="21">
        <f>+'Feuille de mise à jour'!A273</f>
        <v>0</v>
      </c>
      <c r="B281" s="37">
        <f>+'Feuille de mise à jour'!B273</f>
        <v>0</v>
      </c>
    </row>
    <row r="282" spans="1:2">
      <c r="A282" s="21">
        <f>+'Feuille de mise à jour'!A274</f>
        <v>0</v>
      </c>
      <c r="B282" s="37">
        <f>+'Feuille de mise à jour'!B274</f>
        <v>0</v>
      </c>
    </row>
    <row r="283" spans="1:2">
      <c r="A283" s="21">
        <f>+'Feuille de mise à jour'!A275</f>
        <v>0</v>
      </c>
      <c r="B283" s="37">
        <f>+'Feuille de mise à jour'!B275</f>
        <v>0</v>
      </c>
    </row>
    <row r="284" spans="1:2">
      <c r="A284" s="21">
        <f>+'Feuille de mise à jour'!A276</f>
        <v>0</v>
      </c>
      <c r="B284" s="37">
        <f>+'Feuille de mise à jour'!B276</f>
        <v>0</v>
      </c>
    </row>
    <row r="285" spans="1:2">
      <c r="A285" s="21">
        <f>+'Feuille de mise à jour'!A277</f>
        <v>0</v>
      </c>
      <c r="B285" s="37">
        <f>+'Feuille de mise à jour'!B277</f>
        <v>0</v>
      </c>
    </row>
    <row r="286" spans="1:2">
      <c r="A286" s="21">
        <f>+'Feuille de mise à jour'!A278</f>
        <v>0</v>
      </c>
      <c r="B286" s="37">
        <f>+'Feuille de mise à jour'!B278</f>
        <v>0</v>
      </c>
    </row>
    <row r="287" spans="1:2">
      <c r="A287" s="21">
        <f>+'Feuille de mise à jour'!A279</f>
        <v>0</v>
      </c>
      <c r="B287" s="37">
        <f>+'Feuille de mise à jour'!B279</f>
        <v>0</v>
      </c>
    </row>
    <row r="288" spans="1:2">
      <c r="A288" s="21">
        <f>+'Feuille de mise à jour'!A280</f>
        <v>0</v>
      </c>
      <c r="B288" s="37">
        <f>+'Feuille de mise à jour'!B280</f>
        <v>0</v>
      </c>
    </row>
    <row r="289" spans="1:2">
      <c r="A289" s="21">
        <f>+'Feuille de mise à jour'!A281</f>
        <v>0</v>
      </c>
      <c r="B289" s="37">
        <f>+'Feuille de mise à jour'!B281</f>
        <v>0</v>
      </c>
    </row>
    <row r="290" spans="1:2">
      <c r="A290" s="21">
        <f>+'Feuille de mise à jour'!A282</f>
        <v>0</v>
      </c>
      <c r="B290" s="37">
        <f>+'Feuille de mise à jour'!B282</f>
        <v>0</v>
      </c>
    </row>
    <row r="291" spans="1:2">
      <c r="A291" s="21">
        <f>+'Feuille de mise à jour'!A283</f>
        <v>0</v>
      </c>
      <c r="B291" s="37">
        <f>+'Feuille de mise à jour'!B283</f>
        <v>0</v>
      </c>
    </row>
    <row r="292" spans="1:2">
      <c r="A292" s="21">
        <f>+'Feuille de mise à jour'!A284</f>
        <v>0</v>
      </c>
      <c r="B292" s="37">
        <f>+'Feuille de mise à jour'!B284</f>
        <v>0</v>
      </c>
    </row>
    <row r="293" spans="1:2">
      <c r="A293" s="21">
        <f>+'Feuille de mise à jour'!A285</f>
        <v>0</v>
      </c>
      <c r="B293" s="37">
        <f>+'Feuille de mise à jour'!B285</f>
        <v>0</v>
      </c>
    </row>
    <row r="294" spans="1:2">
      <c r="A294" s="21">
        <f>+'Feuille de mise à jour'!A286</f>
        <v>0</v>
      </c>
      <c r="B294" s="37">
        <f>+'Feuille de mise à jour'!B286</f>
        <v>0</v>
      </c>
    </row>
    <row r="295" spans="1:2">
      <c r="A295" s="21">
        <f>+'Feuille de mise à jour'!A287</f>
        <v>0</v>
      </c>
      <c r="B295" s="37">
        <f>+'Feuille de mise à jour'!B287</f>
        <v>0</v>
      </c>
    </row>
    <row r="296" spans="1:2">
      <c r="A296" s="21">
        <f>+'Feuille de mise à jour'!A288</f>
        <v>0</v>
      </c>
      <c r="B296" s="37">
        <f>+'Feuille de mise à jour'!B288</f>
        <v>0</v>
      </c>
    </row>
    <row r="297" spans="1:2">
      <c r="A297" s="21">
        <f>+'Feuille de mise à jour'!A289</f>
        <v>0</v>
      </c>
      <c r="B297" s="37">
        <f>+'Feuille de mise à jour'!B289</f>
        <v>0</v>
      </c>
    </row>
    <row r="298" spans="1:2">
      <c r="A298" s="21">
        <f>+'Feuille de mise à jour'!A290</f>
        <v>0</v>
      </c>
      <c r="B298" s="37">
        <f>+'Feuille de mise à jour'!B290</f>
        <v>0</v>
      </c>
    </row>
    <row r="299" spans="1:2">
      <c r="A299" s="21">
        <f>+'Feuille de mise à jour'!A291</f>
        <v>0</v>
      </c>
      <c r="B299" s="37">
        <f>+'Feuille de mise à jour'!B291</f>
        <v>0</v>
      </c>
    </row>
    <row r="300" spans="1:2">
      <c r="A300" s="21">
        <f>+'Feuille de mise à jour'!A292</f>
        <v>0</v>
      </c>
      <c r="B300" s="37">
        <f>+'Feuille de mise à jour'!B292</f>
        <v>0</v>
      </c>
    </row>
    <row r="301" spans="1:2">
      <c r="A301" s="21">
        <f>+'Feuille de mise à jour'!A293</f>
        <v>0</v>
      </c>
      <c r="B301" s="37">
        <f>+'Feuille de mise à jour'!B293</f>
        <v>0</v>
      </c>
    </row>
    <row r="302" spans="1:2">
      <c r="A302" s="21">
        <f>+'Feuille de mise à jour'!A294</f>
        <v>0</v>
      </c>
      <c r="B302" s="37">
        <f>+'Feuille de mise à jour'!B294</f>
        <v>0</v>
      </c>
    </row>
    <row r="303" spans="1:2">
      <c r="A303" s="21">
        <f>+'Feuille de mise à jour'!A295</f>
        <v>0</v>
      </c>
      <c r="B303" s="37">
        <f>+'Feuille de mise à jour'!B295</f>
        <v>0</v>
      </c>
    </row>
    <row r="304" spans="1:2">
      <c r="A304" s="21">
        <f>+'Feuille de mise à jour'!A296</f>
        <v>0</v>
      </c>
      <c r="B304" s="37">
        <f>+'Feuille de mise à jour'!B296</f>
        <v>0</v>
      </c>
    </row>
    <row r="305" spans="1:2">
      <c r="A305" s="21">
        <f>+'Feuille de mise à jour'!A297</f>
        <v>0</v>
      </c>
      <c r="B305" s="37">
        <f>+'Feuille de mise à jour'!B297</f>
        <v>0</v>
      </c>
    </row>
    <row r="306" spans="1:2">
      <c r="A306" s="21">
        <f>+'Feuille de mise à jour'!A298</f>
        <v>0</v>
      </c>
      <c r="B306" s="37">
        <f>+'Feuille de mise à jour'!B298</f>
        <v>0</v>
      </c>
    </row>
    <row r="307" spans="1:2">
      <c r="A307" s="21">
        <f>+'Feuille de mise à jour'!A299</f>
        <v>0</v>
      </c>
      <c r="B307" s="37">
        <f>+'Feuille de mise à jour'!B299</f>
        <v>0</v>
      </c>
    </row>
    <row r="308" spans="1:2">
      <c r="A308" s="21">
        <f>+'Feuille de mise à jour'!A300</f>
        <v>0</v>
      </c>
      <c r="B308" s="37">
        <f>+'Feuille de mise à jour'!B300</f>
        <v>0</v>
      </c>
    </row>
    <row r="309" spans="1:2">
      <c r="A309" s="21">
        <f>+'Feuille de mise à jour'!A301</f>
        <v>0</v>
      </c>
      <c r="B309" s="37">
        <f>+'Feuille de mise à jour'!B301</f>
        <v>0</v>
      </c>
    </row>
    <row r="310" spans="1:2">
      <c r="A310" s="21">
        <f>+'Feuille de mise à jour'!A302</f>
        <v>0</v>
      </c>
      <c r="B310" s="37">
        <f>+'Feuille de mise à jour'!B302</f>
        <v>0</v>
      </c>
    </row>
    <row r="311" spans="1:2">
      <c r="A311" s="21">
        <f>+'Feuille de mise à jour'!A303</f>
        <v>0</v>
      </c>
      <c r="B311" s="37">
        <f>+'Feuille de mise à jour'!B303</f>
        <v>0</v>
      </c>
    </row>
    <row r="312" spans="1:2">
      <c r="A312" s="21">
        <f>+'Feuille de mise à jour'!A304</f>
        <v>0</v>
      </c>
      <c r="B312" s="37">
        <f>+'Feuille de mise à jour'!B304</f>
        <v>0</v>
      </c>
    </row>
    <row r="313" spans="1:2">
      <c r="A313" s="21">
        <f>+'Feuille de mise à jour'!A305</f>
        <v>0</v>
      </c>
      <c r="B313" s="37">
        <f>+'Feuille de mise à jour'!B305</f>
        <v>0</v>
      </c>
    </row>
    <row r="314" spans="1:2">
      <c r="A314" s="21">
        <f>+'Feuille de mise à jour'!A306</f>
        <v>0</v>
      </c>
      <c r="B314" s="37">
        <f>+'Feuille de mise à jour'!B306</f>
        <v>0</v>
      </c>
    </row>
    <row r="315" spans="1:2">
      <c r="A315" s="21">
        <f>+'Feuille de mise à jour'!A307</f>
        <v>0</v>
      </c>
      <c r="B315" s="37">
        <f>+'Feuille de mise à jour'!B307</f>
        <v>0</v>
      </c>
    </row>
    <row r="316" spans="1:2">
      <c r="A316" s="21">
        <f>+'Feuille de mise à jour'!A308</f>
        <v>0</v>
      </c>
    </row>
  </sheetData>
  <mergeCells count="2">
    <mergeCell ref="A2:H2"/>
    <mergeCell ref="A6:H6"/>
  </mergeCells>
  <phoneticPr fontId="9" type="noConversion"/>
  <conditionalFormatting sqref="E10:E201">
    <cfRule type="cellIs" dxfId="0" priority="2" stopIfTrue="1" operator="greaterThanOrEqual">
      <formula>0.6</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940" r:id="rId4" name="Option Button 36868">
              <controlPr defaultSize="0" autoFill="0" autoLine="0" autoPict="0">
                <anchor moveWithCells="1">
                  <from>
                    <xdr:col>2</xdr:col>
                    <xdr:colOff>219075</xdr:colOff>
                    <xdr:row>3</xdr:row>
                    <xdr:rowOff>114300</xdr:rowOff>
                  </from>
                  <to>
                    <xdr:col>2</xdr:col>
                    <xdr:colOff>523875</xdr:colOff>
                    <xdr:row>5</xdr:row>
                    <xdr:rowOff>9525</xdr:rowOff>
                  </to>
                </anchor>
              </controlPr>
            </control>
          </mc:Choice>
        </mc:AlternateContent>
        <mc:AlternateContent xmlns:mc="http://schemas.openxmlformats.org/markup-compatibility/2006">
          <mc:Choice Requires="x14">
            <control shapeId="39941" r:id="rId5" name="Option Button 36869">
              <controlPr defaultSize="0" autoFill="0" autoLine="0" autoPict="0" altText="Teste">
                <anchor moveWithCells="1">
                  <from>
                    <xdr:col>3</xdr:col>
                    <xdr:colOff>295275</xdr:colOff>
                    <xdr:row>3</xdr:row>
                    <xdr:rowOff>123825</xdr:rowOff>
                  </from>
                  <to>
                    <xdr:col>3</xdr:col>
                    <xdr:colOff>647700</xdr:colOff>
                    <xdr:row>5</xdr:row>
                    <xdr:rowOff>19050</xdr:rowOff>
                  </to>
                </anchor>
              </controlPr>
            </control>
          </mc:Choice>
        </mc:AlternateContent>
        <mc:AlternateContent xmlns:mc="http://schemas.openxmlformats.org/markup-compatibility/2006">
          <mc:Choice Requires="x14">
            <control shapeId="39942" r:id="rId6" name="Option Button 36870">
              <controlPr defaultSize="0" autoFill="0" autoLine="0" autoPict="0">
                <anchor moveWithCells="1">
                  <from>
                    <xdr:col>4</xdr:col>
                    <xdr:colOff>419100</xdr:colOff>
                    <xdr:row>3</xdr:row>
                    <xdr:rowOff>104775</xdr:rowOff>
                  </from>
                  <to>
                    <xdr:col>4</xdr:col>
                    <xdr:colOff>723900</xdr:colOff>
                    <xdr:row>5</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J203"/>
  <sheetViews>
    <sheetView workbookViewId="0">
      <pane ySplit="1" topLeftCell="A3" activePane="bottomLeft" state="frozen"/>
      <selection pane="bottomLeft" activeCell="E1" sqref="E1:G1048576"/>
    </sheetView>
  </sheetViews>
  <sheetFormatPr baseColWidth="10" defaultRowHeight="12.75"/>
  <cols>
    <col min="1" max="1" width="22.42578125" customWidth="1"/>
  </cols>
  <sheetData>
    <row r="1" spans="1:10" ht="38.25">
      <c r="A1" s="4" t="s">
        <v>0</v>
      </c>
      <c r="B1" s="11" t="s">
        <v>260</v>
      </c>
      <c r="C1" s="11" t="s">
        <v>66</v>
      </c>
      <c r="D1" s="11" t="s">
        <v>1</v>
      </c>
      <c r="E1" s="9" t="s">
        <v>77</v>
      </c>
      <c r="F1" s="10" t="s">
        <v>78</v>
      </c>
      <c r="G1" s="17" t="s">
        <v>79</v>
      </c>
    </row>
    <row r="2" spans="1:10">
      <c r="A2" s="21" t="s">
        <v>83</v>
      </c>
      <c r="B2" s="37" t="s">
        <v>69</v>
      </c>
      <c r="C2" s="6">
        <f>VLOOKUP(A2,Efficacité!$A$8:$P$226,10)</f>
        <v>1.3</v>
      </c>
      <c r="D2" s="8">
        <v>6</v>
      </c>
      <c r="E2" s="7">
        <f>(C2*CA!$B$2)/D2</f>
        <v>3.4666666666666668</v>
      </c>
      <c r="F2" s="7">
        <f>(C2*CA!$C$2)/D2</f>
        <v>3.4666666666666668</v>
      </c>
      <c r="G2" s="7">
        <f>(C2*CA!$D$2)/D2</f>
        <v>9.75</v>
      </c>
      <c r="J2" s="12"/>
    </row>
    <row r="3" spans="1:10">
      <c r="A3" s="21" t="s">
        <v>57</v>
      </c>
      <c r="B3" s="37" t="s">
        <v>71</v>
      </c>
      <c r="C3" s="6">
        <v>10</v>
      </c>
      <c r="D3" s="8">
        <v>6</v>
      </c>
      <c r="E3" s="7">
        <f>(C3*CA!$B$2)/D3</f>
        <v>26.666666666666668</v>
      </c>
      <c r="F3" s="7">
        <f>(C3*CA!$C$2)/D3</f>
        <v>26.666666666666668</v>
      </c>
      <c r="G3" s="7">
        <f>(C3*CA!$D$2)/D3</f>
        <v>75</v>
      </c>
      <c r="J3" s="12"/>
    </row>
    <row r="4" spans="1:10">
      <c r="A4" s="21" t="s">
        <v>58</v>
      </c>
      <c r="B4" s="37" t="s">
        <v>70</v>
      </c>
      <c r="C4" s="6">
        <f>VLOOKUP(A4,Efficacité!$A$8:$P$226,10)</f>
        <v>0.6</v>
      </c>
      <c r="D4" s="8">
        <v>6</v>
      </c>
      <c r="E4" s="7">
        <f>(C4*CA!$B$2)/D4</f>
        <v>1.5999999999999999</v>
      </c>
      <c r="F4" s="7">
        <f>(C4*CA!$C$2)/D4</f>
        <v>1.5999999999999999</v>
      </c>
      <c r="G4" s="7">
        <f>(C4*CA!$D$2)/D4</f>
        <v>4.5</v>
      </c>
      <c r="J4" s="13"/>
    </row>
    <row r="5" spans="1:10">
      <c r="A5" s="21" t="s">
        <v>84</v>
      </c>
      <c r="B5" s="37" t="s">
        <v>70</v>
      </c>
      <c r="C5" s="6">
        <f>VLOOKUP(A5,Efficacité!$A$8:$P$226,10)</f>
        <v>0.2</v>
      </c>
      <c r="D5" s="8">
        <v>6</v>
      </c>
      <c r="E5" s="7">
        <f>(C5*CA!$B$2)/D5</f>
        <v>0.53333333333333333</v>
      </c>
      <c r="F5" s="7">
        <f>(C5*CA!$C$2)/D5</f>
        <v>0.53333333333333333</v>
      </c>
      <c r="G5" s="7">
        <f>(C5*CA!$D$2)/D5</f>
        <v>1.5</v>
      </c>
      <c r="J5" s="12"/>
    </row>
    <row r="6" spans="1:10">
      <c r="A6" s="21" t="s">
        <v>62</v>
      </c>
      <c r="B6" s="37" t="s">
        <v>82</v>
      </c>
      <c r="C6" s="6">
        <f>VLOOKUP(A6,Efficacité!$A$8:$P$226,10)</f>
        <v>0.4</v>
      </c>
      <c r="D6" s="8">
        <v>5000</v>
      </c>
      <c r="E6" s="7">
        <f>(C6*CA!$B$2)/D6</f>
        <v>1.2800000000000001E-3</v>
      </c>
      <c r="F6" s="7">
        <f>(C6*CA!$C$2)/D6</f>
        <v>1.2800000000000001E-3</v>
      </c>
      <c r="G6" s="7">
        <f>(C6*CA!$D$2)/D6</f>
        <v>3.5999999999999999E-3</v>
      </c>
      <c r="J6" s="13"/>
    </row>
    <row r="7" spans="1:10">
      <c r="A7" s="21" t="s">
        <v>2</v>
      </c>
      <c r="B7" s="37" t="s">
        <v>82</v>
      </c>
      <c r="C7" s="6">
        <f>VLOOKUP(A7,Efficacité!$A$8:$P$226,10)</f>
        <v>1.9</v>
      </c>
      <c r="D7" s="8">
        <v>24</v>
      </c>
      <c r="E7" s="7">
        <f>(C7*CA!$B$2)/D7</f>
        <v>1.2666666666666666</v>
      </c>
      <c r="F7" s="7">
        <f>(C7*CA!$C$2)/D7</f>
        <v>1.2666666666666666</v>
      </c>
      <c r="G7" s="7">
        <f>(C7*CA!$D$2)/D7</f>
        <v>3.5625</v>
      </c>
      <c r="J7" s="12"/>
    </row>
    <row r="8" spans="1:10">
      <c r="A8" s="21" t="s">
        <v>3</v>
      </c>
      <c r="B8" s="37" t="s">
        <v>82</v>
      </c>
      <c r="C8" s="6">
        <f>VLOOKUP(A8,Efficacité!$A$8:$P$226,10)</f>
        <v>1.5</v>
      </c>
      <c r="D8" s="8">
        <v>24</v>
      </c>
      <c r="E8" s="7">
        <f>(C8*CA!$B$2)/D8</f>
        <v>1</v>
      </c>
      <c r="F8" s="7">
        <f>(C8*CA!$C$2)/D8</f>
        <v>1</v>
      </c>
      <c r="G8" s="7">
        <f>(C8*CA!$D$2)/D8</f>
        <v>2.8125</v>
      </c>
      <c r="J8" s="12"/>
    </row>
    <row r="9" spans="1:10">
      <c r="A9" s="21" t="s">
        <v>86</v>
      </c>
      <c r="B9" s="37" t="s">
        <v>82</v>
      </c>
      <c r="C9" s="6">
        <f>VLOOKUP(A9,Efficacité!$A$8:$P$226,10)</f>
        <v>2.2999999999999998</v>
      </c>
      <c r="D9" s="8">
        <v>10</v>
      </c>
      <c r="E9" s="7">
        <f>(C9*CA!$B$2)/D9</f>
        <v>3.6799999999999997</v>
      </c>
      <c r="F9" s="7">
        <f>(C9*CA!$C$2)/D9</f>
        <v>3.6799999999999997</v>
      </c>
      <c r="G9" s="7">
        <f>(C9*CA!$D$2)/D9</f>
        <v>10.349999999999998</v>
      </c>
      <c r="J9" s="13"/>
    </row>
    <row r="10" spans="1:10">
      <c r="A10" s="21" t="s">
        <v>87</v>
      </c>
      <c r="B10" s="37" t="s">
        <v>82</v>
      </c>
      <c r="C10" s="6">
        <f>VLOOKUP(A10,Efficacité!$A$8:$P$226,10)</f>
        <v>1.2</v>
      </c>
      <c r="D10" s="8">
        <v>10</v>
      </c>
      <c r="E10" s="7">
        <f>(C10*CA!$B$2)/D10</f>
        <v>1.92</v>
      </c>
      <c r="F10" s="7">
        <f>(C10*CA!$C$2)/D10</f>
        <v>1.92</v>
      </c>
      <c r="G10" s="7">
        <f>(C10*CA!$D$2)/D10</f>
        <v>5.4</v>
      </c>
      <c r="J10" s="12"/>
    </row>
    <row r="11" spans="1:10">
      <c r="A11" s="21" t="s">
        <v>4</v>
      </c>
      <c r="B11" s="37" t="s">
        <v>82</v>
      </c>
      <c r="C11" s="6">
        <f>VLOOKUP(A11,Efficacité!$A$8:$P$226,10)</f>
        <v>0.5</v>
      </c>
      <c r="D11" s="8">
        <v>10</v>
      </c>
      <c r="E11" s="7">
        <f>(C11*CA!$B$2)/D11</f>
        <v>0.8</v>
      </c>
      <c r="F11" s="7">
        <f>(C11*CA!$C$2)/D11</f>
        <v>0.8</v>
      </c>
      <c r="G11" s="7">
        <f>(C11*CA!$D$2)/D11</f>
        <v>2.25</v>
      </c>
      <c r="J11" s="13"/>
    </row>
    <row r="12" spans="1:10">
      <c r="A12" s="21" t="s">
        <v>88</v>
      </c>
      <c r="B12" s="37" t="s">
        <v>82</v>
      </c>
      <c r="C12" s="6">
        <f>VLOOKUP(A12,Efficacité!$A$8:$P$226,10)</f>
        <v>0.2</v>
      </c>
      <c r="D12" s="8">
        <v>19</v>
      </c>
      <c r="E12" s="7">
        <f>(C12*CA!$B$2)/D12</f>
        <v>0.16842105263157894</v>
      </c>
      <c r="F12" s="7">
        <f>(C12*CA!$C$2)/D12</f>
        <v>0.16842105263157894</v>
      </c>
      <c r="G12" s="7">
        <f>(C12*CA!$D$2)/D12</f>
        <v>0.47368421052631576</v>
      </c>
      <c r="J12" s="12"/>
    </row>
    <row r="13" spans="1:10">
      <c r="A13" s="21" t="s">
        <v>89</v>
      </c>
      <c r="B13" s="37" t="s">
        <v>71</v>
      </c>
      <c r="C13" s="6">
        <f>VLOOKUP(A13,Efficacité!$A$8:$P$226,10)</f>
        <v>0</v>
      </c>
      <c r="D13" s="8">
        <v>10</v>
      </c>
      <c r="E13" s="7">
        <f>(C13*CA!$B$2)/D13</f>
        <v>0</v>
      </c>
      <c r="F13" s="7">
        <f>(C13*CA!$C$2)/D13</f>
        <v>0</v>
      </c>
      <c r="G13" s="7">
        <f>(C13*CA!$D$2)/D13</f>
        <v>0</v>
      </c>
      <c r="J13" s="13"/>
    </row>
    <row r="14" spans="1:10">
      <c r="A14" s="21" t="s">
        <v>5</v>
      </c>
      <c r="B14" s="37" t="s">
        <v>71</v>
      </c>
      <c r="C14" s="6">
        <f>VLOOKUP(A14,Efficacité!$A$8:$P$226,10)</f>
        <v>0.7</v>
      </c>
      <c r="D14" s="8">
        <v>125</v>
      </c>
      <c r="E14" s="7">
        <f>(C14*CA!$B$2)/D14</f>
        <v>8.9599999999999999E-2</v>
      </c>
      <c r="F14" s="7">
        <f>(C14*CA!$C$2)/D14</f>
        <v>8.9599999999999999E-2</v>
      </c>
      <c r="G14" s="7">
        <f>(C14*CA!$D$2)/D14</f>
        <v>0.25199999999999995</v>
      </c>
      <c r="J14" s="13"/>
    </row>
    <row r="15" spans="1:10">
      <c r="A15" s="21" t="s">
        <v>7</v>
      </c>
      <c r="B15" s="37" t="s">
        <v>69</v>
      </c>
      <c r="C15" s="6">
        <f>VLOOKUP(A15,Efficacité!$A$8:$P$226,10)</f>
        <v>0.1</v>
      </c>
      <c r="D15" s="8">
        <v>448</v>
      </c>
      <c r="E15" s="7">
        <f>(C15*CA!$B$2)/D15</f>
        <v>3.5714285714285718E-3</v>
      </c>
      <c r="F15" s="7">
        <f>(C15*CA!$C$2)/D15</f>
        <v>3.5714285714285718E-3</v>
      </c>
      <c r="G15" s="7">
        <f>(C15*CA!$D$2)/D15</f>
        <v>1.0044642857142858E-2</v>
      </c>
      <c r="J15" s="12"/>
    </row>
    <row r="16" spans="1:10">
      <c r="A16" s="21" t="s">
        <v>92</v>
      </c>
      <c r="B16" s="37" t="s">
        <v>69</v>
      </c>
      <c r="C16" s="6">
        <f>VLOOKUP(A16,Efficacité!$A$8:$P$226,10)</f>
        <v>0.1</v>
      </c>
      <c r="D16" s="8">
        <v>550</v>
      </c>
      <c r="E16" s="7">
        <f>(C16*CA!$B$2)/D16</f>
        <v>2.9090909090909093E-3</v>
      </c>
      <c r="F16" s="7">
        <f>(C16*CA!$C$2)/D16</f>
        <v>2.9090909090909093E-3</v>
      </c>
      <c r="G16" s="7">
        <f>(C16*CA!$D$2)/D16</f>
        <v>8.1818181818181825E-3</v>
      </c>
      <c r="J16" s="13"/>
    </row>
    <row r="17" spans="1:10">
      <c r="A17" s="21" t="s">
        <v>93</v>
      </c>
      <c r="B17" s="37" t="s">
        <v>69</v>
      </c>
      <c r="C17" s="6">
        <f>VLOOKUP(A17,Efficacité!$A$8:$P$226,10)</f>
        <v>0</v>
      </c>
      <c r="D17" s="8">
        <v>520</v>
      </c>
      <c r="E17" s="7">
        <f>(C17*CA!$B$2)/D17</f>
        <v>0</v>
      </c>
      <c r="F17" s="7">
        <f>(C17*CA!$C$2)/D17</f>
        <v>0</v>
      </c>
      <c r="G17" s="7">
        <f>(C17*CA!$D$2)/D17</f>
        <v>0</v>
      </c>
      <c r="J17" s="12"/>
    </row>
    <row r="18" spans="1:10">
      <c r="A18" s="21" t="s">
        <v>94</v>
      </c>
      <c r="B18" s="37" t="s">
        <v>69</v>
      </c>
      <c r="C18" s="6">
        <f>VLOOKUP(A18,Efficacité!$A$8:$P$226,10)</f>
        <v>28.7</v>
      </c>
      <c r="D18" s="8">
        <v>144</v>
      </c>
      <c r="E18" s="7">
        <f>(C18*CA!$B$2)/D18</f>
        <v>3.1888888888888887</v>
      </c>
      <c r="F18" s="7">
        <f>(C18*CA!$C$2)/D18</f>
        <v>3.1888888888888887</v>
      </c>
      <c r="G18" s="7">
        <f>(C18*CA!$D$2)/D18</f>
        <v>8.96875</v>
      </c>
      <c r="J18" s="13"/>
    </row>
    <row r="19" spans="1:10" ht="25.5">
      <c r="A19" s="21" t="s">
        <v>95</v>
      </c>
      <c r="B19" s="37" t="s">
        <v>69</v>
      </c>
      <c r="C19" s="6">
        <f>VLOOKUP(A19,Efficacité!$A$8:$P$226,10)</f>
        <v>1.2</v>
      </c>
      <c r="D19" s="8">
        <v>130</v>
      </c>
      <c r="E19" s="7">
        <f>(C19*CA!$B$2)/D19</f>
        <v>0.14769230769230768</v>
      </c>
      <c r="F19" s="7">
        <f>(C19*CA!$C$2)/D19</f>
        <v>0.14769230769230768</v>
      </c>
      <c r="G19" s="7">
        <f>(C19*CA!$D$2)/D19</f>
        <v>0.41538461538461541</v>
      </c>
      <c r="J19" s="12"/>
    </row>
    <row r="20" spans="1:10" ht="25.5">
      <c r="A20" s="21" t="s">
        <v>96</v>
      </c>
      <c r="B20" s="37" t="s">
        <v>69</v>
      </c>
      <c r="C20" s="6">
        <f>VLOOKUP(A20,Efficacité!$A$8:$P$226,10)</f>
        <v>10.9</v>
      </c>
      <c r="D20" s="8">
        <v>120</v>
      </c>
      <c r="E20" s="7">
        <f>(C20*CA!$B$2)/D20</f>
        <v>1.4533333333333334</v>
      </c>
      <c r="F20" s="7">
        <f>(C20*CA!$C$2)/D20</f>
        <v>1.4533333333333334</v>
      </c>
      <c r="G20" s="7">
        <f>(C20*CA!$D$2)/D20</f>
        <v>4.0875000000000004</v>
      </c>
      <c r="J20" s="13"/>
    </row>
    <row r="21" spans="1:10">
      <c r="A21" s="21" t="s">
        <v>97</v>
      </c>
      <c r="B21" s="37" t="s">
        <v>69</v>
      </c>
      <c r="C21" s="6">
        <f>VLOOKUP(A21,Efficacité!$A$8:$P$226,10)</f>
        <v>5</v>
      </c>
      <c r="D21" s="8">
        <v>258</v>
      </c>
      <c r="E21" s="7">
        <f>(C21*CA!$B$2)/D21</f>
        <v>0.31007751937984496</v>
      </c>
      <c r="F21" s="7">
        <f>(C21*CA!$C$2)/D21</f>
        <v>0.31007751937984496</v>
      </c>
      <c r="G21" s="7">
        <f>(C21*CA!$D$2)/D21</f>
        <v>0.87209302325581395</v>
      </c>
      <c r="J21" s="12"/>
    </row>
    <row r="22" spans="1:10">
      <c r="A22" s="21" t="s">
        <v>98</v>
      </c>
      <c r="B22" s="37" t="s">
        <v>69</v>
      </c>
      <c r="C22" s="6">
        <f>VLOOKUP(A22,Efficacité!$A$8:$P$226,10)</f>
        <v>6</v>
      </c>
      <c r="D22" s="8">
        <v>36</v>
      </c>
      <c r="E22" s="7">
        <f>(C22*CA!$B$2)/D22</f>
        <v>2.6666666666666665</v>
      </c>
      <c r="F22" s="7">
        <f>(C22*CA!$C$2)/D22</f>
        <v>2.6666666666666665</v>
      </c>
      <c r="G22" s="7">
        <f>(C22*CA!$D$2)/D22</f>
        <v>7.5</v>
      </c>
      <c r="J22" s="13"/>
    </row>
    <row r="23" spans="1:10">
      <c r="A23" s="21" t="s">
        <v>99</v>
      </c>
      <c r="B23" s="37" t="s">
        <v>69</v>
      </c>
      <c r="C23" s="6">
        <f>VLOOKUP(A23,Efficacité!$A$8:$P$226,10)</f>
        <v>8</v>
      </c>
      <c r="D23" s="8">
        <v>72</v>
      </c>
      <c r="E23" s="7">
        <f>(C23*CA!$B$2)/D23</f>
        <v>1.7777777777777777</v>
      </c>
      <c r="F23" s="7">
        <f>(C23*CA!$C$2)/D23</f>
        <v>1.7777777777777777</v>
      </c>
      <c r="G23" s="7">
        <f>(C23*CA!$D$2)/D23</f>
        <v>5</v>
      </c>
      <c r="J23" s="12"/>
    </row>
    <row r="24" spans="1:10">
      <c r="A24" s="21" t="s">
        <v>100</v>
      </c>
      <c r="B24" s="37" t="s">
        <v>69</v>
      </c>
      <c r="C24" s="6">
        <f>VLOOKUP(A24,Efficacité!$A$8:$P$226,10)</f>
        <v>1.5</v>
      </c>
      <c r="D24" s="8">
        <v>40</v>
      </c>
      <c r="E24" s="7">
        <f>(C24*CA!$B$2)/D24</f>
        <v>0.6</v>
      </c>
      <c r="F24" s="7">
        <f>(C24*CA!$C$2)/D24</f>
        <v>0.6</v>
      </c>
      <c r="G24" s="7">
        <f>(C24*CA!$D$2)/D24</f>
        <v>1.6875</v>
      </c>
      <c r="J24" s="13"/>
    </row>
    <row r="25" spans="1:10">
      <c r="A25" s="21" t="s">
        <v>8</v>
      </c>
      <c r="B25" s="37" t="s">
        <v>69</v>
      </c>
      <c r="C25" s="6">
        <f>VLOOKUP(A25,Efficacité!$A$8:$P$226,10)</f>
        <v>2.9</v>
      </c>
      <c r="D25" s="8">
        <v>6</v>
      </c>
      <c r="E25" s="7">
        <f>(C25*CA!$B$2)/D25</f>
        <v>7.7333333333333334</v>
      </c>
      <c r="F25" s="7">
        <f>(C25*CA!$C$2)/D25</f>
        <v>7.7333333333333334</v>
      </c>
      <c r="G25" s="7">
        <f>(C25*CA!$D$2)/D25</f>
        <v>21.75</v>
      </c>
      <c r="J25" s="12"/>
    </row>
    <row r="26" spans="1:10">
      <c r="A26" s="21" t="s">
        <v>101</v>
      </c>
      <c r="B26" s="37" t="s">
        <v>71</v>
      </c>
      <c r="C26" s="6">
        <f>VLOOKUP(A26,Efficacité!$A$8:$P$226,10)</f>
        <v>0</v>
      </c>
      <c r="D26" s="8">
        <v>2</v>
      </c>
      <c r="E26" s="7">
        <f>(C26*CA!$B$2)/D26</f>
        <v>0</v>
      </c>
      <c r="F26" s="7">
        <f>(C26*CA!$C$2)/D26</f>
        <v>0</v>
      </c>
      <c r="G26" s="7">
        <f>(C26*CA!$D$2)/D26</f>
        <v>0</v>
      </c>
      <c r="J26" s="13"/>
    </row>
    <row r="27" spans="1:10" ht="25.5">
      <c r="A27" s="21" t="s">
        <v>102</v>
      </c>
      <c r="B27" s="37" t="s">
        <v>71</v>
      </c>
      <c r="C27" s="6">
        <f>VLOOKUP(A27,Efficacité!$A$8:$P$226,10)</f>
        <v>13.8</v>
      </c>
      <c r="D27" s="8">
        <v>2</v>
      </c>
      <c r="E27" s="7">
        <f>(C27*CA!$B$2)/D27</f>
        <v>110.4</v>
      </c>
      <c r="F27" s="7">
        <f>(C27*CA!$C$2)/D27</f>
        <v>110.4</v>
      </c>
      <c r="G27" s="7">
        <f>(C27*CA!$D$2)/D27</f>
        <v>310.5</v>
      </c>
      <c r="J27" s="12"/>
    </row>
    <row r="28" spans="1:10">
      <c r="A28" s="21" t="s">
        <v>103</v>
      </c>
      <c r="B28" s="37" t="s">
        <v>71</v>
      </c>
      <c r="C28" s="6">
        <f>VLOOKUP(A28,Efficacité!$A$8:$P$226,10)</f>
        <v>2</v>
      </c>
      <c r="D28" s="8">
        <v>6</v>
      </c>
      <c r="E28" s="7">
        <f>(C28*CA!$B$2)/D28</f>
        <v>5.333333333333333</v>
      </c>
      <c r="F28" s="7">
        <f>(C28*CA!$C$2)/D28</f>
        <v>5.333333333333333</v>
      </c>
      <c r="G28" s="7">
        <f>(C28*CA!$D$2)/D28</f>
        <v>15</v>
      </c>
      <c r="J28" s="13"/>
    </row>
    <row r="29" spans="1:10">
      <c r="A29" s="21" t="s">
        <v>104</v>
      </c>
      <c r="B29" s="37" t="s">
        <v>71</v>
      </c>
      <c r="C29" s="6">
        <f>VLOOKUP(A29,Efficacité!$A$8:$P$226,10)</f>
        <v>14.6</v>
      </c>
      <c r="D29" s="8">
        <v>360</v>
      </c>
      <c r="E29" s="7">
        <f>(C29*CA!$B$2)/D29</f>
        <v>0.64888888888888885</v>
      </c>
      <c r="F29" s="7">
        <f>(C29*CA!$C$2)/D29</f>
        <v>0.64888888888888885</v>
      </c>
      <c r="G29" s="7">
        <f>(C29*CA!$D$2)/D29</f>
        <v>1.825</v>
      </c>
      <c r="J29" s="12"/>
    </row>
    <row r="30" spans="1:10">
      <c r="A30" s="21" t="s">
        <v>105</v>
      </c>
      <c r="B30" s="37" t="s">
        <v>71</v>
      </c>
      <c r="C30" s="6">
        <f>VLOOKUP(A30,Efficacité!$A$8:$P$226,10)</f>
        <v>0.6</v>
      </c>
      <c r="D30" s="8">
        <v>360</v>
      </c>
      <c r="E30" s="7">
        <f>(C30*CA!$B$2)/D30</f>
        <v>2.6666666666666665E-2</v>
      </c>
      <c r="F30" s="7">
        <f>(C30*CA!$C$2)/D30</f>
        <v>2.6666666666666665E-2</v>
      </c>
      <c r="G30" s="7">
        <f>(C30*CA!$D$2)/D30</f>
        <v>7.4999999999999997E-2</v>
      </c>
      <c r="J30" s="13"/>
    </row>
    <row r="31" spans="1:10">
      <c r="A31" s="21" t="s">
        <v>106</v>
      </c>
      <c r="B31" s="37" t="s">
        <v>71</v>
      </c>
      <c r="C31" s="6">
        <f>VLOOKUP(A31,Efficacité!$A$8:$P$226,10)</f>
        <v>4.7</v>
      </c>
      <c r="D31" s="8">
        <v>360</v>
      </c>
      <c r="E31" s="7">
        <f>(C31*CA!$B$2)/D31</f>
        <v>0.2088888888888889</v>
      </c>
      <c r="F31" s="7">
        <f>(C31*CA!$C$2)/D31</f>
        <v>0.2088888888888889</v>
      </c>
      <c r="G31" s="7">
        <f>(C31*CA!$D$2)/D31</f>
        <v>0.58750000000000002</v>
      </c>
      <c r="J31" s="13"/>
    </row>
    <row r="32" spans="1:10">
      <c r="A32" s="21" t="s">
        <v>9</v>
      </c>
      <c r="B32" s="37" t="s">
        <v>69</v>
      </c>
      <c r="C32" s="6">
        <f>VLOOKUP(A32,Efficacité!$A$8:$P$226,10)</f>
        <v>12.7</v>
      </c>
      <c r="D32" s="8">
        <v>360</v>
      </c>
      <c r="E32" s="7">
        <f>(C32*CA!$B$2)/D32</f>
        <v>0.56444444444444442</v>
      </c>
      <c r="F32" s="7">
        <f>(C32*CA!$C$2)/D32</f>
        <v>0.56444444444444442</v>
      </c>
      <c r="G32" s="7">
        <f>(C32*CA!$D$2)/D32</f>
        <v>1.5874999999999999</v>
      </c>
      <c r="J32" s="12"/>
    </row>
    <row r="33" spans="1:10">
      <c r="A33" s="21" t="s">
        <v>107</v>
      </c>
      <c r="B33" s="37" t="s">
        <v>69</v>
      </c>
      <c r="C33" s="6">
        <f>VLOOKUP(A33,Efficacité!$A$8:$P$226,10)</f>
        <v>2.5</v>
      </c>
      <c r="D33" s="8">
        <v>360</v>
      </c>
      <c r="E33" s="7">
        <f>(C33*CA!$B$2)/D33</f>
        <v>0.1111111111111111</v>
      </c>
      <c r="F33" s="7">
        <f>(C33*CA!$C$2)/D33</f>
        <v>0.1111111111111111</v>
      </c>
      <c r="G33" s="7">
        <f>(C33*CA!$D$2)/D33</f>
        <v>0.3125</v>
      </c>
      <c r="J33" s="13"/>
    </row>
    <row r="34" spans="1:10">
      <c r="A34" s="21" t="s">
        <v>65</v>
      </c>
      <c r="B34" s="37" t="s">
        <v>69</v>
      </c>
      <c r="C34" s="6">
        <f>VLOOKUP(A34,Efficacité!$A$8:$P$226,10)</f>
        <v>9.6999999999999993</v>
      </c>
      <c r="D34" s="8">
        <v>360</v>
      </c>
      <c r="E34" s="7">
        <f>(C34*CA!$B$2)/D34</f>
        <v>0.43111111111111106</v>
      </c>
      <c r="F34" s="7">
        <f>(C34*CA!$C$2)/D34</f>
        <v>0.43111111111111106</v>
      </c>
      <c r="G34" s="7">
        <f>(C34*CA!$D$2)/D34</f>
        <v>1.2124999999999999</v>
      </c>
      <c r="J34" s="12"/>
    </row>
    <row r="35" spans="1:10">
      <c r="A35" s="21" t="s">
        <v>108</v>
      </c>
      <c r="B35" s="37" t="s">
        <v>71</v>
      </c>
      <c r="C35" s="6">
        <f>VLOOKUP(A35,Efficacité!$A$8:$P$226,10)</f>
        <v>5.9</v>
      </c>
      <c r="D35" s="8">
        <v>360</v>
      </c>
      <c r="E35" s="7">
        <f>(C35*CA!$B$2)/D35</f>
        <v>0.26222222222222225</v>
      </c>
      <c r="F35" s="7">
        <f>(C35*CA!$C$2)/D35</f>
        <v>0.26222222222222225</v>
      </c>
      <c r="G35" s="7">
        <f>(C35*CA!$D$2)/D35</f>
        <v>0.73750000000000004</v>
      </c>
      <c r="J35" s="13"/>
    </row>
    <row r="36" spans="1:10">
      <c r="A36" s="21" t="s">
        <v>109</v>
      </c>
      <c r="B36" s="37" t="s">
        <v>71</v>
      </c>
      <c r="C36" s="6">
        <f>VLOOKUP(A36,Efficacité!$A$8:$P$226,10)</f>
        <v>-2.2000000000000002</v>
      </c>
      <c r="D36" s="8">
        <v>360</v>
      </c>
      <c r="E36" s="7">
        <f>(C36*CA!$B$2)/D36</f>
        <v>-9.7777777777777783E-2</v>
      </c>
      <c r="F36" s="7">
        <f>(C36*CA!$C$2)/D36</f>
        <v>-9.7777777777777783E-2</v>
      </c>
      <c r="G36" s="7">
        <f>(C36*CA!$D$2)/D36</f>
        <v>-0.27500000000000002</v>
      </c>
      <c r="J36" s="12"/>
    </row>
    <row r="37" spans="1:10">
      <c r="A37" s="21" t="s">
        <v>110</v>
      </c>
      <c r="B37" s="37" t="s">
        <v>71</v>
      </c>
      <c r="C37" s="6">
        <f>VLOOKUP(A37,Efficacité!$A$8:$P$226,10)</f>
        <v>6.5</v>
      </c>
      <c r="D37" s="8">
        <v>360</v>
      </c>
      <c r="E37" s="7">
        <f>(C37*CA!$B$2)/D37</f>
        <v>0.28888888888888886</v>
      </c>
      <c r="F37" s="7">
        <f>(C37*CA!$C$2)/D37</f>
        <v>0.28888888888888886</v>
      </c>
      <c r="G37" s="7">
        <f>(C37*CA!$D$2)/D37</f>
        <v>0.8125</v>
      </c>
      <c r="J37" s="13"/>
    </row>
    <row r="38" spans="1:10" ht="25.5">
      <c r="A38" s="21" t="s">
        <v>111</v>
      </c>
      <c r="B38" s="37" t="s">
        <v>69</v>
      </c>
      <c r="C38" s="6">
        <f>VLOOKUP(A38,Efficacité!$A$8:$P$226,10)</f>
        <v>0</v>
      </c>
      <c r="D38" s="8">
        <v>360</v>
      </c>
      <c r="E38" s="7">
        <f>(C38*CA!$B$2)/D38</f>
        <v>0</v>
      </c>
      <c r="F38" s="7">
        <f>(C38*CA!$C$2)/D38</f>
        <v>0</v>
      </c>
      <c r="G38" s="7">
        <f>(C38*CA!$D$2)/D38</f>
        <v>0</v>
      </c>
      <c r="J38" s="14"/>
    </row>
    <row r="39" spans="1:10">
      <c r="A39" s="21" t="s">
        <v>112</v>
      </c>
      <c r="B39" s="37" t="s">
        <v>69</v>
      </c>
      <c r="C39" s="6">
        <f>VLOOKUP(A39,Efficacité!$A$8:$P$226,10)</f>
        <v>45.8</v>
      </c>
      <c r="D39" s="8">
        <v>360</v>
      </c>
      <c r="E39" s="7">
        <f>(C39*CA!$B$2)/D39</f>
        <v>2.0355555555555553</v>
      </c>
      <c r="F39" s="7">
        <f>(C39*CA!$C$2)/D39</f>
        <v>2.0355555555555553</v>
      </c>
      <c r="G39" s="7">
        <f>(C39*CA!$D$2)/D39</f>
        <v>5.7249999999999996</v>
      </c>
      <c r="J39" s="13"/>
    </row>
    <row r="40" spans="1:10">
      <c r="A40" s="21" t="s">
        <v>113</v>
      </c>
      <c r="B40" s="37" t="s">
        <v>69</v>
      </c>
      <c r="C40" s="6">
        <f>VLOOKUP(A40,Efficacité!$A$8:$P$226,10)</f>
        <v>0</v>
      </c>
      <c r="D40" s="8">
        <v>360</v>
      </c>
      <c r="E40" s="7">
        <f>(C40*CA!$B$2)/D40</f>
        <v>0</v>
      </c>
      <c r="F40" s="7">
        <f>(C40*CA!$C$2)/D40</f>
        <v>0</v>
      </c>
      <c r="G40" s="7">
        <f>(C40*CA!$D$2)/D40</f>
        <v>0</v>
      </c>
      <c r="J40" s="12"/>
    </row>
    <row r="41" spans="1:10">
      <c r="A41" s="21" t="s">
        <v>10</v>
      </c>
      <c r="B41" s="37" t="s">
        <v>69</v>
      </c>
      <c r="C41" s="6">
        <f>VLOOKUP(A41,Efficacité!$A$8:$P$226,10)</f>
        <v>9.1999999999999993</v>
      </c>
      <c r="D41" s="8">
        <v>360</v>
      </c>
      <c r="E41" s="7">
        <f>(C41*CA!$B$2)/D41</f>
        <v>0.40888888888888886</v>
      </c>
      <c r="F41" s="7">
        <f>(C41*CA!$C$2)/D41</f>
        <v>0.40888888888888886</v>
      </c>
      <c r="G41" s="7">
        <f>(C41*CA!$D$2)/D41</f>
        <v>1.1499999999999999</v>
      </c>
      <c r="J41" s="13"/>
    </row>
    <row r="42" spans="1:10">
      <c r="A42" s="21" t="s">
        <v>114</v>
      </c>
      <c r="B42" s="37" t="s">
        <v>69</v>
      </c>
      <c r="C42" s="6">
        <f>VLOOKUP(A42,Efficacité!$A$8:$P$226,10)</f>
        <v>1.1000000000000001</v>
      </c>
      <c r="D42" s="8">
        <v>360</v>
      </c>
      <c r="E42" s="7">
        <f>(C42*CA!$B$2)/D42</f>
        <v>4.8888888888888891E-2</v>
      </c>
      <c r="F42" s="7">
        <f>(C42*CA!$C$2)/D42</f>
        <v>4.8888888888888891E-2</v>
      </c>
      <c r="G42" s="7">
        <f>(C42*CA!$D$2)/D42</f>
        <v>0.13750000000000001</v>
      </c>
      <c r="J42" s="12"/>
    </row>
    <row r="43" spans="1:10">
      <c r="A43" s="21" t="s">
        <v>115</v>
      </c>
      <c r="B43" s="37" t="s">
        <v>69</v>
      </c>
      <c r="C43" s="6">
        <f>VLOOKUP(A43,Efficacité!$A$8:$P$226,10)</f>
        <v>0.6</v>
      </c>
      <c r="D43" s="8">
        <v>360</v>
      </c>
      <c r="E43" s="7">
        <f>(C43*CA!$B$2)/D43</f>
        <v>2.6666666666666665E-2</v>
      </c>
      <c r="F43" s="7">
        <f>(C43*CA!$C$2)/D43</f>
        <v>2.6666666666666665E-2</v>
      </c>
      <c r="G43" s="7">
        <f>(C43*CA!$D$2)/D43</f>
        <v>7.4999999999999997E-2</v>
      </c>
      <c r="J43" s="13"/>
    </row>
    <row r="44" spans="1:10">
      <c r="A44" s="21" t="s">
        <v>116</v>
      </c>
      <c r="B44" s="37" t="s">
        <v>69</v>
      </c>
      <c r="C44" s="6">
        <f>VLOOKUP(A44,Efficacité!$A$8:$P$226,10)</f>
        <v>81.7</v>
      </c>
      <c r="D44" s="8">
        <v>360</v>
      </c>
      <c r="E44" s="7">
        <f>(C44*CA!$B$2)/D44</f>
        <v>3.6311111111111112</v>
      </c>
      <c r="F44" s="7">
        <f>(C44*CA!$C$2)/D44</f>
        <v>3.6311111111111112</v>
      </c>
      <c r="G44" s="7">
        <f>(C44*CA!$D$2)/D44</f>
        <v>10.2125</v>
      </c>
      <c r="J44" s="12"/>
    </row>
    <row r="45" spans="1:10" ht="25.5">
      <c r="A45" s="21" t="s">
        <v>117</v>
      </c>
      <c r="B45" s="37" t="s">
        <v>69</v>
      </c>
      <c r="C45" s="6">
        <f>VLOOKUP(A45,Efficacité!$A$8:$P$226,10)</f>
        <v>1.5</v>
      </c>
      <c r="D45" s="8">
        <v>360</v>
      </c>
      <c r="E45" s="7">
        <f>(C45*CA!$B$2)/D45</f>
        <v>6.6666666666666666E-2</v>
      </c>
      <c r="F45" s="7">
        <f>(C45*CA!$C$2)/D45</f>
        <v>6.6666666666666666E-2</v>
      </c>
      <c r="G45" s="7">
        <f>(C45*CA!$D$2)/D45</f>
        <v>0.1875</v>
      </c>
      <c r="J45" s="13"/>
    </row>
    <row r="46" spans="1:10" ht="25.5">
      <c r="A46" s="21" t="s">
        <v>118</v>
      </c>
      <c r="B46" s="37" t="s">
        <v>69</v>
      </c>
      <c r="C46" s="6">
        <f>VLOOKUP(A46,Efficacité!$A$8:$P$226,10)</f>
        <v>2.9</v>
      </c>
      <c r="D46" s="8">
        <v>360</v>
      </c>
      <c r="E46" s="7">
        <f>(C46*CA!$B$2)/D46</f>
        <v>0.12888888888888889</v>
      </c>
      <c r="F46" s="7">
        <f>(C46*CA!$C$2)/D46</f>
        <v>0.12888888888888889</v>
      </c>
      <c r="G46" s="7">
        <f>(C46*CA!$D$2)/D46</f>
        <v>0.36249999999999999</v>
      </c>
      <c r="J46" s="12"/>
    </row>
    <row r="47" spans="1:10">
      <c r="A47" s="21" t="s">
        <v>119</v>
      </c>
      <c r="B47" s="37" t="s">
        <v>69</v>
      </c>
      <c r="C47" s="6">
        <f>VLOOKUP(A47,Efficacité!$A$8:$P$226,10)</f>
        <v>1.2</v>
      </c>
      <c r="D47" s="8">
        <v>360</v>
      </c>
      <c r="E47" s="7">
        <f>(C47*CA!$B$2)/D47</f>
        <v>5.333333333333333E-2</v>
      </c>
      <c r="F47" s="7">
        <f>(C47*CA!$C$2)/D47</f>
        <v>5.333333333333333E-2</v>
      </c>
      <c r="G47" s="7">
        <f>(C47*CA!$D$2)/D47</f>
        <v>0.15</v>
      </c>
      <c r="J47" s="13"/>
    </row>
    <row r="48" spans="1:10">
      <c r="A48" s="21" t="s">
        <v>120</v>
      </c>
      <c r="B48" s="37" t="s">
        <v>69</v>
      </c>
      <c r="C48" s="6">
        <f>VLOOKUP(A48,Efficacité!$A$8:$P$226,10)</f>
        <v>0.7</v>
      </c>
      <c r="D48" s="8">
        <v>360</v>
      </c>
      <c r="E48" s="7">
        <f>(C48*CA!$B$2)/D48</f>
        <v>3.111111111111111E-2</v>
      </c>
      <c r="F48" s="7">
        <f>(C48*CA!$C$2)/D48</f>
        <v>3.111111111111111E-2</v>
      </c>
      <c r="G48" s="7">
        <f>(C48*CA!$D$2)/D48</f>
        <v>8.7499999999999994E-2</v>
      </c>
      <c r="J48" s="12"/>
    </row>
    <row r="49" spans="1:10">
      <c r="A49" s="21" t="s">
        <v>60</v>
      </c>
      <c r="B49" s="37" t="s">
        <v>69</v>
      </c>
      <c r="C49" s="6">
        <f>VLOOKUP(A49,Efficacité!$A$8:$P$226,10)</f>
        <v>7.2</v>
      </c>
      <c r="D49" s="8">
        <v>360</v>
      </c>
      <c r="E49" s="7">
        <f>(C49*CA!$B$2)/D49</f>
        <v>0.32</v>
      </c>
      <c r="F49" s="7">
        <f>(C49*CA!$C$2)/D49</f>
        <v>0.32</v>
      </c>
      <c r="G49" s="7">
        <f>(C49*CA!$D$2)/D49</f>
        <v>0.9</v>
      </c>
      <c r="J49" s="13"/>
    </row>
    <row r="50" spans="1:10">
      <c r="A50" s="21" t="s">
        <v>121</v>
      </c>
      <c r="B50" s="37" t="s">
        <v>69</v>
      </c>
      <c r="C50" s="6">
        <f>VLOOKUP(A50,Efficacité!$A$8:$P$226,10)</f>
        <v>0.2</v>
      </c>
      <c r="D50" s="8">
        <v>360</v>
      </c>
      <c r="E50" s="7">
        <f>(C50*CA!$B$2)/D50</f>
        <v>8.8888888888888889E-3</v>
      </c>
      <c r="F50" s="7">
        <f>(C50*CA!$C$2)/D50</f>
        <v>8.8888888888888889E-3</v>
      </c>
      <c r="G50" s="7">
        <f>(C50*CA!$D$2)/D50</f>
        <v>2.5000000000000001E-2</v>
      </c>
      <c r="J50" s="12"/>
    </row>
    <row r="51" spans="1:10">
      <c r="A51" s="21" t="s">
        <v>11</v>
      </c>
      <c r="B51" s="37" t="s">
        <v>69</v>
      </c>
      <c r="C51" s="6">
        <f>VLOOKUP(A51,Efficacité!$A$8:$P$226,10)</f>
        <v>10.6</v>
      </c>
      <c r="D51" s="8">
        <v>360</v>
      </c>
      <c r="E51" s="7">
        <f>(C51*CA!$B$2)/D51</f>
        <v>0.47111111111111109</v>
      </c>
      <c r="F51" s="7">
        <f>(C51*CA!$C$2)/D51</f>
        <v>0.47111111111111109</v>
      </c>
      <c r="G51" s="7">
        <f>(C51*CA!$D$2)/D51</f>
        <v>1.325</v>
      </c>
      <c r="J51" s="13"/>
    </row>
    <row r="52" spans="1:10">
      <c r="A52" s="21" t="s">
        <v>122</v>
      </c>
      <c r="B52" s="37" t="s">
        <v>69</v>
      </c>
      <c r="C52" s="6">
        <f>VLOOKUP(A52,Efficacité!$A$8:$P$226,10)</f>
        <v>0</v>
      </c>
      <c r="D52" s="8">
        <v>360</v>
      </c>
      <c r="E52" s="7">
        <f>(C52*CA!$B$2)/D52</f>
        <v>0</v>
      </c>
      <c r="F52" s="7">
        <f>(C52*CA!$C$2)/D52</f>
        <v>0</v>
      </c>
      <c r="G52" s="7">
        <f>(C52*CA!$D$2)/D52</f>
        <v>0</v>
      </c>
      <c r="J52" s="12"/>
    </row>
    <row r="53" spans="1:10">
      <c r="A53" s="21" t="s">
        <v>123</v>
      </c>
      <c r="B53" s="37" t="s">
        <v>69</v>
      </c>
      <c r="C53" s="6">
        <f>VLOOKUP(A53,Efficacité!$A$8:$P$226,10)</f>
        <v>0</v>
      </c>
      <c r="D53" s="8">
        <v>360</v>
      </c>
      <c r="E53" s="7">
        <f>(C53*CA!$B$2)/D53</f>
        <v>0</v>
      </c>
      <c r="F53" s="7">
        <f>(C53*CA!$C$2)/D53</f>
        <v>0</v>
      </c>
      <c r="G53" s="7">
        <f>(C53*CA!$D$2)/D53</f>
        <v>0</v>
      </c>
      <c r="J53" s="13"/>
    </row>
    <row r="54" spans="1:10">
      <c r="A54" s="21" t="s">
        <v>124</v>
      </c>
      <c r="B54" s="37" t="s">
        <v>69</v>
      </c>
      <c r="C54" s="6">
        <f>VLOOKUP(A54,Efficacité!$A$8:$P$226,10)</f>
        <v>0</v>
      </c>
      <c r="D54" s="8">
        <v>360</v>
      </c>
      <c r="E54" s="7">
        <f>(C54*CA!$B$2)/D54</f>
        <v>0</v>
      </c>
      <c r="F54" s="7">
        <f>(C54*CA!$C$2)/D54</f>
        <v>0</v>
      </c>
      <c r="G54" s="7">
        <f>(C54*CA!$D$2)/D54</f>
        <v>0</v>
      </c>
      <c r="J54" s="12"/>
    </row>
    <row r="55" spans="1:10">
      <c r="A55" s="21" t="s">
        <v>125</v>
      </c>
      <c r="B55" s="37" t="s">
        <v>69</v>
      </c>
      <c r="C55" s="6">
        <f>VLOOKUP(A55,Efficacité!$A$8:$P$226,10)</f>
        <v>0.1</v>
      </c>
      <c r="D55" s="8">
        <v>360</v>
      </c>
      <c r="E55" s="7">
        <f>(C55*CA!$B$2)/D55</f>
        <v>4.4444444444444444E-3</v>
      </c>
      <c r="F55" s="7">
        <f>(C55*CA!$C$2)/D55</f>
        <v>4.4444444444444444E-3</v>
      </c>
      <c r="G55" s="7">
        <f>(C55*CA!$D$2)/D55</f>
        <v>1.2500000000000001E-2</v>
      </c>
      <c r="J55" s="13"/>
    </row>
    <row r="56" spans="1:10" ht="25.5">
      <c r="A56" s="21" t="s">
        <v>126</v>
      </c>
      <c r="B56" s="37" t="s">
        <v>69</v>
      </c>
      <c r="C56" s="6">
        <f>VLOOKUP(A56,Efficacité!$A$8:$P$226,10)</f>
        <v>0.1</v>
      </c>
      <c r="D56" s="8">
        <v>360</v>
      </c>
      <c r="E56" s="7">
        <f>(C56*CA!$B$2)/D56</f>
        <v>4.4444444444444444E-3</v>
      </c>
      <c r="F56" s="7">
        <f>(C56*CA!$C$2)/D56</f>
        <v>4.4444444444444444E-3</v>
      </c>
      <c r="G56" s="7">
        <f>(C56*CA!$D$2)/D56</f>
        <v>1.2500000000000001E-2</v>
      </c>
      <c r="J56" s="12"/>
    </row>
    <row r="57" spans="1:10">
      <c r="A57" s="21" t="s">
        <v>127</v>
      </c>
      <c r="B57" s="37" t="s">
        <v>69</v>
      </c>
      <c r="C57" s="6">
        <f>VLOOKUP(A57,Efficacité!$A$8:$P$226,10)</f>
        <v>0.8</v>
      </c>
      <c r="D57" s="8">
        <v>360</v>
      </c>
      <c r="E57" s="7">
        <f>(C57*CA!$B$2)/D57</f>
        <v>3.5555555555555556E-2</v>
      </c>
      <c r="F57" s="7">
        <f>(C57*CA!$C$2)/D57</f>
        <v>3.5555555555555556E-2</v>
      </c>
      <c r="G57" s="7">
        <f>(C57*CA!$D$2)/D57</f>
        <v>0.1</v>
      </c>
      <c r="J57" s="13"/>
    </row>
    <row r="58" spans="1:10">
      <c r="A58" s="21" t="s">
        <v>128</v>
      </c>
      <c r="B58" s="37" t="s">
        <v>69</v>
      </c>
      <c r="C58" s="6">
        <f>VLOOKUP(A58,Efficacité!$A$8:$P$226,10)</f>
        <v>7.2</v>
      </c>
      <c r="D58" s="8">
        <v>360</v>
      </c>
      <c r="E58" s="7">
        <f>(C58*CA!$B$2)/D58</f>
        <v>0.32</v>
      </c>
      <c r="F58" s="7">
        <f>(C58*CA!$C$2)/D58</f>
        <v>0.32</v>
      </c>
      <c r="G58" s="7">
        <f>(C58*CA!$D$2)/D58</f>
        <v>0.9</v>
      </c>
      <c r="J58" s="12"/>
    </row>
    <row r="59" spans="1:10">
      <c r="A59" s="21" t="s">
        <v>129</v>
      </c>
      <c r="B59" s="37" t="s">
        <v>69</v>
      </c>
      <c r="C59" s="6">
        <f>VLOOKUP(A59,Efficacité!$A$8:$P$226,10)</f>
        <v>0.2</v>
      </c>
      <c r="D59" s="8">
        <v>360</v>
      </c>
      <c r="E59" s="7">
        <f>(C59*CA!$B$2)/D59</f>
        <v>8.8888888888888889E-3</v>
      </c>
      <c r="F59" s="7">
        <f>(C59*CA!$C$2)/D59</f>
        <v>8.8888888888888889E-3</v>
      </c>
      <c r="G59" s="7">
        <f>(C59*CA!$D$2)/D59</f>
        <v>2.5000000000000001E-2</v>
      </c>
      <c r="J59" s="13"/>
    </row>
    <row r="60" spans="1:10">
      <c r="A60" s="21" t="s">
        <v>13</v>
      </c>
      <c r="B60" s="37" t="s">
        <v>69</v>
      </c>
      <c r="C60" s="6">
        <f>VLOOKUP(A60,Efficacité!$A$8:$P$226,10)</f>
        <v>10.6</v>
      </c>
      <c r="D60" s="8">
        <v>360</v>
      </c>
      <c r="E60" s="7">
        <f>(C60*CA!$B$2)/D60</f>
        <v>0.47111111111111109</v>
      </c>
      <c r="F60" s="7">
        <f>(C60*CA!$C$2)/D60</f>
        <v>0.47111111111111109</v>
      </c>
      <c r="G60" s="7">
        <f>(C60*CA!$D$2)/D60</f>
        <v>1.325</v>
      </c>
      <c r="J60" s="12"/>
    </row>
    <row r="61" spans="1:10">
      <c r="A61" s="21" t="s">
        <v>130</v>
      </c>
      <c r="B61" s="37" t="s">
        <v>71</v>
      </c>
      <c r="C61" s="6">
        <f>VLOOKUP(A61,Efficacité!$A$8:$P$226,10)</f>
        <v>0</v>
      </c>
      <c r="D61" s="8">
        <v>360</v>
      </c>
      <c r="E61" s="7">
        <f>(C61*CA!$B$2)/D61</f>
        <v>0</v>
      </c>
      <c r="F61" s="7">
        <f>(C61*CA!$C$2)/D61</f>
        <v>0</v>
      </c>
      <c r="G61" s="7">
        <f>(C61*CA!$D$2)/D61</f>
        <v>0</v>
      </c>
      <c r="J61" s="13"/>
    </row>
    <row r="62" spans="1:10">
      <c r="A62" s="21" t="s">
        <v>14</v>
      </c>
      <c r="B62" s="37" t="s">
        <v>71</v>
      </c>
      <c r="C62" s="6">
        <f>VLOOKUP(A62,Efficacité!$A$8:$P$226,10)</f>
        <v>98.3</v>
      </c>
      <c r="D62" s="8">
        <v>360</v>
      </c>
      <c r="E62" s="7">
        <f>(C62*CA!$B$2)/D62</f>
        <v>4.3688888888888888</v>
      </c>
      <c r="F62" s="7">
        <f>(C62*CA!$C$2)/D62</f>
        <v>4.3688888888888888</v>
      </c>
      <c r="G62" s="7">
        <f>(C62*CA!$D$2)/D62</f>
        <v>12.2875</v>
      </c>
      <c r="J62" s="12"/>
    </row>
    <row r="63" spans="1:10">
      <c r="A63" s="21" t="s">
        <v>15</v>
      </c>
      <c r="B63" s="37" t="s">
        <v>69</v>
      </c>
      <c r="C63" s="6">
        <f>VLOOKUP(A63,Efficacité!$A$8:$P$226,10)</f>
        <v>98.6</v>
      </c>
      <c r="D63" s="8">
        <v>360</v>
      </c>
      <c r="E63" s="7">
        <f>(C63*CA!$B$2)/D63</f>
        <v>4.3822222222222216</v>
      </c>
      <c r="F63" s="7">
        <f>(C63*CA!$C$2)/D63</f>
        <v>4.3822222222222216</v>
      </c>
      <c r="G63" s="7">
        <f>(C63*CA!$D$2)/D63</f>
        <v>12.324999999999999</v>
      </c>
      <c r="J63" s="13"/>
    </row>
    <row r="64" spans="1:10">
      <c r="A64" s="21" t="s">
        <v>59</v>
      </c>
      <c r="B64" s="37" t="s">
        <v>71</v>
      </c>
      <c r="C64" s="6">
        <f>VLOOKUP(A64,Efficacité!$A$8:$P$226,10)</f>
        <v>6.9</v>
      </c>
      <c r="D64" s="8">
        <v>360</v>
      </c>
      <c r="E64" s="7">
        <f>(C64*CA!$B$2)/D64</f>
        <v>0.3066666666666667</v>
      </c>
      <c r="F64" s="7">
        <f>(C64*CA!$C$2)/D64</f>
        <v>0.3066666666666667</v>
      </c>
      <c r="G64" s="7">
        <f>(C64*CA!$D$2)/D64</f>
        <v>0.86250000000000004</v>
      </c>
      <c r="J64" s="12"/>
    </row>
    <row r="65" spans="1:10">
      <c r="A65" s="21" t="s">
        <v>131</v>
      </c>
      <c r="B65" s="37" t="s">
        <v>71</v>
      </c>
      <c r="C65" s="6">
        <f>VLOOKUP(A65,Efficacité!$A$8:$P$226,10)</f>
        <v>1.9</v>
      </c>
      <c r="D65" s="8">
        <v>360</v>
      </c>
      <c r="E65" s="7">
        <f>(C65*CA!$B$2)/D65</f>
        <v>8.4444444444444447E-2</v>
      </c>
      <c r="F65" s="7">
        <f>(C65*CA!$C$2)/D65</f>
        <v>8.4444444444444447E-2</v>
      </c>
      <c r="G65" s="7">
        <f>(C65*CA!$D$2)/D65</f>
        <v>0.23749999999999999</v>
      </c>
      <c r="J65" s="13"/>
    </row>
    <row r="66" spans="1:10">
      <c r="A66" s="21" t="s">
        <v>16</v>
      </c>
      <c r="B66" s="37" t="s">
        <v>70</v>
      </c>
      <c r="C66" s="6">
        <f>VLOOKUP(A66,Efficacité!$A$8:$P$226,10)</f>
        <v>9.6</v>
      </c>
      <c r="D66" s="8">
        <v>360</v>
      </c>
      <c r="E66" s="7">
        <f>(C66*CA!$B$2)/D66</f>
        <v>0.42666666666666664</v>
      </c>
      <c r="F66" s="7">
        <f>(C66*CA!$C$2)/D66</f>
        <v>0.42666666666666664</v>
      </c>
      <c r="G66" s="7">
        <f>(C66*CA!$D$2)/D66</f>
        <v>1.2</v>
      </c>
      <c r="J66" s="12"/>
    </row>
    <row r="67" spans="1:10">
      <c r="A67" s="21" t="s">
        <v>132</v>
      </c>
      <c r="B67" s="37" t="s">
        <v>70</v>
      </c>
      <c r="C67" s="6">
        <f>VLOOKUP(A67,Efficacité!$A$8:$P$226,10)</f>
        <v>4</v>
      </c>
      <c r="D67" s="8">
        <v>360</v>
      </c>
      <c r="E67" s="7">
        <f>(C67*CA!$B$2)/D67</f>
        <v>0.17777777777777778</v>
      </c>
      <c r="F67" s="7">
        <f>(C67*CA!$C$2)/D67</f>
        <v>0.17777777777777778</v>
      </c>
      <c r="G67" s="7">
        <f>(C67*CA!$D$2)/D67</f>
        <v>0.5</v>
      </c>
      <c r="J67" s="13"/>
    </row>
    <row r="68" spans="1:10">
      <c r="A68" s="21" t="s">
        <v>133</v>
      </c>
      <c r="B68" s="37" t="s">
        <v>69</v>
      </c>
      <c r="C68" s="6">
        <f>VLOOKUP(A68,Efficacité!$A$8:$P$226,10)</f>
        <v>6.9</v>
      </c>
      <c r="D68" s="8">
        <v>360</v>
      </c>
      <c r="E68" s="7">
        <f>(C68*CA!$B$2)/D68</f>
        <v>0.3066666666666667</v>
      </c>
      <c r="F68" s="7">
        <f>(C68*CA!$C$2)/D68</f>
        <v>0.3066666666666667</v>
      </c>
      <c r="G68" s="7">
        <f>(C68*CA!$D$2)/D68</f>
        <v>0.86250000000000004</v>
      </c>
      <c r="J68" s="12"/>
    </row>
    <row r="69" spans="1:10">
      <c r="A69" s="21" t="s">
        <v>134</v>
      </c>
      <c r="B69" s="37" t="s">
        <v>69</v>
      </c>
      <c r="C69" s="6">
        <f>VLOOKUP(A69,Efficacité!$A$8:$P$226,10)</f>
        <v>2.9</v>
      </c>
      <c r="D69" s="8">
        <v>360</v>
      </c>
      <c r="E69" s="7">
        <f>(C69*CA!$B$2)/D69</f>
        <v>0.12888888888888889</v>
      </c>
      <c r="F69" s="7">
        <f>(C69*CA!$C$2)/D69</f>
        <v>0.12888888888888889</v>
      </c>
      <c r="G69" s="7">
        <f>(C69*CA!$D$2)/D69</f>
        <v>0.36249999999999999</v>
      </c>
      <c r="J69" s="13"/>
    </row>
    <row r="70" spans="1:10">
      <c r="A70" s="21" t="s">
        <v>135</v>
      </c>
      <c r="B70" s="37" t="s">
        <v>69</v>
      </c>
      <c r="C70" s="6">
        <f>VLOOKUP(A70,Efficacité!$A$8:$P$226,10)</f>
        <v>15.1</v>
      </c>
      <c r="D70" s="8">
        <v>360</v>
      </c>
      <c r="E70" s="7">
        <f>(C70*CA!$B$2)/D70</f>
        <v>0.6711111111111111</v>
      </c>
      <c r="F70" s="7">
        <f>(C70*CA!$C$2)/D70</f>
        <v>0.6711111111111111</v>
      </c>
      <c r="G70" s="7">
        <f>(C70*CA!$D$2)/D70</f>
        <v>1.8875</v>
      </c>
      <c r="J70" s="14"/>
    </row>
    <row r="71" spans="1:10">
      <c r="A71" s="21" t="s">
        <v>17</v>
      </c>
      <c r="B71" s="37" t="s">
        <v>69</v>
      </c>
      <c r="C71" s="6">
        <f>VLOOKUP(A71,Efficacité!$A$8:$P$226,10)</f>
        <v>88.6</v>
      </c>
      <c r="D71" s="8">
        <v>360</v>
      </c>
      <c r="E71" s="7">
        <f>(C71*CA!$B$2)/D71</f>
        <v>3.9377777777777774</v>
      </c>
      <c r="F71" s="7">
        <f>(C71*CA!$C$2)/D71</f>
        <v>3.9377777777777774</v>
      </c>
      <c r="G71" s="7">
        <f>(C71*CA!$D$2)/D71</f>
        <v>11.074999999999999</v>
      </c>
      <c r="J71" s="13"/>
    </row>
    <row r="72" spans="1:10" ht="25.5">
      <c r="A72" s="21" t="s">
        <v>136</v>
      </c>
      <c r="B72" s="37" t="s">
        <v>69</v>
      </c>
      <c r="C72" s="6">
        <f>VLOOKUP(A72,Efficacité!$A$8:$P$226,10)</f>
        <v>2.1</v>
      </c>
      <c r="D72" s="8">
        <v>360</v>
      </c>
      <c r="E72" s="7">
        <f>(C72*CA!$B$2)/D72</f>
        <v>9.3333333333333338E-2</v>
      </c>
      <c r="F72" s="7">
        <f>(C72*CA!$C$2)/D72</f>
        <v>9.3333333333333338E-2</v>
      </c>
      <c r="G72" s="7">
        <f>(C72*CA!$D$2)/D72</f>
        <v>0.26250000000000001</v>
      </c>
      <c r="J72" s="12"/>
    </row>
    <row r="73" spans="1:10">
      <c r="A73" s="21" t="s">
        <v>137</v>
      </c>
      <c r="B73" s="37" t="s">
        <v>69</v>
      </c>
      <c r="C73" s="6">
        <f>VLOOKUP(A73,Efficacité!$A$8:$P$226,10)</f>
        <v>11</v>
      </c>
      <c r="D73" s="8">
        <v>360</v>
      </c>
      <c r="E73" s="7">
        <f>(C73*CA!$B$2)/D73</f>
        <v>0.48888888888888887</v>
      </c>
      <c r="F73" s="7">
        <f>(C73*CA!$C$2)/D73</f>
        <v>0.48888888888888887</v>
      </c>
      <c r="G73" s="7">
        <f>(C73*CA!$D$2)/D73</f>
        <v>1.375</v>
      </c>
      <c r="J73" s="13"/>
    </row>
    <row r="74" spans="1:10">
      <c r="A74" s="21" t="s">
        <v>18</v>
      </c>
      <c r="B74" s="37" t="s">
        <v>69</v>
      </c>
      <c r="C74" s="6">
        <f>VLOOKUP(A74,Efficacité!$A$8:$P$226,10)</f>
        <v>21.1</v>
      </c>
      <c r="D74" s="8">
        <v>360</v>
      </c>
      <c r="E74" s="7">
        <f>(C74*CA!$B$2)/D74</f>
        <v>0.93777777777777782</v>
      </c>
      <c r="F74" s="7">
        <f>(C74*CA!$C$2)/D74</f>
        <v>0.93777777777777782</v>
      </c>
      <c r="G74" s="7">
        <f>(C74*CA!$D$2)/D74</f>
        <v>2.6375000000000002</v>
      </c>
      <c r="J74" s="12"/>
    </row>
    <row r="75" spans="1:10">
      <c r="A75" s="21" t="s">
        <v>19</v>
      </c>
      <c r="B75" s="37" t="s">
        <v>69</v>
      </c>
      <c r="C75" s="6">
        <f>VLOOKUP(A75,Efficacité!$A$8:$P$226,10)</f>
        <v>40.4</v>
      </c>
      <c r="D75" s="8">
        <v>360</v>
      </c>
      <c r="E75" s="7">
        <f>(C75*CA!$B$2)/D75</f>
        <v>1.7955555555555556</v>
      </c>
      <c r="F75" s="7">
        <f>(C75*CA!$C$2)/D75</f>
        <v>1.7955555555555556</v>
      </c>
      <c r="G75" s="7">
        <f>(C75*CA!$D$2)/D75</f>
        <v>5.05</v>
      </c>
      <c r="J75" s="13"/>
    </row>
    <row r="76" spans="1:10">
      <c r="A76" s="21" t="s">
        <v>20</v>
      </c>
      <c r="B76" s="37" t="s">
        <v>69</v>
      </c>
      <c r="C76" s="6">
        <f>VLOOKUP(A76,Efficacité!$A$8:$P$226,10)</f>
        <v>35.5</v>
      </c>
      <c r="D76" s="8">
        <v>360</v>
      </c>
      <c r="E76" s="7">
        <f>(C76*CA!$B$2)/D76</f>
        <v>1.5777777777777777</v>
      </c>
      <c r="F76" s="7">
        <f>(C76*CA!$C$2)/D76</f>
        <v>1.5777777777777777</v>
      </c>
      <c r="G76" s="7">
        <f>(C76*CA!$D$2)/D76</f>
        <v>4.4375</v>
      </c>
      <c r="J76" s="12"/>
    </row>
    <row r="77" spans="1:10">
      <c r="A77" s="21" t="s">
        <v>138</v>
      </c>
      <c r="B77" s="37" t="s">
        <v>71</v>
      </c>
      <c r="C77" s="6">
        <f>VLOOKUP(A77,Efficacité!$A$8:$P$226,10)</f>
        <v>1.2</v>
      </c>
      <c r="D77" s="8">
        <v>360</v>
      </c>
      <c r="E77" s="7">
        <f>(C77*CA!$B$2)/D77</f>
        <v>5.333333333333333E-2</v>
      </c>
      <c r="F77" s="7">
        <f>(C77*CA!$C$2)/D77</f>
        <v>5.333333333333333E-2</v>
      </c>
      <c r="G77" s="7">
        <f>(C77*CA!$D$2)/D77</f>
        <v>0.15</v>
      </c>
      <c r="J77" s="13"/>
    </row>
    <row r="78" spans="1:10">
      <c r="A78" s="21" t="s">
        <v>139</v>
      </c>
      <c r="B78" s="37" t="s">
        <v>82</v>
      </c>
      <c r="C78" s="6">
        <f>VLOOKUP(A78,Efficacité!$A$8:$P$226,10)</f>
        <v>0.7</v>
      </c>
      <c r="D78" s="8">
        <v>360</v>
      </c>
      <c r="E78" s="7">
        <f>(C78*CA!$B$2)/D78</f>
        <v>3.111111111111111E-2</v>
      </c>
      <c r="F78" s="7">
        <f>(C78*CA!$C$2)/D78</f>
        <v>3.111111111111111E-2</v>
      </c>
      <c r="G78" s="7">
        <f>(C78*CA!$D$2)/D78</f>
        <v>8.7499999999999994E-2</v>
      </c>
      <c r="J78" s="12"/>
    </row>
    <row r="79" spans="1:10">
      <c r="A79" s="21" t="s">
        <v>140</v>
      </c>
      <c r="B79" s="37" t="s">
        <v>69</v>
      </c>
      <c r="C79" s="6">
        <f>VLOOKUP(A79,Efficacité!$A$8:$P$226,10)</f>
        <v>0</v>
      </c>
      <c r="D79" s="8">
        <v>360</v>
      </c>
      <c r="E79" s="7">
        <f>(C79*CA!$B$2)/D79</f>
        <v>0</v>
      </c>
      <c r="F79" s="7">
        <f>(C79*CA!$C$2)/D79</f>
        <v>0</v>
      </c>
      <c r="G79" s="7">
        <f>(C79*CA!$D$2)/D79</f>
        <v>0</v>
      </c>
      <c r="J79" s="13"/>
    </row>
    <row r="80" spans="1:10">
      <c r="A80" s="21" t="s">
        <v>141</v>
      </c>
      <c r="B80" s="37" t="s">
        <v>69</v>
      </c>
      <c r="C80" s="6">
        <f>VLOOKUP(A80,Efficacité!$A$8:$P$226,10)</f>
        <v>0</v>
      </c>
      <c r="D80" s="8">
        <v>360</v>
      </c>
      <c r="E80" s="7">
        <f>(C80*CA!$B$2)/D80</f>
        <v>0</v>
      </c>
      <c r="F80" s="7">
        <f>(C80*CA!$C$2)/D80</f>
        <v>0</v>
      </c>
      <c r="G80" s="7">
        <f>(C80*CA!$D$2)/D80</f>
        <v>0</v>
      </c>
      <c r="J80" s="12"/>
    </row>
    <row r="81" spans="1:10">
      <c r="A81" s="21" t="s">
        <v>142</v>
      </c>
      <c r="B81" s="37" t="s">
        <v>69</v>
      </c>
      <c r="C81" s="6">
        <f>VLOOKUP(A81,Efficacité!$A$8:$P$226,10)</f>
        <v>0</v>
      </c>
      <c r="D81" s="8">
        <v>360</v>
      </c>
      <c r="E81" s="7">
        <f>(C81*CA!$B$2)/D81</f>
        <v>0</v>
      </c>
      <c r="F81" s="7">
        <f>(C81*CA!$C$2)/D81</f>
        <v>0</v>
      </c>
      <c r="G81" s="7">
        <f>(C81*CA!$D$2)/D81</f>
        <v>0</v>
      </c>
      <c r="J81" s="13"/>
    </row>
    <row r="82" spans="1:10">
      <c r="A82" s="21" t="s">
        <v>21</v>
      </c>
      <c r="B82" s="37" t="s">
        <v>70</v>
      </c>
      <c r="C82" s="6">
        <f>VLOOKUP(A82,Efficacité!$A$8:$P$226,10)</f>
        <v>0.1</v>
      </c>
      <c r="D82" s="8">
        <v>360</v>
      </c>
      <c r="E82" s="7">
        <f>(C82*CA!$B$2)/D82</f>
        <v>4.4444444444444444E-3</v>
      </c>
      <c r="F82" s="7">
        <f>(C82*CA!$C$2)/D82</f>
        <v>4.4444444444444444E-3</v>
      </c>
      <c r="G82" s="7">
        <f>(C82*CA!$D$2)/D82</f>
        <v>1.2500000000000001E-2</v>
      </c>
      <c r="J82" s="12"/>
    </row>
    <row r="83" spans="1:10">
      <c r="A83" s="21" t="s">
        <v>22</v>
      </c>
      <c r="B83" s="37" t="s">
        <v>69</v>
      </c>
      <c r="C83" s="6">
        <f>VLOOKUP(A83,Efficacité!$A$8:$P$226,10)</f>
        <v>35.1</v>
      </c>
      <c r="D83" s="8">
        <v>360</v>
      </c>
      <c r="E83" s="7">
        <f>(C83*CA!$B$2)/D83</f>
        <v>1.56</v>
      </c>
      <c r="F83" s="7">
        <f>(C83*CA!$C$2)/D83</f>
        <v>1.56</v>
      </c>
      <c r="G83" s="7">
        <f>(C83*CA!$D$2)/D83</f>
        <v>4.3875000000000002</v>
      </c>
      <c r="J83" s="13"/>
    </row>
    <row r="84" spans="1:10">
      <c r="A84" s="21" t="s">
        <v>23</v>
      </c>
      <c r="B84" s="37" t="s">
        <v>70</v>
      </c>
      <c r="C84" s="6">
        <f>VLOOKUP(A84,Efficacité!$A$8:$P$226,10)</f>
        <v>10.1</v>
      </c>
      <c r="D84" s="8">
        <v>360</v>
      </c>
      <c r="E84" s="7">
        <f>(C84*CA!$B$2)/D84</f>
        <v>0.44888888888888889</v>
      </c>
      <c r="F84" s="7">
        <f>(C84*CA!$C$2)/D84</f>
        <v>0.44888888888888889</v>
      </c>
      <c r="G84" s="7">
        <f>(C84*CA!$D$2)/D84</f>
        <v>1.2625</v>
      </c>
      <c r="J84" s="12"/>
    </row>
    <row r="85" spans="1:10">
      <c r="A85" s="21" t="s">
        <v>25</v>
      </c>
      <c r="B85" s="37" t="s">
        <v>70</v>
      </c>
      <c r="C85" s="6">
        <f>VLOOKUP(A85,Efficacité!$A$8:$P$226,10)</f>
        <v>0.1</v>
      </c>
      <c r="D85" s="8">
        <v>360</v>
      </c>
      <c r="E85" s="7">
        <f>(C85*CA!$B$2)/D85</f>
        <v>4.4444444444444444E-3</v>
      </c>
      <c r="F85" s="7">
        <f>(C85*CA!$C$2)/D85</f>
        <v>4.4444444444444444E-3</v>
      </c>
      <c r="G85" s="7">
        <f>(C85*CA!$D$2)/D85</f>
        <v>1.2500000000000001E-2</v>
      </c>
      <c r="J85" s="13"/>
    </row>
    <row r="86" spans="1:10">
      <c r="A86" s="21" t="s">
        <v>26</v>
      </c>
      <c r="B86" s="37" t="s">
        <v>69</v>
      </c>
      <c r="C86" s="6">
        <f>VLOOKUP(A86,Efficacité!$A$8:$P$226,10)</f>
        <v>0.2</v>
      </c>
      <c r="D86" s="8">
        <v>360</v>
      </c>
      <c r="E86" s="7">
        <f>(C86*CA!$B$2)/D86</f>
        <v>8.8888888888888889E-3</v>
      </c>
      <c r="F86" s="7">
        <f>(C86*CA!$C$2)/D86</f>
        <v>8.8888888888888889E-3</v>
      </c>
      <c r="G86" s="7">
        <f>(C86*CA!$D$2)/D86</f>
        <v>2.5000000000000001E-2</v>
      </c>
      <c r="J86" s="12"/>
    </row>
    <row r="87" spans="1:10">
      <c r="A87" s="21" t="s">
        <v>143</v>
      </c>
      <c r="B87" s="37" t="s">
        <v>70</v>
      </c>
      <c r="C87" s="6">
        <f>VLOOKUP(A87,Efficacité!$A$8:$P$226,10)</f>
        <v>6.1</v>
      </c>
      <c r="D87" s="8">
        <v>360</v>
      </c>
      <c r="E87" s="7">
        <f>(C87*CA!$B$2)/D87</f>
        <v>0.27111111111111108</v>
      </c>
      <c r="F87" s="7">
        <f>(C87*CA!$C$2)/D87</f>
        <v>0.27111111111111108</v>
      </c>
      <c r="G87" s="7">
        <f>(C87*CA!$D$2)/D87</f>
        <v>0.76249999999999996</v>
      </c>
      <c r="J87" s="13"/>
    </row>
    <row r="88" spans="1:10">
      <c r="A88" s="21" t="s">
        <v>27</v>
      </c>
      <c r="B88" s="37" t="s">
        <v>70</v>
      </c>
      <c r="C88" s="6">
        <f>VLOOKUP(A88,Efficacité!$A$8:$P$226,10)</f>
        <v>0.1</v>
      </c>
      <c r="D88" s="8">
        <v>360</v>
      </c>
      <c r="E88" s="7">
        <f>(C88*CA!$B$2)/D88</f>
        <v>4.4444444444444444E-3</v>
      </c>
      <c r="F88" s="7">
        <f>(C88*CA!$C$2)/D88</f>
        <v>4.4444444444444444E-3</v>
      </c>
      <c r="G88" s="7">
        <f>(C88*CA!$D$2)/D88</f>
        <v>1.2500000000000001E-2</v>
      </c>
      <c r="J88" s="12"/>
    </row>
    <row r="89" spans="1:10">
      <c r="A89" s="21" t="s">
        <v>28</v>
      </c>
      <c r="B89" s="37" t="s">
        <v>70</v>
      </c>
      <c r="C89" s="6">
        <f>VLOOKUP(A89,Efficacité!$A$8:$P$226,10)</f>
        <v>1.5</v>
      </c>
      <c r="D89" s="8">
        <v>360</v>
      </c>
      <c r="E89" s="7">
        <f>(C89*CA!$B$2)/D89</f>
        <v>6.6666666666666666E-2</v>
      </c>
      <c r="F89" s="7">
        <f>(C89*CA!$C$2)/D89</f>
        <v>6.6666666666666666E-2</v>
      </c>
      <c r="G89" s="7">
        <f>(C89*CA!$D$2)/D89</f>
        <v>0.1875</v>
      </c>
      <c r="J89" s="13"/>
    </row>
    <row r="90" spans="1:10" ht="25.5">
      <c r="A90" s="21" t="s">
        <v>144</v>
      </c>
      <c r="B90" s="37" t="s">
        <v>69</v>
      </c>
      <c r="C90" s="6">
        <f>VLOOKUP(A90,Efficacité!$A$8:$P$226,10)</f>
        <v>0.8</v>
      </c>
      <c r="D90" s="8">
        <v>360</v>
      </c>
      <c r="E90" s="7">
        <f>(C90*CA!$B$2)/D90</f>
        <v>3.5555555555555556E-2</v>
      </c>
      <c r="F90" s="7">
        <f>(C90*CA!$C$2)/D90</f>
        <v>3.5555555555555556E-2</v>
      </c>
      <c r="G90" s="7">
        <f>(C90*CA!$D$2)/D90</f>
        <v>0.1</v>
      </c>
      <c r="J90" s="12"/>
    </row>
    <row r="91" spans="1:10" ht="25.5">
      <c r="A91" s="21" t="s">
        <v>145</v>
      </c>
      <c r="B91" s="37" t="s">
        <v>71</v>
      </c>
      <c r="C91" s="6">
        <f>VLOOKUP(A91,Efficacité!$A$8:$P$226,10)</f>
        <v>0.7</v>
      </c>
      <c r="D91" s="8">
        <v>360</v>
      </c>
      <c r="E91" s="7">
        <f>(C91*CA!$B$2)/D91</f>
        <v>3.111111111111111E-2</v>
      </c>
      <c r="F91" s="7">
        <f>(C91*CA!$C$2)/D91</f>
        <v>3.111111111111111E-2</v>
      </c>
      <c r="G91" s="7">
        <f>(C91*CA!$D$2)/D91</f>
        <v>8.7499999999999994E-2</v>
      </c>
      <c r="J91" s="13"/>
    </row>
    <row r="92" spans="1:10" ht="25.5">
      <c r="A92" s="21" t="s">
        <v>146</v>
      </c>
      <c r="B92" s="37" t="s">
        <v>71</v>
      </c>
      <c r="C92" s="6">
        <f>VLOOKUP(A92,Efficacité!$A$8:$P$226,10)</f>
        <v>0</v>
      </c>
      <c r="D92" s="8">
        <v>360</v>
      </c>
      <c r="E92" s="7">
        <f>(C92*CA!$B$2)/D92</f>
        <v>0</v>
      </c>
      <c r="F92" s="7">
        <f>(C92*CA!$C$2)/D92</f>
        <v>0</v>
      </c>
      <c r="G92" s="7">
        <f>(C92*CA!$D$2)/D92</f>
        <v>0</v>
      </c>
      <c r="J92" s="12"/>
    </row>
    <row r="93" spans="1:10">
      <c r="A93" s="21" t="s">
        <v>255</v>
      </c>
      <c r="B93" s="37" t="s">
        <v>71</v>
      </c>
      <c r="C93" s="6">
        <f>VLOOKUP(A93,Efficacité!$A$8:$P$226,10)</f>
        <v>0</v>
      </c>
      <c r="D93" s="8">
        <v>360</v>
      </c>
      <c r="E93" s="7">
        <f>(C93*CA!$B$2)/D93</f>
        <v>0</v>
      </c>
      <c r="F93" s="7">
        <f>(C93*CA!$C$2)/D93</f>
        <v>0</v>
      </c>
      <c r="G93" s="7">
        <f>(C93*CA!$D$2)/D93</f>
        <v>0</v>
      </c>
      <c r="J93" s="13"/>
    </row>
    <row r="94" spans="1:10">
      <c r="A94" s="21" t="s">
        <v>29</v>
      </c>
      <c r="B94" s="37" t="s">
        <v>71</v>
      </c>
      <c r="C94" s="6">
        <f>VLOOKUP(A94,Efficacité!$A$8:$P$226,10)</f>
        <v>0.3</v>
      </c>
      <c r="D94" s="8">
        <v>360</v>
      </c>
      <c r="E94" s="7">
        <f>(C94*CA!$B$2)/D94</f>
        <v>1.3333333333333332E-2</v>
      </c>
      <c r="F94" s="7">
        <f>(C94*CA!$C$2)/D94</f>
        <v>1.3333333333333332E-2</v>
      </c>
      <c r="G94" s="7">
        <f>(C94*CA!$D$2)/D94</f>
        <v>3.7499999999999999E-2</v>
      </c>
      <c r="J94" s="12"/>
    </row>
    <row r="95" spans="1:10">
      <c r="A95" s="21" t="s">
        <v>30</v>
      </c>
      <c r="B95" s="37" t="s">
        <v>71</v>
      </c>
      <c r="C95" s="6">
        <f>VLOOKUP(A95,Efficacité!$A$8:$P$226,10)</f>
        <v>0.4</v>
      </c>
      <c r="D95" s="8">
        <v>360</v>
      </c>
      <c r="E95" s="7">
        <f>(C95*CA!$B$2)/D95</f>
        <v>1.7777777777777778E-2</v>
      </c>
      <c r="F95" s="7">
        <f>(C95*CA!$C$2)/D95</f>
        <v>1.7777777777777778E-2</v>
      </c>
      <c r="G95" s="7">
        <f>(C95*CA!$D$2)/D95</f>
        <v>0.05</v>
      </c>
      <c r="J95" s="13"/>
    </row>
    <row r="96" spans="1:10">
      <c r="A96" s="21" t="s">
        <v>31</v>
      </c>
      <c r="B96" s="37" t="s">
        <v>71</v>
      </c>
      <c r="C96" s="6">
        <f>VLOOKUP(A96,Efficacité!$A$8:$P$226,10)</f>
        <v>2.4</v>
      </c>
      <c r="D96" s="8">
        <v>360</v>
      </c>
      <c r="E96" s="7">
        <f>(C96*CA!$B$2)/D96</f>
        <v>0.10666666666666666</v>
      </c>
      <c r="F96" s="7">
        <f>(C96*CA!$C$2)/D96</f>
        <v>0.10666666666666666</v>
      </c>
      <c r="G96" s="7">
        <f>(C96*CA!$D$2)/D96</f>
        <v>0.3</v>
      </c>
      <c r="J96" s="12"/>
    </row>
    <row r="97" spans="1:10">
      <c r="A97" s="21" t="s">
        <v>32</v>
      </c>
      <c r="B97" s="37" t="s">
        <v>69</v>
      </c>
      <c r="C97" s="6">
        <f>VLOOKUP(A97,Efficacité!$A$8:$P$226,10)</f>
        <v>0</v>
      </c>
      <c r="D97" s="8">
        <v>360</v>
      </c>
      <c r="E97" s="7">
        <f>(C97*CA!$B$2)/D97</f>
        <v>0</v>
      </c>
      <c r="F97" s="7">
        <f>(C97*CA!$C$2)/D97</f>
        <v>0</v>
      </c>
      <c r="G97" s="7">
        <f>(C97*CA!$D$2)/D97</f>
        <v>0</v>
      </c>
      <c r="J97" s="13"/>
    </row>
    <row r="98" spans="1:10">
      <c r="A98" s="21" t="s">
        <v>33</v>
      </c>
      <c r="B98" s="37" t="s">
        <v>70</v>
      </c>
      <c r="C98" s="6">
        <f>VLOOKUP(A98,Efficacité!$A$8:$P$226,10)</f>
        <v>1.4</v>
      </c>
      <c r="D98" s="8">
        <v>360</v>
      </c>
      <c r="E98" s="7">
        <f>(C98*CA!$B$2)/D98</f>
        <v>6.222222222222222E-2</v>
      </c>
      <c r="F98" s="7">
        <f>(C98*CA!$C$2)/D98</f>
        <v>6.222222222222222E-2</v>
      </c>
      <c r="G98" s="7">
        <f>(C98*CA!$D$2)/D98</f>
        <v>0.17499999999999999</v>
      </c>
      <c r="J98" s="12"/>
    </row>
    <row r="99" spans="1:10" ht="25.5">
      <c r="A99" s="21" t="s">
        <v>147</v>
      </c>
      <c r="B99" s="37" t="s">
        <v>70</v>
      </c>
      <c r="C99" s="6">
        <f>VLOOKUP(A99,Efficacité!$A$8:$P$226,10)</f>
        <v>0.7</v>
      </c>
      <c r="D99" s="8">
        <v>360</v>
      </c>
      <c r="E99" s="7">
        <f>(C99*CA!$B$2)/D99</f>
        <v>3.111111111111111E-2</v>
      </c>
      <c r="F99" s="7">
        <f>(C99*CA!$C$2)/D99</f>
        <v>3.111111111111111E-2</v>
      </c>
      <c r="G99" s="7">
        <f>(C99*CA!$D$2)/D99</f>
        <v>8.7499999999999994E-2</v>
      </c>
      <c r="J99" s="13"/>
    </row>
    <row r="100" spans="1:10">
      <c r="A100" s="21" t="s">
        <v>148</v>
      </c>
      <c r="B100" s="37" t="s">
        <v>69</v>
      </c>
      <c r="C100" s="6">
        <f>VLOOKUP(A100,Efficacité!$A$8:$P$226,10)</f>
        <v>0.5</v>
      </c>
      <c r="D100" s="8">
        <v>360</v>
      </c>
      <c r="E100" s="7">
        <f>(C100*CA!$B$2)/D100</f>
        <v>2.2222222222222223E-2</v>
      </c>
      <c r="F100" s="7">
        <f>(C100*CA!$C$2)/D100</f>
        <v>2.2222222222222223E-2</v>
      </c>
      <c r="G100" s="7">
        <f>(C100*CA!$D$2)/D100</f>
        <v>6.25E-2</v>
      </c>
      <c r="J100" s="12"/>
    </row>
    <row r="101" spans="1:10">
      <c r="A101" s="21" t="s">
        <v>149</v>
      </c>
      <c r="B101" s="37" t="s">
        <v>71</v>
      </c>
      <c r="C101" s="6">
        <f>VLOOKUP(A101,Efficacité!$A$8:$P$226,10)</f>
        <v>2.2999999999999998</v>
      </c>
      <c r="D101" s="8">
        <v>360</v>
      </c>
      <c r="E101" s="7">
        <f>(C101*CA!$B$2)/D101</f>
        <v>0.10222222222222221</v>
      </c>
      <c r="F101" s="7">
        <f>(C101*CA!$C$2)/D101</f>
        <v>0.10222222222222221</v>
      </c>
      <c r="G101" s="7">
        <f>(C101*CA!$D$2)/D101</f>
        <v>0.28749999999999998</v>
      </c>
      <c r="J101" s="13"/>
    </row>
    <row r="102" spans="1:10">
      <c r="A102" s="21" t="s">
        <v>150</v>
      </c>
      <c r="B102" s="37" t="s">
        <v>71</v>
      </c>
      <c r="C102" s="6">
        <f>VLOOKUP(A102,Efficacité!$A$8:$P$226,10)</f>
        <v>0.1</v>
      </c>
      <c r="D102" s="8">
        <v>360</v>
      </c>
      <c r="E102" s="7">
        <f>(C102*CA!$B$2)/D102</f>
        <v>4.4444444444444444E-3</v>
      </c>
      <c r="F102" s="7">
        <f>(C102*CA!$C$2)/D102</f>
        <v>4.4444444444444444E-3</v>
      </c>
      <c r="G102" s="7">
        <f>(C102*CA!$D$2)/D102</f>
        <v>1.2500000000000001E-2</v>
      </c>
      <c r="J102" s="12"/>
    </row>
    <row r="103" spans="1:10">
      <c r="A103" s="21" t="s">
        <v>151</v>
      </c>
      <c r="B103" s="37" t="s">
        <v>71</v>
      </c>
      <c r="C103" s="6">
        <f>VLOOKUP(A103,Efficacité!$A$8:$P$226,10)</f>
        <v>0</v>
      </c>
      <c r="D103" s="8">
        <v>360</v>
      </c>
      <c r="E103" s="7">
        <f>(C103*CA!$B$2)/D103</f>
        <v>0</v>
      </c>
      <c r="F103" s="7">
        <f>(C103*CA!$C$2)/D103</f>
        <v>0</v>
      </c>
      <c r="G103" s="7">
        <f>(C103*CA!$D$2)/D103</f>
        <v>0</v>
      </c>
      <c r="J103" s="13"/>
    </row>
    <row r="104" spans="1:10">
      <c r="A104" s="21" t="s">
        <v>34</v>
      </c>
      <c r="B104" s="37" t="s">
        <v>71</v>
      </c>
      <c r="C104" s="6">
        <f>VLOOKUP(A104,Efficacité!$A$8:$P$226,10)</f>
        <v>81.7</v>
      </c>
      <c r="D104" s="8">
        <v>360</v>
      </c>
      <c r="E104" s="7">
        <f>(C104*CA!$B$2)/D104</f>
        <v>3.6311111111111112</v>
      </c>
      <c r="F104" s="7">
        <f>(C104*CA!$C$2)/D104</f>
        <v>3.6311111111111112</v>
      </c>
      <c r="G104" s="7">
        <f>(C104*CA!$D$2)/D104</f>
        <v>10.2125</v>
      </c>
      <c r="J104" s="12"/>
    </row>
    <row r="105" spans="1:10">
      <c r="A105" s="21" t="s">
        <v>63</v>
      </c>
      <c r="B105" s="37" t="s">
        <v>71</v>
      </c>
      <c r="C105" s="6">
        <f>VLOOKUP(A105,Efficacité!$A$8:$P$226,10)</f>
        <v>0</v>
      </c>
      <c r="D105" s="8">
        <v>360</v>
      </c>
      <c r="E105" s="7">
        <f>(C105*CA!$B$2)/D105</f>
        <v>0</v>
      </c>
      <c r="F105" s="7">
        <f>(C105*CA!$C$2)/D105</f>
        <v>0</v>
      </c>
      <c r="G105" s="7">
        <f>(C105*CA!$D$2)/D105</f>
        <v>0</v>
      </c>
      <c r="J105" s="13"/>
    </row>
    <row r="106" spans="1:10">
      <c r="A106" s="21" t="s">
        <v>64</v>
      </c>
      <c r="B106" s="37" t="s">
        <v>70</v>
      </c>
      <c r="C106" s="6">
        <f>VLOOKUP(A106,Efficacité!$A$8:$P$226,10)</f>
        <v>0</v>
      </c>
      <c r="D106" s="8">
        <v>360</v>
      </c>
      <c r="E106" s="7">
        <f>(C106*CA!$B$2)/D106</f>
        <v>0</v>
      </c>
      <c r="F106" s="7">
        <f>(C106*CA!$C$2)/D106</f>
        <v>0</v>
      </c>
      <c r="G106" s="7">
        <f>(C106*CA!$D$2)/D106</f>
        <v>0</v>
      </c>
      <c r="J106" s="12"/>
    </row>
    <row r="107" spans="1:10">
      <c r="A107" s="21" t="s">
        <v>35</v>
      </c>
      <c r="B107" s="37" t="s">
        <v>69</v>
      </c>
      <c r="C107" s="6">
        <f>VLOOKUP(A107,Efficacité!$A$8:$P$226,10)</f>
        <v>13.8</v>
      </c>
      <c r="D107" s="8">
        <v>360</v>
      </c>
      <c r="E107" s="7">
        <f>(C107*CA!$B$2)/D107</f>
        <v>0.6133333333333334</v>
      </c>
      <c r="F107" s="7">
        <f>(C107*CA!$C$2)/D107</f>
        <v>0.6133333333333334</v>
      </c>
      <c r="G107" s="7">
        <f>(C107*CA!$D$2)/D107</f>
        <v>1.7250000000000001</v>
      </c>
      <c r="J107" s="13"/>
    </row>
    <row r="108" spans="1:10">
      <c r="A108" s="21" t="s">
        <v>152</v>
      </c>
      <c r="B108" s="37" t="s">
        <v>69</v>
      </c>
      <c r="C108" s="6">
        <f>VLOOKUP(A108,Efficacité!$A$8:$P$226,10)</f>
        <v>60</v>
      </c>
      <c r="D108" s="8">
        <v>360</v>
      </c>
      <c r="E108" s="7">
        <f>(C108*CA!$B$2)/D108</f>
        <v>2.6666666666666665</v>
      </c>
      <c r="F108" s="7">
        <f>(C108*CA!$C$2)/D108</f>
        <v>2.6666666666666665</v>
      </c>
      <c r="G108" s="7">
        <f>(C108*CA!$D$2)/D108</f>
        <v>7.5</v>
      </c>
      <c r="J108" s="12"/>
    </row>
    <row r="109" spans="1:10">
      <c r="A109" s="21" t="s">
        <v>36</v>
      </c>
      <c r="B109" s="37" t="s">
        <v>71</v>
      </c>
      <c r="C109" s="6">
        <f>VLOOKUP(A109,Efficacité!$A$8:$P$226,10)</f>
        <v>159.5</v>
      </c>
      <c r="D109" s="8">
        <v>360</v>
      </c>
      <c r="E109" s="7">
        <f>(C109*CA!$B$2)/D109</f>
        <v>7.0888888888888886</v>
      </c>
      <c r="F109" s="7">
        <f>(C109*CA!$C$2)/D109</f>
        <v>7.0888888888888886</v>
      </c>
      <c r="G109" s="7">
        <f>(C109*CA!$D$2)/D109</f>
        <v>19.9375</v>
      </c>
      <c r="J109" s="13"/>
    </row>
    <row r="110" spans="1:10">
      <c r="A110" s="21" t="s">
        <v>153</v>
      </c>
      <c r="B110" s="37" t="s">
        <v>69</v>
      </c>
      <c r="C110" s="6">
        <f>VLOOKUP(A110,Efficacité!$A$8:$P$226,10)</f>
        <v>7.8</v>
      </c>
      <c r="D110" s="8">
        <v>360</v>
      </c>
      <c r="E110" s="7">
        <f>(C110*CA!$B$2)/D110</f>
        <v>0.34666666666666668</v>
      </c>
      <c r="F110" s="7">
        <f>(C110*CA!$C$2)/D110</f>
        <v>0.34666666666666668</v>
      </c>
      <c r="G110" s="7">
        <f>(C110*CA!$D$2)/D110</f>
        <v>0.97499999999999998</v>
      </c>
      <c r="J110" s="12"/>
    </row>
    <row r="111" spans="1:10">
      <c r="A111" s="21" t="s">
        <v>154</v>
      </c>
      <c r="B111" s="37" t="s">
        <v>71</v>
      </c>
      <c r="C111" s="6">
        <f>VLOOKUP(A111,Efficacité!$A$8:$P$226,10)</f>
        <v>352.5</v>
      </c>
      <c r="D111" s="8">
        <v>360</v>
      </c>
      <c r="E111" s="7">
        <f>(C111*CA!$B$2)/D111</f>
        <v>15.666666666666666</v>
      </c>
      <c r="F111" s="7">
        <f>(C111*CA!$C$2)/D111</f>
        <v>15.666666666666666</v>
      </c>
      <c r="G111" s="7">
        <f>(C111*CA!$D$2)/D111</f>
        <v>44.0625</v>
      </c>
      <c r="J111" s="13"/>
    </row>
    <row r="112" spans="1:10">
      <c r="A112" s="21" t="s">
        <v>155</v>
      </c>
      <c r="B112" s="37" t="s">
        <v>69</v>
      </c>
      <c r="C112" s="6">
        <f>VLOOKUP(A112,Efficacité!$A$8:$P$226,10)</f>
        <v>11.4</v>
      </c>
      <c r="D112" s="8">
        <v>360</v>
      </c>
      <c r="E112" s="7">
        <f>(C112*CA!$B$2)/D112</f>
        <v>0.50666666666666671</v>
      </c>
      <c r="F112" s="7">
        <f>(C112*CA!$C$2)/D112</f>
        <v>0.50666666666666671</v>
      </c>
      <c r="G112" s="7">
        <f>(C112*CA!$D$2)/D112</f>
        <v>1.425</v>
      </c>
      <c r="J112" s="12"/>
    </row>
    <row r="113" spans="1:10">
      <c r="A113" s="21" t="s">
        <v>156</v>
      </c>
      <c r="B113" s="37" t="s">
        <v>69</v>
      </c>
      <c r="C113" s="6">
        <f>VLOOKUP(A113,Efficacité!$A$8:$P$226,10)</f>
        <v>1.2</v>
      </c>
      <c r="D113" s="8">
        <v>360</v>
      </c>
      <c r="E113" s="7">
        <f>(C113*CA!$B$2)/D113</f>
        <v>5.333333333333333E-2</v>
      </c>
      <c r="F113" s="7">
        <f>(C113*CA!$C$2)/D113</f>
        <v>5.333333333333333E-2</v>
      </c>
      <c r="G113" s="7">
        <f>(C113*CA!$D$2)/D113</f>
        <v>0.15</v>
      </c>
      <c r="J113" s="13"/>
    </row>
    <row r="114" spans="1:10">
      <c r="A114" s="21" t="s">
        <v>37</v>
      </c>
      <c r="B114" s="37" t="s">
        <v>69</v>
      </c>
      <c r="C114" s="6">
        <f>VLOOKUP(A114,Efficacité!$A$8:$P$226,10)</f>
        <v>22.1</v>
      </c>
      <c r="D114" s="8">
        <v>360</v>
      </c>
      <c r="E114" s="7">
        <f>(C114*CA!$B$2)/D114</f>
        <v>0.98222222222222233</v>
      </c>
      <c r="F114" s="7">
        <f>(C114*CA!$C$2)/D114</f>
        <v>0.98222222222222233</v>
      </c>
      <c r="G114" s="7">
        <f>(C114*CA!$D$2)/D114</f>
        <v>2.7625000000000002</v>
      </c>
      <c r="J114" s="12"/>
    </row>
    <row r="115" spans="1:10">
      <c r="A115" s="21" t="s">
        <v>61</v>
      </c>
      <c r="B115" s="37" t="s">
        <v>69</v>
      </c>
      <c r="C115" s="6">
        <f>VLOOKUP(A115,Efficacité!$A$8:$P$226,10)</f>
        <v>7.2</v>
      </c>
      <c r="D115" s="8">
        <v>360</v>
      </c>
      <c r="E115" s="7">
        <f>(C115*CA!$B$2)/D115</f>
        <v>0.32</v>
      </c>
      <c r="F115" s="7">
        <f>(C115*CA!$C$2)/D115</f>
        <v>0.32</v>
      </c>
      <c r="G115" s="7">
        <f>(C115*CA!$D$2)/D115</f>
        <v>0.9</v>
      </c>
      <c r="J115" s="13"/>
    </row>
    <row r="116" spans="1:10">
      <c r="A116" s="21" t="s">
        <v>157</v>
      </c>
      <c r="B116" s="37" t="s">
        <v>69</v>
      </c>
      <c r="C116" s="6">
        <f>VLOOKUP(A116,Efficacité!$A$8:$P$226,10)</f>
        <v>0</v>
      </c>
      <c r="D116" s="8">
        <v>360</v>
      </c>
      <c r="E116" s="7">
        <f>(C116*CA!$B$2)/D116</f>
        <v>0</v>
      </c>
      <c r="F116" s="7">
        <f>(C116*CA!$C$2)/D116</f>
        <v>0</v>
      </c>
      <c r="G116" s="7">
        <f>(C116*CA!$D$2)/D116</f>
        <v>0</v>
      </c>
      <c r="J116" s="12"/>
    </row>
    <row r="117" spans="1:10">
      <c r="A117" s="21" t="s">
        <v>38</v>
      </c>
      <c r="B117" s="37" t="s">
        <v>69</v>
      </c>
      <c r="C117" s="6">
        <f>VLOOKUP(A117,Efficacité!$A$8:$P$226,10)</f>
        <v>82.8</v>
      </c>
      <c r="D117" s="8">
        <v>360</v>
      </c>
      <c r="E117" s="7">
        <f>(C117*CA!$B$2)/D117</f>
        <v>3.6799999999999997</v>
      </c>
      <c r="F117" s="7">
        <f>(C117*CA!$C$2)/D117</f>
        <v>3.6799999999999997</v>
      </c>
      <c r="G117" s="7">
        <f>(C117*CA!$D$2)/D117</f>
        <v>10.35</v>
      </c>
      <c r="J117" s="13"/>
    </row>
    <row r="118" spans="1:10">
      <c r="A118" s="21" t="s">
        <v>158</v>
      </c>
      <c r="B118" s="37" t="s">
        <v>69</v>
      </c>
      <c r="C118" s="6">
        <f>VLOOKUP(A118,Efficacité!$A$8:$P$226,10)</f>
        <v>10.199999999999999</v>
      </c>
      <c r="D118" s="8">
        <v>360</v>
      </c>
      <c r="E118" s="7">
        <f>(C118*CA!$B$2)/D118</f>
        <v>0.45333333333333331</v>
      </c>
      <c r="F118" s="7">
        <f>(C118*CA!$C$2)/D118</f>
        <v>0.45333333333333331</v>
      </c>
      <c r="G118" s="7">
        <f>(C118*CA!$D$2)/D118</f>
        <v>1.2749999999999999</v>
      </c>
      <c r="J118" s="12"/>
    </row>
    <row r="119" spans="1:10">
      <c r="A119" s="21" t="s">
        <v>39</v>
      </c>
      <c r="B119" s="37" t="s">
        <v>69</v>
      </c>
      <c r="C119" s="6">
        <f>VLOOKUP(A119,Efficacité!$A$8:$P$226,10)</f>
        <v>40.1</v>
      </c>
      <c r="D119" s="8">
        <v>360</v>
      </c>
      <c r="E119" s="7">
        <f>(C119*CA!$B$2)/D119</f>
        <v>1.7822222222222224</v>
      </c>
      <c r="F119" s="7">
        <f>(C119*CA!$C$2)/D119</f>
        <v>1.7822222222222224</v>
      </c>
      <c r="G119" s="7">
        <f>(C119*CA!$D$2)/D119</f>
        <v>5.0125000000000002</v>
      </c>
      <c r="J119" s="13"/>
    </row>
    <row r="120" spans="1:10">
      <c r="A120" s="21" t="s">
        <v>40</v>
      </c>
      <c r="B120" s="37" t="s">
        <v>69</v>
      </c>
      <c r="C120" s="6">
        <f>VLOOKUP(A120,Efficacité!$A$8:$P$226,10)</f>
        <v>31.9</v>
      </c>
      <c r="D120" s="8">
        <v>360</v>
      </c>
      <c r="E120" s="7">
        <f>(C120*CA!$B$2)/D120</f>
        <v>1.4177777777777778</v>
      </c>
      <c r="F120" s="7">
        <f>(C120*CA!$C$2)/D120</f>
        <v>1.4177777777777778</v>
      </c>
      <c r="G120" s="7">
        <f>(C120*CA!$D$2)/D120</f>
        <v>3.9874999999999998</v>
      </c>
      <c r="J120" s="12"/>
    </row>
    <row r="121" spans="1:10">
      <c r="A121" s="21" t="s">
        <v>41</v>
      </c>
      <c r="B121" s="37" t="s">
        <v>70</v>
      </c>
      <c r="C121" s="6">
        <f>VLOOKUP(A121,Efficacité!$A$8:$P$226,10)</f>
        <v>32.1</v>
      </c>
      <c r="D121" s="8">
        <v>360</v>
      </c>
      <c r="E121" s="7">
        <f>(C121*CA!$B$2)/D121</f>
        <v>1.4266666666666667</v>
      </c>
      <c r="F121" s="7">
        <f>(C121*CA!$C$2)/D121</f>
        <v>1.4266666666666667</v>
      </c>
      <c r="G121" s="7">
        <f>(C121*CA!$D$2)/D121</f>
        <v>4.0125000000000002</v>
      </c>
      <c r="J121" s="13"/>
    </row>
    <row r="122" spans="1:10">
      <c r="A122" s="21" t="s">
        <v>42</v>
      </c>
      <c r="B122" s="37" t="s">
        <v>70</v>
      </c>
      <c r="C122" s="6">
        <f>VLOOKUP(A122,Efficacité!$A$8:$P$226,10)</f>
        <v>6.9</v>
      </c>
      <c r="D122" s="8">
        <v>360</v>
      </c>
      <c r="E122" s="7">
        <f>(C122*CA!$B$2)/D122</f>
        <v>0.3066666666666667</v>
      </c>
      <c r="F122" s="7">
        <f>(C122*CA!$C$2)/D122</f>
        <v>0.3066666666666667</v>
      </c>
      <c r="G122" s="7">
        <f>(C122*CA!$D$2)/D122</f>
        <v>0.86250000000000004</v>
      </c>
      <c r="J122" s="12"/>
    </row>
    <row r="123" spans="1:10">
      <c r="A123" s="21" t="s">
        <v>159</v>
      </c>
      <c r="B123" s="37" t="s">
        <v>70</v>
      </c>
      <c r="C123" s="6">
        <f>VLOOKUP(A123,Efficacité!$A$8:$P$226,10)</f>
        <v>28.3</v>
      </c>
      <c r="D123" s="8">
        <v>360</v>
      </c>
      <c r="E123" s="7">
        <f>(C123*CA!$B$2)/D123</f>
        <v>1.2577777777777779</v>
      </c>
      <c r="F123" s="7">
        <f>(C123*CA!$C$2)/D123</f>
        <v>1.2577777777777779</v>
      </c>
      <c r="G123" s="7">
        <f>(C123*CA!$D$2)/D123</f>
        <v>3.5375000000000001</v>
      </c>
      <c r="J123" s="13"/>
    </row>
    <row r="124" spans="1:10">
      <c r="A124" s="21" t="s">
        <v>43</v>
      </c>
      <c r="B124" s="37" t="s">
        <v>69</v>
      </c>
      <c r="C124" s="6">
        <f>VLOOKUP(A124,Efficacité!$A$8:$P$226,10)</f>
        <v>46</v>
      </c>
      <c r="D124" s="8">
        <v>360</v>
      </c>
      <c r="E124" s="7">
        <f>(C124*CA!$B$2)/D124</f>
        <v>2.0444444444444443</v>
      </c>
      <c r="F124" s="7">
        <f>(C124*CA!$C$2)/D124</f>
        <v>2.0444444444444443</v>
      </c>
      <c r="G124" s="7">
        <f>(C124*CA!$D$2)/D124</f>
        <v>5.75</v>
      </c>
      <c r="J124" s="12"/>
    </row>
    <row r="125" spans="1:10">
      <c r="A125" s="21" t="s">
        <v>44</v>
      </c>
      <c r="B125" s="37" t="s">
        <v>70</v>
      </c>
      <c r="C125" s="6">
        <f>VLOOKUP(A125,Efficacité!$A$8:$P$226,10)</f>
        <v>6.4</v>
      </c>
      <c r="D125" s="8">
        <v>360</v>
      </c>
      <c r="E125" s="7">
        <f>(C125*CA!$B$2)/D125</f>
        <v>0.28444444444444444</v>
      </c>
      <c r="F125" s="7">
        <f>(C125*CA!$C$2)/D125</f>
        <v>0.28444444444444444</v>
      </c>
      <c r="G125" s="7">
        <f>(C125*CA!$D$2)/D125</f>
        <v>0.8</v>
      </c>
      <c r="J125" s="13"/>
    </row>
    <row r="126" spans="1:10">
      <c r="A126" s="21" t="s">
        <v>45</v>
      </c>
      <c r="B126" s="37" t="s">
        <v>69</v>
      </c>
      <c r="C126" s="6">
        <f>VLOOKUP(A126,Efficacité!$A$8:$P$226,10)</f>
        <v>1.3</v>
      </c>
      <c r="D126" s="8">
        <v>360</v>
      </c>
      <c r="E126" s="7">
        <f>(C126*CA!$B$2)/D126</f>
        <v>5.7777777777777782E-2</v>
      </c>
      <c r="F126" s="7">
        <f>(C126*CA!$C$2)/D126</f>
        <v>5.7777777777777782E-2</v>
      </c>
      <c r="G126" s="7">
        <f>(C126*CA!$D$2)/D126</f>
        <v>0.16250000000000001</v>
      </c>
      <c r="J126" s="12"/>
    </row>
    <row r="127" spans="1:10">
      <c r="A127" s="21" t="s">
        <v>46</v>
      </c>
      <c r="B127" s="37" t="s">
        <v>69</v>
      </c>
      <c r="C127" s="6">
        <f>VLOOKUP(A127,Efficacité!$A$8:$P$226,10)</f>
        <v>21.9</v>
      </c>
      <c r="D127" s="8">
        <v>360</v>
      </c>
      <c r="E127" s="7">
        <f>(C127*CA!$B$2)/D127</f>
        <v>0.97333333333333327</v>
      </c>
      <c r="F127" s="7">
        <f>(C127*CA!$C$2)/D127</f>
        <v>0.97333333333333327</v>
      </c>
      <c r="G127" s="7">
        <f>(C127*CA!$D$2)/D127</f>
        <v>2.7374999999999998</v>
      </c>
      <c r="J127" s="13"/>
    </row>
    <row r="128" spans="1:10">
      <c r="A128" s="21" t="s">
        <v>160</v>
      </c>
      <c r="B128" s="37" t="s">
        <v>69</v>
      </c>
      <c r="C128" s="6">
        <f>VLOOKUP(A128,Efficacité!$A$8:$P$226,10)</f>
        <v>0</v>
      </c>
      <c r="D128" s="8">
        <v>360</v>
      </c>
      <c r="E128" s="7">
        <f>(C128*CA!$B$2)/D128</f>
        <v>0</v>
      </c>
      <c r="F128" s="7">
        <f>(C128*CA!$C$2)/D128</f>
        <v>0</v>
      </c>
      <c r="G128" s="7">
        <f>(C128*CA!$D$2)/D128</f>
        <v>0</v>
      </c>
      <c r="J128" s="12"/>
    </row>
    <row r="129" spans="1:10">
      <c r="A129" s="21" t="s">
        <v>47</v>
      </c>
      <c r="B129" s="37" t="s">
        <v>70</v>
      </c>
      <c r="C129" s="6">
        <f>VLOOKUP(A129,Efficacité!$A$8:$P$226,10)</f>
        <v>1.3</v>
      </c>
      <c r="D129" s="8">
        <v>360</v>
      </c>
      <c r="E129" s="7">
        <f>(C129*CA!$B$2)/D129</f>
        <v>5.7777777777777782E-2</v>
      </c>
      <c r="F129" s="7">
        <f>(C129*CA!$C$2)/D129</f>
        <v>5.7777777777777782E-2</v>
      </c>
      <c r="G129" s="7">
        <f>(C129*CA!$D$2)/D129</f>
        <v>0.16250000000000001</v>
      </c>
      <c r="J129" s="13"/>
    </row>
    <row r="130" spans="1:10">
      <c r="A130" s="21" t="s">
        <v>161</v>
      </c>
      <c r="B130" s="37" t="s">
        <v>69</v>
      </c>
      <c r="C130" s="6">
        <f>VLOOKUP(A130,Efficacité!$A$8:$P$226,10)</f>
        <v>0.3</v>
      </c>
      <c r="D130" s="8">
        <v>360</v>
      </c>
      <c r="E130" s="7">
        <f>(C130*CA!$B$2)/D130</f>
        <v>1.3333333333333332E-2</v>
      </c>
      <c r="F130" s="7">
        <f>(C130*CA!$C$2)/D130</f>
        <v>1.3333333333333332E-2</v>
      </c>
      <c r="G130" s="7">
        <f>(C130*CA!$D$2)/D130</f>
        <v>3.7499999999999999E-2</v>
      </c>
      <c r="J130" s="12"/>
    </row>
    <row r="131" spans="1:10">
      <c r="A131" s="21" t="s">
        <v>162</v>
      </c>
      <c r="B131" s="37" t="s">
        <v>70</v>
      </c>
      <c r="C131" s="6">
        <f>VLOOKUP(A131,Efficacité!$A$8:$P$226,10)</f>
        <v>9.6</v>
      </c>
      <c r="D131" s="8">
        <v>360</v>
      </c>
      <c r="E131" s="7">
        <f>(C131*CA!$B$2)/D131</f>
        <v>0.42666666666666664</v>
      </c>
      <c r="F131" s="7">
        <f>(C131*CA!$C$2)/D131</f>
        <v>0.42666666666666664</v>
      </c>
      <c r="G131" s="7">
        <f>(C131*CA!$D$2)/D131</f>
        <v>1.2</v>
      </c>
      <c r="J131" s="13"/>
    </row>
    <row r="132" spans="1:10">
      <c r="A132" s="21" t="s">
        <v>163</v>
      </c>
      <c r="B132" s="37" t="s">
        <v>69</v>
      </c>
      <c r="C132" s="6">
        <f>VLOOKUP(A132,Efficacité!$A$8:$P$226,10)</f>
        <v>0.1</v>
      </c>
      <c r="D132" s="8">
        <v>360</v>
      </c>
      <c r="E132" s="7">
        <f>(C132*CA!$B$2)/D132</f>
        <v>4.4444444444444444E-3</v>
      </c>
      <c r="F132" s="7">
        <f>(C132*CA!$C$2)/D132</f>
        <v>4.4444444444444444E-3</v>
      </c>
      <c r="G132" s="7">
        <f>(C132*CA!$D$2)/D132</f>
        <v>1.2500000000000001E-2</v>
      </c>
      <c r="J132" s="12"/>
    </row>
    <row r="133" spans="1:10">
      <c r="A133" s="21" t="s">
        <v>48</v>
      </c>
      <c r="B133" s="37" t="s">
        <v>69</v>
      </c>
      <c r="C133" s="6">
        <f>VLOOKUP(A133,Efficacité!$A$8:$P$226,10)</f>
        <v>1.6</v>
      </c>
      <c r="D133" s="8">
        <v>360</v>
      </c>
      <c r="E133" s="7">
        <f>(C133*CA!$B$2)/D133</f>
        <v>7.1111111111111111E-2</v>
      </c>
      <c r="F133" s="7">
        <f>(C133*CA!$C$2)/D133</f>
        <v>7.1111111111111111E-2</v>
      </c>
      <c r="G133" s="7">
        <f>(C133*CA!$D$2)/D133</f>
        <v>0.2</v>
      </c>
      <c r="J133" s="13"/>
    </row>
    <row r="134" spans="1:10">
      <c r="A134" s="21" t="s">
        <v>164</v>
      </c>
      <c r="B134" s="37" t="s">
        <v>70</v>
      </c>
      <c r="C134" s="6">
        <f>VLOOKUP(A134,Efficacité!$A$8:$P$226,10)</f>
        <v>0.1</v>
      </c>
      <c r="D134" s="8">
        <v>360</v>
      </c>
      <c r="E134" s="7">
        <f>(C134*CA!$B$2)/D134</f>
        <v>4.4444444444444444E-3</v>
      </c>
      <c r="F134" s="7">
        <f>(C134*CA!$C$2)/D134</f>
        <v>4.4444444444444444E-3</v>
      </c>
      <c r="G134" s="7">
        <f>(C134*CA!$D$2)/D134</f>
        <v>1.2500000000000001E-2</v>
      </c>
      <c r="J134" s="12"/>
    </row>
    <row r="135" spans="1:10">
      <c r="A135" s="21" t="s">
        <v>49</v>
      </c>
      <c r="B135" s="37" t="s">
        <v>70</v>
      </c>
      <c r="C135" s="6">
        <f>VLOOKUP(A135,Efficacité!$A$8:$P$226,10)</f>
        <v>1.5</v>
      </c>
      <c r="D135" s="8">
        <v>360</v>
      </c>
      <c r="E135" s="7">
        <f>(C135*CA!$B$2)/D135</f>
        <v>6.6666666666666666E-2</v>
      </c>
      <c r="F135" s="7">
        <f>(C135*CA!$C$2)/D135</f>
        <v>6.6666666666666666E-2</v>
      </c>
      <c r="G135" s="7">
        <f>(C135*CA!$D$2)/D135</f>
        <v>0.1875</v>
      </c>
      <c r="J135" s="13"/>
    </row>
    <row r="136" spans="1:10">
      <c r="A136" s="21" t="s">
        <v>165</v>
      </c>
      <c r="B136" s="37" t="s">
        <v>69</v>
      </c>
      <c r="C136" s="6">
        <f>VLOOKUP(A136,Efficacité!$A$8:$P$226,10)</f>
        <v>0.2</v>
      </c>
      <c r="D136" s="8">
        <v>360</v>
      </c>
      <c r="E136" s="7">
        <f>(C136*CA!$B$2)/D136</f>
        <v>8.8888888888888889E-3</v>
      </c>
      <c r="F136" s="7">
        <f>(C136*CA!$C$2)/D136</f>
        <v>8.8888888888888889E-3</v>
      </c>
      <c r="G136" s="7">
        <f>(C136*CA!$D$2)/D136</f>
        <v>2.5000000000000001E-2</v>
      </c>
      <c r="J136" s="12"/>
    </row>
    <row r="137" spans="1:10">
      <c r="A137" s="21" t="s">
        <v>166</v>
      </c>
      <c r="B137" s="37" t="s">
        <v>69</v>
      </c>
      <c r="C137" s="6">
        <f>VLOOKUP(A137,Efficacité!$A$8:$P$226,10)</f>
        <v>17.2</v>
      </c>
      <c r="D137" s="8">
        <v>360</v>
      </c>
      <c r="E137" s="7">
        <f>(C137*CA!$B$2)/D137</f>
        <v>0.76444444444444437</v>
      </c>
      <c r="F137" s="7">
        <f>(C137*CA!$C$2)/D137</f>
        <v>0.76444444444444437</v>
      </c>
      <c r="G137" s="7">
        <f>(C137*CA!$D$2)/D137</f>
        <v>2.15</v>
      </c>
      <c r="J137" s="13"/>
    </row>
    <row r="138" spans="1:10">
      <c r="A138" s="21" t="s">
        <v>167</v>
      </c>
      <c r="B138" s="37" t="s">
        <v>69</v>
      </c>
      <c r="C138" s="6">
        <f>VLOOKUP(A138,Efficacité!$A$8:$P$226,10)</f>
        <v>0</v>
      </c>
      <c r="D138" s="8">
        <v>360</v>
      </c>
      <c r="E138" s="7">
        <f>(C138*CA!$B$2)/D138</f>
        <v>0</v>
      </c>
      <c r="F138" s="7">
        <f>(C138*CA!$C$2)/D138</f>
        <v>0</v>
      </c>
      <c r="G138" s="7">
        <f>(C138*CA!$D$2)/D138</f>
        <v>0</v>
      </c>
      <c r="J138" s="12"/>
    </row>
    <row r="139" spans="1:10" ht="25.5">
      <c r="A139" s="21" t="s">
        <v>168</v>
      </c>
      <c r="B139" s="37" t="s">
        <v>70</v>
      </c>
      <c r="C139" s="6">
        <f>VLOOKUP(A139,Efficacité!$A$8:$P$226,10)</f>
        <v>10.1</v>
      </c>
      <c r="D139" s="8">
        <v>360</v>
      </c>
      <c r="E139" s="7">
        <f>(C139*CA!$B$2)/D139</f>
        <v>0.44888888888888889</v>
      </c>
      <c r="F139" s="7">
        <f>(C139*CA!$C$2)/D139</f>
        <v>0.44888888888888889</v>
      </c>
      <c r="G139" s="7">
        <f>(C139*CA!$D$2)/D139</f>
        <v>1.2625</v>
      </c>
      <c r="J139" s="13"/>
    </row>
    <row r="140" spans="1:10">
      <c r="A140" s="21" t="s">
        <v>169</v>
      </c>
      <c r="B140" s="37" t="s">
        <v>69</v>
      </c>
      <c r="C140" s="6">
        <f>VLOOKUP(A140,Efficacité!$A$8:$P$226,10)</f>
        <v>9.6999999999999993</v>
      </c>
      <c r="D140" s="8">
        <v>360</v>
      </c>
      <c r="E140" s="7">
        <f>(C140*CA!$B$2)/D140</f>
        <v>0.43111111111111106</v>
      </c>
      <c r="F140" s="7">
        <f>(C140*CA!$C$2)/D140</f>
        <v>0.43111111111111106</v>
      </c>
      <c r="G140" s="7">
        <f>(C140*CA!$D$2)/D140</f>
        <v>1.2124999999999999</v>
      </c>
      <c r="J140" s="12"/>
    </row>
    <row r="141" spans="1:10" ht="25.5">
      <c r="A141" s="21" t="s">
        <v>170</v>
      </c>
      <c r="B141" s="37" t="s">
        <v>69</v>
      </c>
      <c r="C141" s="6">
        <f>VLOOKUP(A141,Efficacité!$A$8:$P$226,10)</f>
        <v>0.1</v>
      </c>
      <c r="D141" s="8">
        <v>360</v>
      </c>
      <c r="E141" s="7">
        <f>(C141*CA!$B$2)/D141</f>
        <v>4.4444444444444444E-3</v>
      </c>
      <c r="F141" s="7">
        <f>(C141*CA!$C$2)/D141</f>
        <v>4.4444444444444444E-3</v>
      </c>
      <c r="G141" s="7">
        <f>(C141*CA!$D$2)/D141</f>
        <v>1.2500000000000001E-2</v>
      </c>
      <c r="J141" s="13"/>
    </row>
    <row r="142" spans="1:10">
      <c r="A142" s="21" t="s">
        <v>171</v>
      </c>
      <c r="B142" s="37" t="s">
        <v>69</v>
      </c>
      <c r="C142" s="6">
        <f>VLOOKUP(A142,Efficacité!$A$8:$P$226,10)</f>
        <v>0.2</v>
      </c>
      <c r="D142" s="8">
        <v>360</v>
      </c>
      <c r="E142" s="7">
        <f>(C142*CA!$B$2)/D142</f>
        <v>8.8888888888888889E-3</v>
      </c>
      <c r="F142" s="7">
        <f>(C142*CA!$C$2)/D142</f>
        <v>8.8888888888888889E-3</v>
      </c>
      <c r="G142" s="7">
        <f>(C142*CA!$D$2)/D142</f>
        <v>2.5000000000000001E-2</v>
      </c>
      <c r="J142" s="12"/>
    </row>
    <row r="143" spans="1:10">
      <c r="A143" s="21" t="s">
        <v>172</v>
      </c>
      <c r="B143" s="37" t="s">
        <v>69</v>
      </c>
      <c r="C143" s="6">
        <f>VLOOKUP(A143,Efficacité!$A$8:$P$226,10)</f>
        <v>1.1000000000000001</v>
      </c>
      <c r="D143" s="8">
        <v>360</v>
      </c>
      <c r="E143" s="7">
        <f>(C143*CA!$B$2)/D143</f>
        <v>4.8888888888888891E-2</v>
      </c>
      <c r="F143" s="7">
        <f>(C143*CA!$C$2)/D143</f>
        <v>4.8888888888888891E-2</v>
      </c>
      <c r="G143" s="7">
        <f>(C143*CA!$D$2)/D143</f>
        <v>0.13750000000000001</v>
      </c>
      <c r="J143" s="13"/>
    </row>
    <row r="144" spans="1:10" ht="13.5" thickBot="1">
      <c r="A144" s="21" t="s">
        <v>173</v>
      </c>
      <c r="B144" s="38" t="s">
        <v>69</v>
      </c>
      <c r="C144" s="6">
        <f>VLOOKUP(A144,Efficacité!$A$8:$P$226,10)</f>
        <v>36.799999999999997</v>
      </c>
      <c r="D144" s="8">
        <v>360</v>
      </c>
      <c r="E144" s="7">
        <f>(C144*CA!$B$2)/D144</f>
        <v>1.6355555555555554</v>
      </c>
      <c r="F144" s="7">
        <f>(C144*CA!$C$2)/D144</f>
        <v>1.6355555555555554</v>
      </c>
      <c r="G144" s="7">
        <f>(C144*CA!$D$2)/D144</f>
        <v>4.5999999999999996</v>
      </c>
      <c r="J144" s="12"/>
    </row>
    <row r="145" spans="1:10">
      <c r="A145" s="21" t="s">
        <v>174</v>
      </c>
      <c r="B145" s="35" t="s">
        <v>69</v>
      </c>
      <c r="C145" s="6">
        <f>VLOOKUP(A145,Efficacité!$A$8:$P$226,10)</f>
        <v>10.199999999999999</v>
      </c>
      <c r="D145" s="8">
        <v>360</v>
      </c>
      <c r="E145" s="7">
        <f>(C145*CA!$B$2)/D145</f>
        <v>0.45333333333333331</v>
      </c>
      <c r="F145" s="7">
        <f>(C145*CA!$C$2)/D145</f>
        <v>0.45333333333333331</v>
      </c>
      <c r="G145" s="7">
        <f>(C145*CA!$D$2)/D145</f>
        <v>1.2749999999999999</v>
      </c>
      <c r="J145" s="13"/>
    </row>
    <row r="146" spans="1:10">
      <c r="A146" s="21" t="s">
        <v>175</v>
      </c>
      <c r="B146" s="35" t="s">
        <v>70</v>
      </c>
      <c r="C146" s="6">
        <f>VLOOKUP(A146,Efficacité!$A$8:$P$226,10)</f>
        <v>0.4</v>
      </c>
      <c r="D146" s="8">
        <v>360</v>
      </c>
      <c r="E146" s="7">
        <f>(C146*CA!$B$2)/D146</f>
        <v>1.7777777777777778E-2</v>
      </c>
      <c r="F146" s="7">
        <f>(C146*CA!$C$2)/D146</f>
        <v>1.7777777777777778E-2</v>
      </c>
      <c r="G146" s="7">
        <f>(C146*CA!$D$2)/D146</f>
        <v>0.05</v>
      </c>
      <c r="J146" s="12"/>
    </row>
    <row r="147" spans="1:10">
      <c r="A147" s="21" t="s">
        <v>50</v>
      </c>
      <c r="B147" s="35" t="s">
        <v>70</v>
      </c>
      <c r="C147" s="6">
        <f>VLOOKUP(A147,Efficacité!$A$8:$P$226,10)</f>
        <v>0</v>
      </c>
      <c r="D147" s="8">
        <v>360</v>
      </c>
      <c r="E147" s="7">
        <f>(C147*CA!$B$2)/D147</f>
        <v>0</v>
      </c>
      <c r="F147" s="7">
        <f>(C147*CA!$C$2)/D147</f>
        <v>0</v>
      </c>
      <c r="G147" s="7">
        <f>(C147*CA!$D$2)/D147</f>
        <v>0</v>
      </c>
      <c r="J147" s="13"/>
    </row>
    <row r="148" spans="1:10" ht="25.5">
      <c r="A148" s="21" t="s">
        <v>176</v>
      </c>
      <c r="B148" s="35" t="s">
        <v>69</v>
      </c>
      <c r="C148" s="6">
        <f>VLOOKUP(A148,Efficacité!$A$8:$P$226,10)</f>
        <v>2.7</v>
      </c>
      <c r="D148" s="8">
        <v>360</v>
      </c>
      <c r="E148" s="7">
        <f>(C148*CA!$B$2)/D148</f>
        <v>0.12000000000000001</v>
      </c>
      <c r="F148" s="7">
        <f>(C148*CA!$C$2)/D148</f>
        <v>0.12000000000000001</v>
      </c>
      <c r="G148" s="7">
        <f>(C148*CA!$D$2)/D148</f>
        <v>0.33750000000000002</v>
      </c>
      <c r="J148" s="12"/>
    </row>
    <row r="149" spans="1:10" ht="25.5">
      <c r="A149" s="21" t="s">
        <v>177</v>
      </c>
      <c r="B149" s="35" t="s">
        <v>69</v>
      </c>
      <c r="C149" s="6">
        <f>VLOOKUP(A149,Efficacité!$A$8:$P$226,10)</f>
        <v>1.9</v>
      </c>
      <c r="D149" s="8">
        <v>360</v>
      </c>
      <c r="E149" s="7">
        <f>(C149*CA!$B$2)/D149</f>
        <v>8.4444444444444447E-2</v>
      </c>
      <c r="F149" s="7">
        <f>(C149*CA!$C$2)/D149</f>
        <v>8.4444444444444447E-2</v>
      </c>
      <c r="G149" s="7">
        <f>(C149*CA!$D$2)/D149</f>
        <v>0.23749999999999999</v>
      </c>
      <c r="J149" s="13"/>
    </row>
    <row r="150" spans="1:10">
      <c r="A150" s="21" t="s">
        <v>51</v>
      </c>
      <c r="B150" s="37" t="s">
        <v>70</v>
      </c>
      <c r="C150" s="6">
        <f>VLOOKUP(A150,Efficacité!$A$8:$P$226,10)</f>
        <v>371.9</v>
      </c>
      <c r="D150" s="8">
        <v>360</v>
      </c>
      <c r="E150" s="7">
        <f>(C150*CA!$B$2)/D150</f>
        <v>16.528888888888886</v>
      </c>
      <c r="F150" s="7">
        <f>(C150*CA!$C$2)/D150</f>
        <v>16.528888888888886</v>
      </c>
      <c r="G150" s="7">
        <f>(C150*CA!$D$2)/D150</f>
        <v>46.487499999999997</v>
      </c>
      <c r="J150" s="12"/>
    </row>
    <row r="151" spans="1:10">
      <c r="A151" s="21" t="s">
        <v>52</v>
      </c>
      <c r="B151" s="37" t="s">
        <v>71</v>
      </c>
      <c r="C151" s="6">
        <f>VLOOKUP(A151,Efficacité!$A$8:$P$226,10)</f>
        <v>84.1</v>
      </c>
      <c r="D151" s="8">
        <v>360</v>
      </c>
      <c r="E151" s="7">
        <f>(C151*CA!$B$2)/D151</f>
        <v>3.7377777777777776</v>
      </c>
      <c r="F151" s="7">
        <f>(C151*CA!$C$2)/D151</f>
        <v>3.7377777777777776</v>
      </c>
      <c r="G151" s="7">
        <f>(C151*CA!$D$2)/D151</f>
        <v>10.512499999999999</v>
      </c>
      <c r="J151" s="12"/>
    </row>
    <row r="152" spans="1:10">
      <c r="A152" s="21" t="s">
        <v>262</v>
      </c>
      <c r="B152" s="54" t="s">
        <v>69</v>
      </c>
      <c r="C152" s="6">
        <v>2</v>
      </c>
      <c r="D152" s="8">
        <v>3</v>
      </c>
      <c r="E152" s="7">
        <f>(C152*CA!$B$2)/D152</f>
        <v>10.666666666666666</v>
      </c>
      <c r="F152" s="7">
        <f>(C152*CA!$C$2)/D152</f>
        <v>10.666666666666666</v>
      </c>
      <c r="G152" s="7">
        <f>(C152*CA!$D$2)/D152</f>
        <v>30</v>
      </c>
      <c r="J152" s="13"/>
    </row>
    <row r="153" spans="1:10">
      <c r="A153" s="21" t="s">
        <v>263</v>
      </c>
      <c r="B153" s="54" t="s">
        <v>70</v>
      </c>
      <c r="C153" s="6">
        <v>5</v>
      </c>
      <c r="D153" s="8">
        <v>7</v>
      </c>
      <c r="E153" s="7">
        <f>(C153*CA!$B$2)/D153</f>
        <v>11.428571428571429</v>
      </c>
      <c r="F153" s="7">
        <f>(C153*CA!$C$2)/D153</f>
        <v>11.428571428571429</v>
      </c>
      <c r="G153" s="7">
        <f>(C153*CA!$D$2)/D153</f>
        <v>32.142857142857146</v>
      </c>
      <c r="J153" s="14"/>
    </row>
    <row r="154" spans="1:10">
      <c r="A154" s="21" t="s">
        <v>178</v>
      </c>
      <c r="B154" s="37" t="s">
        <v>71</v>
      </c>
      <c r="C154" s="6">
        <f>VLOOKUP(A154,Efficacité!$A$8:$P$226,10)</f>
        <v>0.1</v>
      </c>
      <c r="D154" s="8">
        <v>360</v>
      </c>
      <c r="E154" s="7">
        <f>(C154*CA!$B$2)/D154</f>
        <v>4.4444444444444444E-3</v>
      </c>
      <c r="F154" s="7">
        <f>(C154*CA!$C$2)/D154</f>
        <v>4.4444444444444444E-3</v>
      </c>
      <c r="G154" s="7">
        <f>(C154*CA!$D$2)/D154</f>
        <v>1.2500000000000001E-2</v>
      </c>
      <c r="J154" s="13"/>
    </row>
    <row r="155" spans="1:10">
      <c r="A155" s="21" t="s">
        <v>179</v>
      </c>
      <c r="B155" s="37" t="s">
        <v>70</v>
      </c>
      <c r="C155" s="6">
        <f>VLOOKUP(A155,Efficacité!$A$8:$P$226,10)</f>
        <v>0.5</v>
      </c>
      <c r="D155" s="8">
        <v>360</v>
      </c>
      <c r="E155" s="7">
        <f>(C155*CA!$B$2)/D155</f>
        <v>2.2222222222222223E-2</v>
      </c>
      <c r="F155" s="7">
        <f>(C155*CA!$C$2)/D155</f>
        <v>2.2222222222222223E-2</v>
      </c>
      <c r="G155" s="7">
        <f>(C155*CA!$D$2)/D155</f>
        <v>6.25E-2</v>
      </c>
      <c r="J155" s="12"/>
    </row>
    <row r="156" spans="1:10">
      <c r="A156" s="21" t="s">
        <v>54</v>
      </c>
      <c r="B156" s="37" t="s">
        <v>69</v>
      </c>
      <c r="C156" s="6">
        <f>VLOOKUP(A156,Efficacité!$A$8:$P$226,10)</f>
        <v>64.7</v>
      </c>
      <c r="D156" s="8">
        <v>360</v>
      </c>
      <c r="E156" s="7">
        <f>(C156*CA!$B$2)/D156</f>
        <v>2.8755555555555556</v>
      </c>
      <c r="F156" s="7">
        <f>(C156*CA!$C$2)/D156</f>
        <v>2.8755555555555556</v>
      </c>
      <c r="G156" s="7">
        <f>(C156*CA!$D$2)/D156</f>
        <v>8.0875000000000004</v>
      </c>
      <c r="J156" s="13"/>
    </row>
    <row r="157" spans="1:10">
      <c r="A157" s="21" t="s">
        <v>67</v>
      </c>
      <c r="B157" s="37" t="s">
        <v>70</v>
      </c>
      <c r="C157" s="6">
        <f>VLOOKUP(A157,Efficacité!$A$8:$P$226,10)</f>
        <v>0.2</v>
      </c>
      <c r="D157" s="8">
        <v>360</v>
      </c>
      <c r="E157" s="7">
        <f>(C157*CA!$B$2)/D157</f>
        <v>8.8888888888888889E-3</v>
      </c>
      <c r="F157" s="7">
        <f>(C157*CA!$C$2)/D157</f>
        <v>8.8888888888888889E-3</v>
      </c>
      <c r="G157" s="7">
        <f>(C157*CA!$D$2)/D157</f>
        <v>2.5000000000000001E-2</v>
      </c>
      <c r="J157" s="12"/>
    </row>
    <row r="158" spans="1:10">
      <c r="A158" s="21" t="s">
        <v>68</v>
      </c>
      <c r="B158" s="37" t="s">
        <v>70</v>
      </c>
      <c r="C158" s="6">
        <f>VLOOKUP(A158,Efficacité!$A$8:$P$226,10)</f>
        <v>0.2</v>
      </c>
      <c r="D158" s="8">
        <v>360</v>
      </c>
      <c r="E158" s="7">
        <f>(C158*CA!$B$2)/D158</f>
        <v>8.8888888888888889E-3</v>
      </c>
      <c r="F158" s="7">
        <f>(C158*CA!$C$2)/D158</f>
        <v>8.8888888888888889E-3</v>
      </c>
      <c r="G158" s="7">
        <f>(C158*CA!$D$2)/D158</f>
        <v>2.5000000000000001E-2</v>
      </c>
      <c r="J158" s="12"/>
    </row>
    <row r="159" spans="1:10">
      <c r="A159" s="21" t="s">
        <v>180</v>
      </c>
      <c r="B159" s="37" t="s">
        <v>70</v>
      </c>
      <c r="C159" s="6">
        <f>VLOOKUP(A159,Efficacité!$A$8:$P$226,10)</f>
        <v>0.1</v>
      </c>
      <c r="D159" s="8">
        <v>360</v>
      </c>
      <c r="E159" s="7">
        <f>(C159*CA!$B$2)/D159</f>
        <v>4.4444444444444444E-3</v>
      </c>
      <c r="F159" s="7">
        <f>(C159*CA!$C$2)/D159</f>
        <v>4.4444444444444444E-3</v>
      </c>
      <c r="G159" s="7">
        <f>(C159*CA!$D$2)/D159</f>
        <v>1.2500000000000001E-2</v>
      </c>
      <c r="J159" s="12"/>
    </row>
    <row r="160" spans="1:10">
      <c r="A160" s="21" t="s">
        <v>181</v>
      </c>
      <c r="B160" s="37" t="s">
        <v>70</v>
      </c>
      <c r="C160" s="6">
        <f>VLOOKUP(A160,Efficacité!$A$8:$P$226,10)</f>
        <v>6.5</v>
      </c>
      <c r="D160" s="8">
        <v>360</v>
      </c>
      <c r="E160" s="7">
        <f>(C160*CA!$B$2)/D160</f>
        <v>0.28888888888888886</v>
      </c>
      <c r="F160" s="7">
        <f>(C160*CA!$C$2)/D160</f>
        <v>0.28888888888888886</v>
      </c>
      <c r="G160" s="7">
        <f>(C160*CA!$D$2)/D160</f>
        <v>0.8125</v>
      </c>
      <c r="J160" s="13"/>
    </row>
    <row r="161" spans="1:10">
      <c r="A161" s="21" t="s">
        <v>55</v>
      </c>
      <c r="B161" s="37" t="s">
        <v>69</v>
      </c>
      <c r="C161" s="6">
        <f>VLOOKUP(A161,Efficacité!$A$8:$P$226,10)</f>
        <v>18.899999999999999</v>
      </c>
      <c r="D161" s="8">
        <v>360</v>
      </c>
      <c r="E161" s="7">
        <f>(C161*CA!$B$2)/D161</f>
        <v>0.84</v>
      </c>
      <c r="F161" s="7">
        <f>(C161*CA!$C$2)/D161</f>
        <v>0.84</v>
      </c>
      <c r="G161" s="7">
        <f>(C161*CA!$D$2)/D161</f>
        <v>2.3624999999999998</v>
      </c>
      <c r="J161" s="13"/>
    </row>
    <row r="162" spans="1:10">
      <c r="A162" s="21" t="s">
        <v>56</v>
      </c>
      <c r="B162" s="37" t="s">
        <v>69</v>
      </c>
      <c r="C162" s="6">
        <f>VLOOKUP(A162,Efficacité!$A$8:$P$226,10)</f>
        <v>1.9</v>
      </c>
      <c r="D162" s="8">
        <v>360</v>
      </c>
      <c r="E162" s="7">
        <f>(C162*CA!$B$2)/D162</f>
        <v>8.4444444444444447E-2</v>
      </c>
      <c r="F162" s="7">
        <f>(C162*CA!$C$2)/D162</f>
        <v>8.4444444444444447E-2</v>
      </c>
      <c r="G162" s="7">
        <f>(C162*CA!$D$2)/D162</f>
        <v>0.23749999999999999</v>
      </c>
      <c r="J162" s="12"/>
    </row>
    <row r="163" spans="1:10">
      <c r="A163" s="21" t="s">
        <v>182</v>
      </c>
      <c r="B163" s="37" t="s">
        <v>69</v>
      </c>
      <c r="C163" s="6">
        <f>VLOOKUP(A163,Efficacité!$A$8:$P$226,10)</f>
        <v>0</v>
      </c>
      <c r="D163" s="8">
        <v>360</v>
      </c>
      <c r="E163" s="7">
        <f>(C163*CA!$B$2)/D163</f>
        <v>0</v>
      </c>
      <c r="F163" s="7">
        <f>(C163*CA!$C$2)/D163</f>
        <v>0</v>
      </c>
      <c r="G163" s="7">
        <f>(C163*CA!$D$2)/D163</f>
        <v>0</v>
      </c>
      <c r="J163" s="13"/>
    </row>
    <row r="164" spans="1:10">
      <c r="A164" s="21" t="s">
        <v>183</v>
      </c>
      <c r="B164" s="37" t="s">
        <v>69</v>
      </c>
      <c r="C164" s="6">
        <f>VLOOKUP(A164,Efficacité!$A$8:$P$226,10)</f>
        <v>0.1</v>
      </c>
      <c r="D164" s="8">
        <v>360</v>
      </c>
      <c r="E164" s="7">
        <f>(C164*CA!$B$2)/D164</f>
        <v>4.4444444444444444E-3</v>
      </c>
      <c r="F164" s="7">
        <f>(C164*CA!$C$2)/D164</f>
        <v>4.4444444444444444E-3</v>
      </c>
      <c r="G164" s="7">
        <f>(C164*CA!$D$2)/D164</f>
        <v>1.2500000000000001E-2</v>
      </c>
      <c r="J164" s="12"/>
    </row>
    <row r="165" spans="1:10">
      <c r="A165" s="21" t="s">
        <v>184</v>
      </c>
      <c r="B165" s="37" t="s">
        <v>69</v>
      </c>
      <c r="C165" s="6">
        <f>VLOOKUP(A165,Efficacité!$A$8:$P$226,10)</f>
        <v>0.2</v>
      </c>
      <c r="D165" s="8">
        <v>360</v>
      </c>
      <c r="E165" s="7">
        <f>(C165*CA!$B$2)/D165</f>
        <v>8.8888888888888889E-3</v>
      </c>
      <c r="F165" s="7">
        <f>(C165*CA!$C$2)/D165</f>
        <v>8.8888888888888889E-3</v>
      </c>
      <c r="G165" s="7">
        <f>(C165*CA!$D$2)/D165</f>
        <v>2.5000000000000001E-2</v>
      </c>
      <c r="J165" s="13"/>
    </row>
    <row r="166" spans="1:10">
      <c r="A166" s="21" t="s">
        <v>185</v>
      </c>
      <c r="B166" s="37" t="s">
        <v>69</v>
      </c>
      <c r="C166" s="6">
        <f>VLOOKUP(A166,Efficacité!$A$8:$P$226,10)</f>
        <v>3.1</v>
      </c>
      <c r="D166" s="8">
        <v>360</v>
      </c>
      <c r="E166" s="7">
        <f>(C166*CA!$B$2)/D166</f>
        <v>0.13777777777777778</v>
      </c>
      <c r="F166" s="7">
        <f>(C166*CA!$C$2)/D166</f>
        <v>0.13777777777777778</v>
      </c>
      <c r="G166" s="7">
        <f>(C166*CA!$D$2)/D166</f>
        <v>0.38750000000000001</v>
      </c>
      <c r="J166" s="12"/>
    </row>
    <row r="167" spans="1:10">
      <c r="A167" s="21" t="s">
        <v>186</v>
      </c>
      <c r="B167" s="55" t="s">
        <v>70</v>
      </c>
      <c r="C167" s="6">
        <f>VLOOKUP(A167,Efficacité!$A$8:$P$226,10)</f>
        <v>2.1</v>
      </c>
      <c r="D167" s="8">
        <v>360</v>
      </c>
      <c r="E167" s="7">
        <f>(C167*CA!$B$2)/D167</f>
        <v>9.3333333333333338E-2</v>
      </c>
      <c r="F167" s="7">
        <f>(C167*CA!$C$2)/D167</f>
        <v>9.3333333333333338E-2</v>
      </c>
      <c r="G167" s="7">
        <f>(C167*CA!$D$2)/D167</f>
        <v>0.26250000000000001</v>
      </c>
      <c r="J167" s="13"/>
    </row>
    <row r="168" spans="1:10">
      <c r="A168" s="21" t="s">
        <v>187</v>
      </c>
      <c r="B168" s="55" t="s">
        <v>70</v>
      </c>
      <c r="C168" s="6">
        <f>VLOOKUP(A168,Efficacité!$A$8:$P$226,10)</f>
        <v>7</v>
      </c>
      <c r="D168" s="8">
        <v>360</v>
      </c>
      <c r="E168" s="7">
        <f>(C168*CA!$B$2)/D168</f>
        <v>0.31111111111111112</v>
      </c>
      <c r="F168" s="7">
        <f>(C168*CA!$C$2)/D168</f>
        <v>0.31111111111111112</v>
      </c>
      <c r="G168" s="7">
        <f>(C168*CA!$D$2)/D168</f>
        <v>0.875</v>
      </c>
      <c r="J168" s="12"/>
    </row>
    <row r="169" spans="1:10">
      <c r="A169" s="21" t="s">
        <v>188</v>
      </c>
      <c r="B169" s="55" t="s">
        <v>70</v>
      </c>
      <c r="C169" s="6">
        <f>VLOOKUP(A169,Efficacité!$A$8:$P$226,10)</f>
        <v>14.2</v>
      </c>
      <c r="D169" s="8">
        <v>360</v>
      </c>
      <c r="E169" s="7">
        <f>(C169*CA!$B$2)/D169</f>
        <v>0.63111111111111107</v>
      </c>
      <c r="F169" s="7">
        <f>(C169*CA!$C$2)/D169</f>
        <v>0.63111111111111107</v>
      </c>
      <c r="G169" s="7">
        <f>(C169*CA!$D$2)/D169</f>
        <v>1.7749999999999999</v>
      </c>
      <c r="J169" s="13"/>
    </row>
    <row r="170" spans="1:10">
      <c r="A170" s="21" t="s">
        <v>189</v>
      </c>
      <c r="B170" s="55" t="s">
        <v>69</v>
      </c>
      <c r="C170" s="6">
        <f>VLOOKUP(A170,Efficacité!$A$8:$P$226,10)</f>
        <v>2.1</v>
      </c>
      <c r="D170" s="8">
        <v>360</v>
      </c>
      <c r="E170" s="7">
        <f>(C170*CA!$B$2)/D170</f>
        <v>9.3333333333333338E-2</v>
      </c>
      <c r="F170" s="7">
        <f>(C170*CA!$C$2)/D170</f>
        <v>9.3333333333333338E-2</v>
      </c>
      <c r="G170" s="7">
        <f>(C170*CA!$D$2)/D170</f>
        <v>0.26250000000000001</v>
      </c>
      <c r="J170" s="12"/>
    </row>
    <row r="171" spans="1:10">
      <c r="A171" s="21" t="s">
        <v>190</v>
      </c>
      <c r="B171" s="55" t="s">
        <v>69</v>
      </c>
      <c r="C171" s="6">
        <f>VLOOKUP(A171,Efficacité!$A$8:$P$226,10)</f>
        <v>6.4</v>
      </c>
      <c r="D171" s="8">
        <v>360</v>
      </c>
      <c r="E171" s="7">
        <f>(C171*CA!$B$2)/D171</f>
        <v>0.28444444444444444</v>
      </c>
      <c r="F171" s="7">
        <f>(C171*CA!$C$2)/D171</f>
        <v>0.28444444444444444</v>
      </c>
      <c r="G171" s="7">
        <f>(C171*CA!$D$2)/D171</f>
        <v>0.8</v>
      </c>
      <c r="J171" s="13"/>
    </row>
    <row r="172" spans="1:10">
      <c r="A172" s="52" t="s">
        <v>191</v>
      </c>
      <c r="B172" s="55" t="s">
        <v>69</v>
      </c>
      <c r="C172" s="6">
        <f>VLOOKUP(A172,Efficacité!$A$8:$P$226,10)</f>
        <v>8.4</v>
      </c>
      <c r="D172" s="8">
        <v>360</v>
      </c>
      <c r="E172" s="7">
        <f>(C172*CA!$B$2)/D172</f>
        <v>0.37333333333333335</v>
      </c>
      <c r="F172" s="7">
        <f>(C172*CA!$C$2)/D172</f>
        <v>0.37333333333333335</v>
      </c>
      <c r="G172" s="7">
        <f>(C172*CA!$D$2)/D172</f>
        <v>1.05</v>
      </c>
      <c r="J172" s="12"/>
    </row>
    <row r="173" spans="1:10">
      <c r="A173" s="21" t="s">
        <v>192</v>
      </c>
      <c r="B173" s="55" t="s">
        <v>69</v>
      </c>
      <c r="C173" s="6">
        <f>VLOOKUP(A173,Efficacité!$A$8:$P$226,10)</f>
        <v>5.3</v>
      </c>
      <c r="D173" s="8">
        <v>360</v>
      </c>
      <c r="E173" s="7">
        <f>(C173*CA!$B$2)/D173</f>
        <v>0.23555555555555555</v>
      </c>
      <c r="F173" s="7">
        <f>(C173*CA!$C$2)/D173</f>
        <v>0.23555555555555555</v>
      </c>
      <c r="G173" s="7">
        <f>(C173*CA!$D$2)/D173</f>
        <v>0.66249999999999998</v>
      </c>
      <c r="J173" s="13"/>
    </row>
    <row r="174" spans="1:10">
      <c r="A174" s="21" t="s">
        <v>193</v>
      </c>
      <c r="B174" s="55" t="s">
        <v>69</v>
      </c>
      <c r="C174" s="6">
        <f>VLOOKUP(A174,Efficacité!$A$8:$P$226,10)</f>
        <v>2.2999999999999998</v>
      </c>
      <c r="D174" s="8">
        <v>360</v>
      </c>
      <c r="E174" s="7">
        <f>(C174*CA!$B$2)/D174</f>
        <v>0.10222222222222221</v>
      </c>
      <c r="F174" s="7">
        <f>(C174*CA!$C$2)/D174</f>
        <v>0.10222222222222221</v>
      </c>
      <c r="G174" s="7">
        <f>(C174*CA!$D$2)/D174</f>
        <v>0.28749999999999998</v>
      </c>
      <c r="J174" s="12"/>
    </row>
    <row r="175" spans="1:10">
      <c r="A175" s="21"/>
      <c r="B175" s="55" t="s">
        <v>69</v>
      </c>
      <c r="C175" s="6" t="e">
        <f>VLOOKUP(A175,Efficacité!$A$8:$P$226,10)</f>
        <v>#N/A</v>
      </c>
      <c r="D175" s="8">
        <v>2340</v>
      </c>
      <c r="E175" s="7" t="e">
        <f>(C175*CA!$B$2)/D175</f>
        <v>#N/A</v>
      </c>
      <c r="F175" s="7" t="e">
        <f>(C175*CA!$C$2)/D175</f>
        <v>#N/A</v>
      </c>
      <c r="G175" s="7" t="e">
        <f>(C175*CA!$D$2)/D175</f>
        <v>#N/A</v>
      </c>
      <c r="J175" s="13"/>
    </row>
    <row r="176" spans="1:10">
      <c r="A176" s="52"/>
      <c r="B176" s="56" t="s">
        <v>70</v>
      </c>
      <c r="C176" s="57" t="e">
        <f>VLOOKUP(A176,Efficacité!$A$8:$P$226,10)</f>
        <v>#N/A</v>
      </c>
      <c r="D176" s="58">
        <v>6</v>
      </c>
      <c r="E176" s="59" t="e">
        <f>(C176*CA!$B$2)/D176</f>
        <v>#N/A</v>
      </c>
      <c r="F176" s="59" t="e">
        <f>(C176*CA!$C$2)/D176</f>
        <v>#N/A</v>
      </c>
      <c r="G176" s="59" t="e">
        <f>(C176*CA!$D$2)/D176</f>
        <v>#N/A</v>
      </c>
    </row>
    <row r="195" spans="1:4">
      <c r="A195" s="32"/>
      <c r="B195" s="32"/>
      <c r="C195" s="32"/>
      <c r="D195" s="32"/>
    </row>
    <row r="196" spans="1:4">
      <c r="A196" s="53"/>
      <c r="B196" s="53"/>
      <c r="C196" s="50"/>
      <c r="D196" s="51"/>
    </row>
    <row r="197" spans="1:4">
      <c r="A197" s="53"/>
      <c r="B197" s="53"/>
      <c r="C197" s="50"/>
      <c r="D197" s="51"/>
    </row>
    <row r="198" spans="1:4">
      <c r="A198" s="53"/>
      <c r="B198" s="53"/>
      <c r="C198" s="50"/>
      <c r="D198" s="51"/>
    </row>
    <row r="199" spans="1:4">
      <c r="A199" s="53"/>
      <c r="B199" s="53"/>
      <c r="C199" s="50"/>
      <c r="D199" s="51"/>
    </row>
    <row r="200" spans="1:4">
      <c r="A200" s="53"/>
      <c r="B200" s="53"/>
      <c r="C200" s="50"/>
      <c r="D200" s="51"/>
    </row>
    <row r="201" spans="1:4">
      <c r="A201" s="53"/>
      <c r="B201" s="53"/>
      <c r="C201" s="50"/>
      <c r="D201" s="51"/>
    </row>
    <row r="202" spans="1:4">
      <c r="A202" s="53"/>
      <c r="B202" s="53"/>
      <c r="C202" s="50"/>
      <c r="D202" s="51"/>
    </row>
    <row r="203" spans="1:4">
      <c r="A203" s="53"/>
      <c r="B203" s="53"/>
      <c r="C203" s="50"/>
      <c r="D203" s="51"/>
    </row>
  </sheetData>
  <phoneticPr fontId="9" type="noConversion"/>
  <pageMargins left="0.7" right="0.7" top="0.75" bottom="0.75" header="0.3" footer="0.3"/>
  <extLst>
    <ext xmlns:x14="http://schemas.microsoft.com/office/spreadsheetml/2009/9/main" uri="{CCE6A557-97BC-4b89-ADB6-D9C93CAAB3DF}">
      <x14:dataValidations xmlns:xm="http://schemas.microsoft.com/office/excel/2006/main" count="2">
        <x14:dataValidation type="list" showInputMessage="1" showErrorMessage="1" promptTitle="stock">
          <x14:formula1>
            <xm:f>Brouillon!$B$2:$B$6</xm:f>
          </x14:formula1>
          <xm:sqref>B195</xm:sqref>
        </x14:dataValidation>
        <x14:dataValidation type="list" allowBlank="1" showInputMessage="1" showErrorMessage="1" promptTitle="stock">
          <x14:formula1>
            <xm:f>Brouillon!$B$2:$B$6</xm:f>
          </x14:formula1>
          <xm:sqref>B196:B203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3:B6"/>
  <sheetViews>
    <sheetView workbookViewId="0">
      <selection activeCell="B3" sqref="B3:B6"/>
    </sheetView>
  </sheetViews>
  <sheetFormatPr baseColWidth="10" defaultRowHeight="12.75"/>
  <sheetData>
    <row r="3" spans="2:2">
      <c r="B3" t="s">
        <v>70</v>
      </c>
    </row>
    <row r="4" spans="2:2">
      <c r="B4" t="s">
        <v>69</v>
      </c>
    </row>
    <row r="5" spans="2:2">
      <c r="B5" t="s">
        <v>71</v>
      </c>
    </row>
    <row r="6" spans="2:2">
      <c r="B6" t="s">
        <v>82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P217"/>
  <sheetViews>
    <sheetView workbookViewId="0">
      <selection sqref="A1:XFD1048576"/>
    </sheetView>
  </sheetViews>
  <sheetFormatPr baseColWidth="10" defaultRowHeight="12.75"/>
  <cols>
    <col min="1" max="1" width="33.42578125" bestFit="1" customWidth="1"/>
    <col min="2" max="2" width="10.42578125" bestFit="1" customWidth="1"/>
    <col min="3" max="3" width="16.7109375" bestFit="1" customWidth="1"/>
    <col min="4" max="4" width="11.5703125" bestFit="1" customWidth="1"/>
    <col min="5" max="5" width="9.5703125" bestFit="1" customWidth="1"/>
    <col min="6" max="6" width="14.42578125" bestFit="1" customWidth="1"/>
    <col min="7" max="7" width="13.85546875" bestFit="1" customWidth="1"/>
    <col min="8" max="8" width="11.28515625" bestFit="1" customWidth="1"/>
    <col min="9" max="9" width="12" bestFit="1" customWidth="1"/>
    <col min="10" max="10" width="17.140625" bestFit="1" customWidth="1"/>
    <col min="11" max="11" width="10.42578125" bestFit="1" customWidth="1"/>
    <col min="12" max="12" width="16.28515625" bestFit="1" customWidth="1"/>
    <col min="13" max="13" width="8.7109375" bestFit="1" customWidth="1"/>
    <col min="14" max="14" width="11" bestFit="1" customWidth="1"/>
    <col min="15" max="15" width="14.140625" bestFit="1" customWidth="1"/>
    <col min="16" max="16" width="13.28515625" bestFit="1" customWidth="1"/>
    <col min="257" max="257" width="33.42578125" bestFit="1" customWidth="1"/>
    <col min="258" max="258" width="10.42578125" bestFit="1" customWidth="1"/>
    <col min="259" max="259" width="16.7109375" bestFit="1" customWidth="1"/>
    <col min="260" max="260" width="11.5703125" bestFit="1" customWidth="1"/>
    <col min="261" max="261" width="9.5703125" bestFit="1" customWidth="1"/>
    <col min="262" max="262" width="14.42578125" bestFit="1" customWidth="1"/>
    <col min="263" max="263" width="13.85546875" bestFit="1" customWidth="1"/>
    <col min="264" max="264" width="11.28515625" bestFit="1" customWidth="1"/>
    <col min="265" max="265" width="12" bestFit="1" customWidth="1"/>
    <col min="266" max="266" width="17.140625" bestFit="1" customWidth="1"/>
    <col min="267" max="267" width="10.42578125" bestFit="1" customWidth="1"/>
    <col min="268" max="268" width="16.28515625" bestFit="1" customWidth="1"/>
    <col min="269" max="269" width="8.7109375" bestFit="1" customWidth="1"/>
    <col min="270" max="270" width="11" bestFit="1" customWidth="1"/>
    <col min="271" max="271" width="14.140625" bestFit="1" customWidth="1"/>
    <col min="272" max="272" width="13.28515625" bestFit="1" customWidth="1"/>
    <col min="513" max="513" width="33.42578125" bestFit="1" customWidth="1"/>
    <col min="514" max="514" width="10.42578125" bestFit="1" customWidth="1"/>
    <col min="515" max="515" width="16.7109375" bestFit="1" customWidth="1"/>
    <col min="516" max="516" width="11.5703125" bestFit="1" customWidth="1"/>
    <col min="517" max="517" width="9.5703125" bestFit="1" customWidth="1"/>
    <col min="518" max="518" width="14.42578125" bestFit="1" customWidth="1"/>
    <col min="519" max="519" width="13.85546875" bestFit="1" customWidth="1"/>
    <col min="520" max="520" width="11.28515625" bestFit="1" customWidth="1"/>
    <col min="521" max="521" width="12" bestFit="1" customWidth="1"/>
    <col min="522" max="522" width="17.140625" bestFit="1" customWidth="1"/>
    <col min="523" max="523" width="10.42578125" bestFit="1" customWidth="1"/>
    <col min="524" max="524" width="16.28515625" bestFit="1" customWidth="1"/>
    <col min="525" max="525" width="8.7109375" bestFit="1" customWidth="1"/>
    <col min="526" max="526" width="11" bestFit="1" customWidth="1"/>
    <col min="527" max="527" width="14.140625" bestFit="1" customWidth="1"/>
    <col min="528" max="528" width="13.28515625" bestFit="1" customWidth="1"/>
    <col min="769" max="769" width="33.42578125" bestFit="1" customWidth="1"/>
    <col min="770" max="770" width="10.42578125" bestFit="1" customWidth="1"/>
    <col min="771" max="771" width="16.7109375" bestFit="1" customWidth="1"/>
    <col min="772" max="772" width="11.5703125" bestFit="1" customWidth="1"/>
    <col min="773" max="773" width="9.5703125" bestFit="1" customWidth="1"/>
    <col min="774" max="774" width="14.42578125" bestFit="1" customWidth="1"/>
    <col min="775" max="775" width="13.85546875" bestFit="1" customWidth="1"/>
    <col min="776" max="776" width="11.28515625" bestFit="1" customWidth="1"/>
    <col min="777" max="777" width="12" bestFit="1" customWidth="1"/>
    <col min="778" max="778" width="17.140625" bestFit="1" customWidth="1"/>
    <col min="779" max="779" width="10.42578125" bestFit="1" customWidth="1"/>
    <col min="780" max="780" width="16.28515625" bestFit="1" customWidth="1"/>
    <col min="781" max="781" width="8.7109375" bestFit="1" customWidth="1"/>
    <col min="782" max="782" width="11" bestFit="1" customWidth="1"/>
    <col min="783" max="783" width="14.140625" bestFit="1" customWidth="1"/>
    <col min="784" max="784" width="13.28515625" bestFit="1" customWidth="1"/>
    <col min="1025" max="1025" width="33.42578125" bestFit="1" customWidth="1"/>
    <col min="1026" max="1026" width="10.42578125" bestFit="1" customWidth="1"/>
    <col min="1027" max="1027" width="16.7109375" bestFit="1" customWidth="1"/>
    <col min="1028" max="1028" width="11.5703125" bestFit="1" customWidth="1"/>
    <col min="1029" max="1029" width="9.5703125" bestFit="1" customWidth="1"/>
    <col min="1030" max="1030" width="14.42578125" bestFit="1" customWidth="1"/>
    <col min="1031" max="1031" width="13.85546875" bestFit="1" customWidth="1"/>
    <col min="1032" max="1032" width="11.28515625" bestFit="1" customWidth="1"/>
    <col min="1033" max="1033" width="12" bestFit="1" customWidth="1"/>
    <col min="1034" max="1034" width="17.140625" bestFit="1" customWidth="1"/>
    <col min="1035" max="1035" width="10.42578125" bestFit="1" customWidth="1"/>
    <col min="1036" max="1036" width="16.28515625" bestFit="1" customWidth="1"/>
    <col min="1037" max="1037" width="8.7109375" bestFit="1" customWidth="1"/>
    <col min="1038" max="1038" width="11" bestFit="1" customWidth="1"/>
    <col min="1039" max="1039" width="14.140625" bestFit="1" customWidth="1"/>
    <col min="1040" max="1040" width="13.28515625" bestFit="1" customWidth="1"/>
    <col min="1281" max="1281" width="33.42578125" bestFit="1" customWidth="1"/>
    <col min="1282" max="1282" width="10.42578125" bestFit="1" customWidth="1"/>
    <col min="1283" max="1283" width="16.7109375" bestFit="1" customWidth="1"/>
    <col min="1284" max="1284" width="11.5703125" bestFit="1" customWidth="1"/>
    <col min="1285" max="1285" width="9.5703125" bestFit="1" customWidth="1"/>
    <col min="1286" max="1286" width="14.42578125" bestFit="1" customWidth="1"/>
    <col min="1287" max="1287" width="13.85546875" bestFit="1" customWidth="1"/>
    <col min="1288" max="1288" width="11.28515625" bestFit="1" customWidth="1"/>
    <col min="1289" max="1289" width="12" bestFit="1" customWidth="1"/>
    <col min="1290" max="1290" width="17.140625" bestFit="1" customWidth="1"/>
    <col min="1291" max="1291" width="10.42578125" bestFit="1" customWidth="1"/>
    <col min="1292" max="1292" width="16.28515625" bestFit="1" customWidth="1"/>
    <col min="1293" max="1293" width="8.7109375" bestFit="1" customWidth="1"/>
    <col min="1294" max="1294" width="11" bestFit="1" customWidth="1"/>
    <col min="1295" max="1295" width="14.140625" bestFit="1" customWidth="1"/>
    <col min="1296" max="1296" width="13.28515625" bestFit="1" customWidth="1"/>
    <col min="1537" max="1537" width="33.42578125" bestFit="1" customWidth="1"/>
    <col min="1538" max="1538" width="10.42578125" bestFit="1" customWidth="1"/>
    <col min="1539" max="1539" width="16.7109375" bestFit="1" customWidth="1"/>
    <col min="1540" max="1540" width="11.5703125" bestFit="1" customWidth="1"/>
    <col min="1541" max="1541" width="9.5703125" bestFit="1" customWidth="1"/>
    <col min="1542" max="1542" width="14.42578125" bestFit="1" customWidth="1"/>
    <col min="1543" max="1543" width="13.85546875" bestFit="1" customWidth="1"/>
    <col min="1544" max="1544" width="11.28515625" bestFit="1" customWidth="1"/>
    <col min="1545" max="1545" width="12" bestFit="1" customWidth="1"/>
    <col min="1546" max="1546" width="17.140625" bestFit="1" customWidth="1"/>
    <col min="1547" max="1547" width="10.42578125" bestFit="1" customWidth="1"/>
    <col min="1548" max="1548" width="16.28515625" bestFit="1" customWidth="1"/>
    <col min="1549" max="1549" width="8.7109375" bestFit="1" customWidth="1"/>
    <col min="1550" max="1550" width="11" bestFit="1" customWidth="1"/>
    <col min="1551" max="1551" width="14.140625" bestFit="1" customWidth="1"/>
    <col min="1552" max="1552" width="13.28515625" bestFit="1" customWidth="1"/>
    <col min="1793" max="1793" width="33.42578125" bestFit="1" customWidth="1"/>
    <col min="1794" max="1794" width="10.42578125" bestFit="1" customWidth="1"/>
    <col min="1795" max="1795" width="16.7109375" bestFit="1" customWidth="1"/>
    <col min="1796" max="1796" width="11.5703125" bestFit="1" customWidth="1"/>
    <col min="1797" max="1797" width="9.5703125" bestFit="1" customWidth="1"/>
    <col min="1798" max="1798" width="14.42578125" bestFit="1" customWidth="1"/>
    <col min="1799" max="1799" width="13.85546875" bestFit="1" customWidth="1"/>
    <col min="1800" max="1800" width="11.28515625" bestFit="1" customWidth="1"/>
    <col min="1801" max="1801" width="12" bestFit="1" customWidth="1"/>
    <col min="1802" max="1802" width="17.140625" bestFit="1" customWidth="1"/>
    <col min="1803" max="1803" width="10.42578125" bestFit="1" customWidth="1"/>
    <col min="1804" max="1804" width="16.28515625" bestFit="1" customWidth="1"/>
    <col min="1805" max="1805" width="8.7109375" bestFit="1" customWidth="1"/>
    <col min="1806" max="1806" width="11" bestFit="1" customWidth="1"/>
    <col min="1807" max="1807" width="14.140625" bestFit="1" customWidth="1"/>
    <col min="1808" max="1808" width="13.28515625" bestFit="1" customWidth="1"/>
    <col min="2049" max="2049" width="33.42578125" bestFit="1" customWidth="1"/>
    <col min="2050" max="2050" width="10.42578125" bestFit="1" customWidth="1"/>
    <col min="2051" max="2051" width="16.7109375" bestFit="1" customWidth="1"/>
    <col min="2052" max="2052" width="11.5703125" bestFit="1" customWidth="1"/>
    <col min="2053" max="2053" width="9.5703125" bestFit="1" customWidth="1"/>
    <col min="2054" max="2054" width="14.42578125" bestFit="1" customWidth="1"/>
    <col min="2055" max="2055" width="13.85546875" bestFit="1" customWidth="1"/>
    <col min="2056" max="2056" width="11.28515625" bestFit="1" customWidth="1"/>
    <col min="2057" max="2057" width="12" bestFit="1" customWidth="1"/>
    <col min="2058" max="2058" width="17.140625" bestFit="1" customWidth="1"/>
    <col min="2059" max="2059" width="10.42578125" bestFit="1" customWidth="1"/>
    <col min="2060" max="2060" width="16.28515625" bestFit="1" customWidth="1"/>
    <col min="2061" max="2061" width="8.7109375" bestFit="1" customWidth="1"/>
    <col min="2062" max="2062" width="11" bestFit="1" customWidth="1"/>
    <col min="2063" max="2063" width="14.140625" bestFit="1" customWidth="1"/>
    <col min="2064" max="2064" width="13.28515625" bestFit="1" customWidth="1"/>
    <col min="2305" max="2305" width="33.42578125" bestFit="1" customWidth="1"/>
    <col min="2306" max="2306" width="10.42578125" bestFit="1" customWidth="1"/>
    <col min="2307" max="2307" width="16.7109375" bestFit="1" customWidth="1"/>
    <col min="2308" max="2308" width="11.5703125" bestFit="1" customWidth="1"/>
    <col min="2309" max="2309" width="9.5703125" bestFit="1" customWidth="1"/>
    <col min="2310" max="2310" width="14.42578125" bestFit="1" customWidth="1"/>
    <col min="2311" max="2311" width="13.85546875" bestFit="1" customWidth="1"/>
    <col min="2312" max="2312" width="11.28515625" bestFit="1" customWidth="1"/>
    <col min="2313" max="2313" width="12" bestFit="1" customWidth="1"/>
    <col min="2314" max="2314" width="17.140625" bestFit="1" customWidth="1"/>
    <col min="2315" max="2315" width="10.42578125" bestFit="1" customWidth="1"/>
    <col min="2316" max="2316" width="16.28515625" bestFit="1" customWidth="1"/>
    <col min="2317" max="2317" width="8.7109375" bestFit="1" customWidth="1"/>
    <col min="2318" max="2318" width="11" bestFit="1" customWidth="1"/>
    <col min="2319" max="2319" width="14.140625" bestFit="1" customWidth="1"/>
    <col min="2320" max="2320" width="13.28515625" bestFit="1" customWidth="1"/>
    <col min="2561" max="2561" width="33.42578125" bestFit="1" customWidth="1"/>
    <col min="2562" max="2562" width="10.42578125" bestFit="1" customWidth="1"/>
    <col min="2563" max="2563" width="16.7109375" bestFit="1" customWidth="1"/>
    <col min="2564" max="2564" width="11.5703125" bestFit="1" customWidth="1"/>
    <col min="2565" max="2565" width="9.5703125" bestFit="1" customWidth="1"/>
    <col min="2566" max="2566" width="14.42578125" bestFit="1" customWidth="1"/>
    <col min="2567" max="2567" width="13.85546875" bestFit="1" customWidth="1"/>
    <col min="2568" max="2568" width="11.28515625" bestFit="1" customWidth="1"/>
    <col min="2569" max="2569" width="12" bestFit="1" customWidth="1"/>
    <col min="2570" max="2570" width="17.140625" bestFit="1" customWidth="1"/>
    <col min="2571" max="2571" width="10.42578125" bestFit="1" customWidth="1"/>
    <col min="2572" max="2572" width="16.28515625" bestFit="1" customWidth="1"/>
    <col min="2573" max="2573" width="8.7109375" bestFit="1" customWidth="1"/>
    <col min="2574" max="2574" width="11" bestFit="1" customWidth="1"/>
    <col min="2575" max="2575" width="14.140625" bestFit="1" customWidth="1"/>
    <col min="2576" max="2576" width="13.28515625" bestFit="1" customWidth="1"/>
    <col min="2817" max="2817" width="33.42578125" bestFit="1" customWidth="1"/>
    <col min="2818" max="2818" width="10.42578125" bestFit="1" customWidth="1"/>
    <col min="2819" max="2819" width="16.7109375" bestFit="1" customWidth="1"/>
    <col min="2820" max="2820" width="11.5703125" bestFit="1" customWidth="1"/>
    <col min="2821" max="2821" width="9.5703125" bestFit="1" customWidth="1"/>
    <col min="2822" max="2822" width="14.42578125" bestFit="1" customWidth="1"/>
    <col min="2823" max="2823" width="13.85546875" bestFit="1" customWidth="1"/>
    <col min="2824" max="2824" width="11.28515625" bestFit="1" customWidth="1"/>
    <col min="2825" max="2825" width="12" bestFit="1" customWidth="1"/>
    <col min="2826" max="2826" width="17.140625" bestFit="1" customWidth="1"/>
    <col min="2827" max="2827" width="10.42578125" bestFit="1" customWidth="1"/>
    <col min="2828" max="2828" width="16.28515625" bestFit="1" customWidth="1"/>
    <col min="2829" max="2829" width="8.7109375" bestFit="1" customWidth="1"/>
    <col min="2830" max="2830" width="11" bestFit="1" customWidth="1"/>
    <col min="2831" max="2831" width="14.140625" bestFit="1" customWidth="1"/>
    <col min="2832" max="2832" width="13.28515625" bestFit="1" customWidth="1"/>
    <col min="3073" max="3073" width="33.42578125" bestFit="1" customWidth="1"/>
    <col min="3074" max="3074" width="10.42578125" bestFit="1" customWidth="1"/>
    <col min="3075" max="3075" width="16.7109375" bestFit="1" customWidth="1"/>
    <col min="3076" max="3076" width="11.5703125" bestFit="1" customWidth="1"/>
    <col min="3077" max="3077" width="9.5703125" bestFit="1" customWidth="1"/>
    <col min="3078" max="3078" width="14.42578125" bestFit="1" customWidth="1"/>
    <col min="3079" max="3079" width="13.85546875" bestFit="1" customWidth="1"/>
    <col min="3080" max="3080" width="11.28515625" bestFit="1" customWidth="1"/>
    <col min="3081" max="3081" width="12" bestFit="1" customWidth="1"/>
    <col min="3082" max="3082" width="17.140625" bestFit="1" customWidth="1"/>
    <col min="3083" max="3083" width="10.42578125" bestFit="1" customWidth="1"/>
    <col min="3084" max="3084" width="16.28515625" bestFit="1" customWidth="1"/>
    <col min="3085" max="3085" width="8.7109375" bestFit="1" customWidth="1"/>
    <col min="3086" max="3086" width="11" bestFit="1" customWidth="1"/>
    <col min="3087" max="3087" width="14.140625" bestFit="1" customWidth="1"/>
    <col min="3088" max="3088" width="13.28515625" bestFit="1" customWidth="1"/>
    <col min="3329" max="3329" width="33.42578125" bestFit="1" customWidth="1"/>
    <col min="3330" max="3330" width="10.42578125" bestFit="1" customWidth="1"/>
    <col min="3331" max="3331" width="16.7109375" bestFit="1" customWidth="1"/>
    <col min="3332" max="3332" width="11.5703125" bestFit="1" customWidth="1"/>
    <col min="3333" max="3333" width="9.5703125" bestFit="1" customWidth="1"/>
    <col min="3334" max="3334" width="14.42578125" bestFit="1" customWidth="1"/>
    <col min="3335" max="3335" width="13.85546875" bestFit="1" customWidth="1"/>
    <col min="3336" max="3336" width="11.28515625" bestFit="1" customWidth="1"/>
    <col min="3337" max="3337" width="12" bestFit="1" customWidth="1"/>
    <col min="3338" max="3338" width="17.140625" bestFit="1" customWidth="1"/>
    <col min="3339" max="3339" width="10.42578125" bestFit="1" customWidth="1"/>
    <col min="3340" max="3340" width="16.28515625" bestFit="1" customWidth="1"/>
    <col min="3341" max="3341" width="8.7109375" bestFit="1" customWidth="1"/>
    <col min="3342" max="3342" width="11" bestFit="1" customWidth="1"/>
    <col min="3343" max="3343" width="14.140625" bestFit="1" customWidth="1"/>
    <col min="3344" max="3344" width="13.28515625" bestFit="1" customWidth="1"/>
    <col min="3585" max="3585" width="33.42578125" bestFit="1" customWidth="1"/>
    <col min="3586" max="3586" width="10.42578125" bestFit="1" customWidth="1"/>
    <col min="3587" max="3587" width="16.7109375" bestFit="1" customWidth="1"/>
    <col min="3588" max="3588" width="11.5703125" bestFit="1" customWidth="1"/>
    <col min="3589" max="3589" width="9.5703125" bestFit="1" customWidth="1"/>
    <col min="3590" max="3590" width="14.42578125" bestFit="1" customWidth="1"/>
    <col min="3591" max="3591" width="13.85546875" bestFit="1" customWidth="1"/>
    <col min="3592" max="3592" width="11.28515625" bestFit="1" customWidth="1"/>
    <col min="3593" max="3593" width="12" bestFit="1" customWidth="1"/>
    <col min="3594" max="3594" width="17.140625" bestFit="1" customWidth="1"/>
    <col min="3595" max="3595" width="10.42578125" bestFit="1" customWidth="1"/>
    <col min="3596" max="3596" width="16.28515625" bestFit="1" customWidth="1"/>
    <col min="3597" max="3597" width="8.7109375" bestFit="1" customWidth="1"/>
    <col min="3598" max="3598" width="11" bestFit="1" customWidth="1"/>
    <col min="3599" max="3599" width="14.140625" bestFit="1" customWidth="1"/>
    <col min="3600" max="3600" width="13.28515625" bestFit="1" customWidth="1"/>
    <col min="3841" max="3841" width="33.42578125" bestFit="1" customWidth="1"/>
    <col min="3842" max="3842" width="10.42578125" bestFit="1" customWidth="1"/>
    <col min="3843" max="3843" width="16.7109375" bestFit="1" customWidth="1"/>
    <col min="3844" max="3844" width="11.5703125" bestFit="1" customWidth="1"/>
    <col min="3845" max="3845" width="9.5703125" bestFit="1" customWidth="1"/>
    <col min="3846" max="3846" width="14.42578125" bestFit="1" customWidth="1"/>
    <col min="3847" max="3847" width="13.85546875" bestFit="1" customWidth="1"/>
    <col min="3848" max="3848" width="11.28515625" bestFit="1" customWidth="1"/>
    <col min="3849" max="3849" width="12" bestFit="1" customWidth="1"/>
    <col min="3850" max="3850" width="17.140625" bestFit="1" customWidth="1"/>
    <col min="3851" max="3851" width="10.42578125" bestFit="1" customWidth="1"/>
    <col min="3852" max="3852" width="16.28515625" bestFit="1" customWidth="1"/>
    <col min="3853" max="3853" width="8.7109375" bestFit="1" customWidth="1"/>
    <col min="3854" max="3854" width="11" bestFit="1" customWidth="1"/>
    <col min="3855" max="3855" width="14.140625" bestFit="1" customWidth="1"/>
    <col min="3856" max="3856" width="13.28515625" bestFit="1" customWidth="1"/>
    <col min="4097" max="4097" width="33.42578125" bestFit="1" customWidth="1"/>
    <col min="4098" max="4098" width="10.42578125" bestFit="1" customWidth="1"/>
    <col min="4099" max="4099" width="16.7109375" bestFit="1" customWidth="1"/>
    <col min="4100" max="4100" width="11.5703125" bestFit="1" customWidth="1"/>
    <col min="4101" max="4101" width="9.5703125" bestFit="1" customWidth="1"/>
    <col min="4102" max="4102" width="14.42578125" bestFit="1" customWidth="1"/>
    <col min="4103" max="4103" width="13.85546875" bestFit="1" customWidth="1"/>
    <col min="4104" max="4104" width="11.28515625" bestFit="1" customWidth="1"/>
    <col min="4105" max="4105" width="12" bestFit="1" customWidth="1"/>
    <col min="4106" max="4106" width="17.140625" bestFit="1" customWidth="1"/>
    <col min="4107" max="4107" width="10.42578125" bestFit="1" customWidth="1"/>
    <col min="4108" max="4108" width="16.28515625" bestFit="1" customWidth="1"/>
    <col min="4109" max="4109" width="8.7109375" bestFit="1" customWidth="1"/>
    <col min="4110" max="4110" width="11" bestFit="1" customWidth="1"/>
    <col min="4111" max="4111" width="14.140625" bestFit="1" customWidth="1"/>
    <col min="4112" max="4112" width="13.28515625" bestFit="1" customWidth="1"/>
    <col min="4353" max="4353" width="33.42578125" bestFit="1" customWidth="1"/>
    <col min="4354" max="4354" width="10.42578125" bestFit="1" customWidth="1"/>
    <col min="4355" max="4355" width="16.7109375" bestFit="1" customWidth="1"/>
    <col min="4356" max="4356" width="11.5703125" bestFit="1" customWidth="1"/>
    <col min="4357" max="4357" width="9.5703125" bestFit="1" customWidth="1"/>
    <col min="4358" max="4358" width="14.42578125" bestFit="1" customWidth="1"/>
    <col min="4359" max="4359" width="13.85546875" bestFit="1" customWidth="1"/>
    <col min="4360" max="4360" width="11.28515625" bestFit="1" customWidth="1"/>
    <col min="4361" max="4361" width="12" bestFit="1" customWidth="1"/>
    <col min="4362" max="4362" width="17.140625" bestFit="1" customWidth="1"/>
    <col min="4363" max="4363" width="10.42578125" bestFit="1" customWidth="1"/>
    <col min="4364" max="4364" width="16.28515625" bestFit="1" customWidth="1"/>
    <col min="4365" max="4365" width="8.7109375" bestFit="1" customWidth="1"/>
    <col min="4366" max="4366" width="11" bestFit="1" customWidth="1"/>
    <col min="4367" max="4367" width="14.140625" bestFit="1" customWidth="1"/>
    <col min="4368" max="4368" width="13.28515625" bestFit="1" customWidth="1"/>
    <col min="4609" max="4609" width="33.42578125" bestFit="1" customWidth="1"/>
    <col min="4610" max="4610" width="10.42578125" bestFit="1" customWidth="1"/>
    <col min="4611" max="4611" width="16.7109375" bestFit="1" customWidth="1"/>
    <col min="4612" max="4612" width="11.5703125" bestFit="1" customWidth="1"/>
    <col min="4613" max="4613" width="9.5703125" bestFit="1" customWidth="1"/>
    <col min="4614" max="4614" width="14.42578125" bestFit="1" customWidth="1"/>
    <col min="4615" max="4615" width="13.85546875" bestFit="1" customWidth="1"/>
    <col min="4616" max="4616" width="11.28515625" bestFit="1" customWidth="1"/>
    <col min="4617" max="4617" width="12" bestFit="1" customWidth="1"/>
    <col min="4618" max="4618" width="17.140625" bestFit="1" customWidth="1"/>
    <col min="4619" max="4619" width="10.42578125" bestFit="1" customWidth="1"/>
    <col min="4620" max="4620" width="16.28515625" bestFit="1" customWidth="1"/>
    <col min="4621" max="4621" width="8.7109375" bestFit="1" customWidth="1"/>
    <col min="4622" max="4622" width="11" bestFit="1" customWidth="1"/>
    <col min="4623" max="4623" width="14.140625" bestFit="1" customWidth="1"/>
    <col min="4624" max="4624" width="13.28515625" bestFit="1" customWidth="1"/>
    <col min="4865" max="4865" width="33.42578125" bestFit="1" customWidth="1"/>
    <col min="4866" max="4866" width="10.42578125" bestFit="1" customWidth="1"/>
    <col min="4867" max="4867" width="16.7109375" bestFit="1" customWidth="1"/>
    <col min="4868" max="4868" width="11.5703125" bestFit="1" customWidth="1"/>
    <col min="4869" max="4869" width="9.5703125" bestFit="1" customWidth="1"/>
    <col min="4870" max="4870" width="14.42578125" bestFit="1" customWidth="1"/>
    <col min="4871" max="4871" width="13.85546875" bestFit="1" customWidth="1"/>
    <col min="4872" max="4872" width="11.28515625" bestFit="1" customWidth="1"/>
    <col min="4873" max="4873" width="12" bestFit="1" customWidth="1"/>
    <col min="4874" max="4874" width="17.140625" bestFit="1" customWidth="1"/>
    <col min="4875" max="4875" width="10.42578125" bestFit="1" customWidth="1"/>
    <col min="4876" max="4876" width="16.28515625" bestFit="1" customWidth="1"/>
    <col min="4877" max="4877" width="8.7109375" bestFit="1" customWidth="1"/>
    <col min="4878" max="4878" width="11" bestFit="1" customWidth="1"/>
    <col min="4879" max="4879" width="14.140625" bestFit="1" customWidth="1"/>
    <col min="4880" max="4880" width="13.28515625" bestFit="1" customWidth="1"/>
    <col min="5121" max="5121" width="33.42578125" bestFit="1" customWidth="1"/>
    <col min="5122" max="5122" width="10.42578125" bestFit="1" customWidth="1"/>
    <col min="5123" max="5123" width="16.7109375" bestFit="1" customWidth="1"/>
    <col min="5124" max="5124" width="11.5703125" bestFit="1" customWidth="1"/>
    <col min="5125" max="5125" width="9.5703125" bestFit="1" customWidth="1"/>
    <col min="5126" max="5126" width="14.42578125" bestFit="1" customWidth="1"/>
    <col min="5127" max="5127" width="13.85546875" bestFit="1" customWidth="1"/>
    <col min="5128" max="5128" width="11.28515625" bestFit="1" customWidth="1"/>
    <col min="5129" max="5129" width="12" bestFit="1" customWidth="1"/>
    <col min="5130" max="5130" width="17.140625" bestFit="1" customWidth="1"/>
    <col min="5131" max="5131" width="10.42578125" bestFit="1" customWidth="1"/>
    <col min="5132" max="5132" width="16.28515625" bestFit="1" customWidth="1"/>
    <col min="5133" max="5133" width="8.7109375" bestFit="1" customWidth="1"/>
    <col min="5134" max="5134" width="11" bestFit="1" customWidth="1"/>
    <col min="5135" max="5135" width="14.140625" bestFit="1" customWidth="1"/>
    <col min="5136" max="5136" width="13.28515625" bestFit="1" customWidth="1"/>
    <col min="5377" max="5377" width="33.42578125" bestFit="1" customWidth="1"/>
    <col min="5378" max="5378" width="10.42578125" bestFit="1" customWidth="1"/>
    <col min="5379" max="5379" width="16.7109375" bestFit="1" customWidth="1"/>
    <col min="5380" max="5380" width="11.5703125" bestFit="1" customWidth="1"/>
    <col min="5381" max="5381" width="9.5703125" bestFit="1" customWidth="1"/>
    <col min="5382" max="5382" width="14.42578125" bestFit="1" customWidth="1"/>
    <col min="5383" max="5383" width="13.85546875" bestFit="1" customWidth="1"/>
    <col min="5384" max="5384" width="11.28515625" bestFit="1" customWidth="1"/>
    <col min="5385" max="5385" width="12" bestFit="1" customWidth="1"/>
    <col min="5386" max="5386" width="17.140625" bestFit="1" customWidth="1"/>
    <col min="5387" max="5387" width="10.42578125" bestFit="1" customWidth="1"/>
    <col min="5388" max="5388" width="16.28515625" bestFit="1" customWidth="1"/>
    <col min="5389" max="5389" width="8.7109375" bestFit="1" customWidth="1"/>
    <col min="5390" max="5390" width="11" bestFit="1" customWidth="1"/>
    <col min="5391" max="5391" width="14.140625" bestFit="1" customWidth="1"/>
    <col min="5392" max="5392" width="13.28515625" bestFit="1" customWidth="1"/>
    <col min="5633" max="5633" width="33.42578125" bestFit="1" customWidth="1"/>
    <col min="5634" max="5634" width="10.42578125" bestFit="1" customWidth="1"/>
    <col min="5635" max="5635" width="16.7109375" bestFit="1" customWidth="1"/>
    <col min="5636" max="5636" width="11.5703125" bestFit="1" customWidth="1"/>
    <col min="5637" max="5637" width="9.5703125" bestFit="1" customWidth="1"/>
    <col min="5638" max="5638" width="14.42578125" bestFit="1" customWidth="1"/>
    <col min="5639" max="5639" width="13.85546875" bestFit="1" customWidth="1"/>
    <col min="5640" max="5640" width="11.28515625" bestFit="1" customWidth="1"/>
    <col min="5641" max="5641" width="12" bestFit="1" customWidth="1"/>
    <col min="5642" max="5642" width="17.140625" bestFit="1" customWidth="1"/>
    <col min="5643" max="5643" width="10.42578125" bestFit="1" customWidth="1"/>
    <col min="5644" max="5644" width="16.28515625" bestFit="1" customWidth="1"/>
    <col min="5645" max="5645" width="8.7109375" bestFit="1" customWidth="1"/>
    <col min="5646" max="5646" width="11" bestFit="1" customWidth="1"/>
    <col min="5647" max="5647" width="14.140625" bestFit="1" customWidth="1"/>
    <col min="5648" max="5648" width="13.28515625" bestFit="1" customWidth="1"/>
    <col min="5889" max="5889" width="33.42578125" bestFit="1" customWidth="1"/>
    <col min="5890" max="5890" width="10.42578125" bestFit="1" customWidth="1"/>
    <col min="5891" max="5891" width="16.7109375" bestFit="1" customWidth="1"/>
    <col min="5892" max="5892" width="11.5703125" bestFit="1" customWidth="1"/>
    <col min="5893" max="5893" width="9.5703125" bestFit="1" customWidth="1"/>
    <col min="5894" max="5894" width="14.42578125" bestFit="1" customWidth="1"/>
    <col min="5895" max="5895" width="13.85546875" bestFit="1" customWidth="1"/>
    <col min="5896" max="5896" width="11.28515625" bestFit="1" customWidth="1"/>
    <col min="5897" max="5897" width="12" bestFit="1" customWidth="1"/>
    <col min="5898" max="5898" width="17.140625" bestFit="1" customWidth="1"/>
    <col min="5899" max="5899" width="10.42578125" bestFit="1" customWidth="1"/>
    <col min="5900" max="5900" width="16.28515625" bestFit="1" customWidth="1"/>
    <col min="5901" max="5901" width="8.7109375" bestFit="1" customWidth="1"/>
    <col min="5902" max="5902" width="11" bestFit="1" customWidth="1"/>
    <col min="5903" max="5903" width="14.140625" bestFit="1" customWidth="1"/>
    <col min="5904" max="5904" width="13.28515625" bestFit="1" customWidth="1"/>
    <col min="6145" max="6145" width="33.42578125" bestFit="1" customWidth="1"/>
    <col min="6146" max="6146" width="10.42578125" bestFit="1" customWidth="1"/>
    <col min="6147" max="6147" width="16.7109375" bestFit="1" customWidth="1"/>
    <col min="6148" max="6148" width="11.5703125" bestFit="1" customWidth="1"/>
    <col min="6149" max="6149" width="9.5703125" bestFit="1" customWidth="1"/>
    <col min="6150" max="6150" width="14.42578125" bestFit="1" customWidth="1"/>
    <col min="6151" max="6151" width="13.85546875" bestFit="1" customWidth="1"/>
    <col min="6152" max="6152" width="11.28515625" bestFit="1" customWidth="1"/>
    <col min="6153" max="6153" width="12" bestFit="1" customWidth="1"/>
    <col min="6154" max="6154" width="17.140625" bestFit="1" customWidth="1"/>
    <col min="6155" max="6155" width="10.42578125" bestFit="1" customWidth="1"/>
    <col min="6156" max="6156" width="16.28515625" bestFit="1" customWidth="1"/>
    <col min="6157" max="6157" width="8.7109375" bestFit="1" customWidth="1"/>
    <col min="6158" max="6158" width="11" bestFit="1" customWidth="1"/>
    <col min="6159" max="6159" width="14.140625" bestFit="1" customWidth="1"/>
    <col min="6160" max="6160" width="13.28515625" bestFit="1" customWidth="1"/>
    <col min="6401" max="6401" width="33.42578125" bestFit="1" customWidth="1"/>
    <col min="6402" max="6402" width="10.42578125" bestFit="1" customWidth="1"/>
    <col min="6403" max="6403" width="16.7109375" bestFit="1" customWidth="1"/>
    <col min="6404" max="6404" width="11.5703125" bestFit="1" customWidth="1"/>
    <col min="6405" max="6405" width="9.5703125" bestFit="1" customWidth="1"/>
    <col min="6406" max="6406" width="14.42578125" bestFit="1" customWidth="1"/>
    <col min="6407" max="6407" width="13.85546875" bestFit="1" customWidth="1"/>
    <col min="6408" max="6408" width="11.28515625" bestFit="1" customWidth="1"/>
    <col min="6409" max="6409" width="12" bestFit="1" customWidth="1"/>
    <col min="6410" max="6410" width="17.140625" bestFit="1" customWidth="1"/>
    <col min="6411" max="6411" width="10.42578125" bestFit="1" customWidth="1"/>
    <col min="6412" max="6412" width="16.28515625" bestFit="1" customWidth="1"/>
    <col min="6413" max="6413" width="8.7109375" bestFit="1" customWidth="1"/>
    <col min="6414" max="6414" width="11" bestFit="1" customWidth="1"/>
    <col min="6415" max="6415" width="14.140625" bestFit="1" customWidth="1"/>
    <col min="6416" max="6416" width="13.28515625" bestFit="1" customWidth="1"/>
    <col min="6657" max="6657" width="33.42578125" bestFit="1" customWidth="1"/>
    <col min="6658" max="6658" width="10.42578125" bestFit="1" customWidth="1"/>
    <col min="6659" max="6659" width="16.7109375" bestFit="1" customWidth="1"/>
    <col min="6660" max="6660" width="11.5703125" bestFit="1" customWidth="1"/>
    <col min="6661" max="6661" width="9.5703125" bestFit="1" customWidth="1"/>
    <col min="6662" max="6662" width="14.42578125" bestFit="1" customWidth="1"/>
    <col min="6663" max="6663" width="13.85546875" bestFit="1" customWidth="1"/>
    <col min="6664" max="6664" width="11.28515625" bestFit="1" customWidth="1"/>
    <col min="6665" max="6665" width="12" bestFit="1" customWidth="1"/>
    <col min="6666" max="6666" width="17.140625" bestFit="1" customWidth="1"/>
    <col min="6667" max="6667" width="10.42578125" bestFit="1" customWidth="1"/>
    <col min="6668" max="6668" width="16.28515625" bestFit="1" customWidth="1"/>
    <col min="6669" max="6669" width="8.7109375" bestFit="1" customWidth="1"/>
    <col min="6670" max="6670" width="11" bestFit="1" customWidth="1"/>
    <col min="6671" max="6671" width="14.140625" bestFit="1" customWidth="1"/>
    <col min="6672" max="6672" width="13.28515625" bestFit="1" customWidth="1"/>
    <col min="6913" max="6913" width="33.42578125" bestFit="1" customWidth="1"/>
    <col min="6914" max="6914" width="10.42578125" bestFit="1" customWidth="1"/>
    <col min="6915" max="6915" width="16.7109375" bestFit="1" customWidth="1"/>
    <col min="6916" max="6916" width="11.5703125" bestFit="1" customWidth="1"/>
    <col min="6917" max="6917" width="9.5703125" bestFit="1" customWidth="1"/>
    <col min="6918" max="6918" width="14.42578125" bestFit="1" customWidth="1"/>
    <col min="6919" max="6919" width="13.85546875" bestFit="1" customWidth="1"/>
    <col min="6920" max="6920" width="11.28515625" bestFit="1" customWidth="1"/>
    <col min="6921" max="6921" width="12" bestFit="1" customWidth="1"/>
    <col min="6922" max="6922" width="17.140625" bestFit="1" customWidth="1"/>
    <col min="6923" max="6923" width="10.42578125" bestFit="1" customWidth="1"/>
    <col min="6924" max="6924" width="16.28515625" bestFit="1" customWidth="1"/>
    <col min="6925" max="6925" width="8.7109375" bestFit="1" customWidth="1"/>
    <col min="6926" max="6926" width="11" bestFit="1" customWidth="1"/>
    <col min="6927" max="6927" width="14.140625" bestFit="1" customWidth="1"/>
    <col min="6928" max="6928" width="13.28515625" bestFit="1" customWidth="1"/>
    <col min="7169" max="7169" width="33.42578125" bestFit="1" customWidth="1"/>
    <col min="7170" max="7170" width="10.42578125" bestFit="1" customWidth="1"/>
    <col min="7171" max="7171" width="16.7109375" bestFit="1" customWidth="1"/>
    <col min="7172" max="7172" width="11.5703125" bestFit="1" customWidth="1"/>
    <col min="7173" max="7173" width="9.5703125" bestFit="1" customWidth="1"/>
    <col min="7174" max="7174" width="14.42578125" bestFit="1" customWidth="1"/>
    <col min="7175" max="7175" width="13.85546875" bestFit="1" customWidth="1"/>
    <col min="7176" max="7176" width="11.28515625" bestFit="1" customWidth="1"/>
    <col min="7177" max="7177" width="12" bestFit="1" customWidth="1"/>
    <col min="7178" max="7178" width="17.140625" bestFit="1" customWidth="1"/>
    <col min="7179" max="7179" width="10.42578125" bestFit="1" customWidth="1"/>
    <col min="7180" max="7180" width="16.28515625" bestFit="1" customWidth="1"/>
    <col min="7181" max="7181" width="8.7109375" bestFit="1" customWidth="1"/>
    <col min="7182" max="7182" width="11" bestFit="1" customWidth="1"/>
    <col min="7183" max="7183" width="14.140625" bestFit="1" customWidth="1"/>
    <col min="7184" max="7184" width="13.28515625" bestFit="1" customWidth="1"/>
    <col min="7425" max="7425" width="33.42578125" bestFit="1" customWidth="1"/>
    <col min="7426" max="7426" width="10.42578125" bestFit="1" customWidth="1"/>
    <col min="7427" max="7427" width="16.7109375" bestFit="1" customWidth="1"/>
    <col min="7428" max="7428" width="11.5703125" bestFit="1" customWidth="1"/>
    <col min="7429" max="7429" width="9.5703125" bestFit="1" customWidth="1"/>
    <col min="7430" max="7430" width="14.42578125" bestFit="1" customWidth="1"/>
    <col min="7431" max="7431" width="13.85546875" bestFit="1" customWidth="1"/>
    <col min="7432" max="7432" width="11.28515625" bestFit="1" customWidth="1"/>
    <col min="7433" max="7433" width="12" bestFit="1" customWidth="1"/>
    <col min="7434" max="7434" width="17.140625" bestFit="1" customWidth="1"/>
    <col min="7435" max="7435" width="10.42578125" bestFit="1" customWidth="1"/>
    <col min="7436" max="7436" width="16.28515625" bestFit="1" customWidth="1"/>
    <col min="7437" max="7437" width="8.7109375" bestFit="1" customWidth="1"/>
    <col min="7438" max="7438" width="11" bestFit="1" customWidth="1"/>
    <col min="7439" max="7439" width="14.140625" bestFit="1" customWidth="1"/>
    <col min="7440" max="7440" width="13.28515625" bestFit="1" customWidth="1"/>
    <col min="7681" max="7681" width="33.42578125" bestFit="1" customWidth="1"/>
    <col min="7682" max="7682" width="10.42578125" bestFit="1" customWidth="1"/>
    <col min="7683" max="7683" width="16.7109375" bestFit="1" customWidth="1"/>
    <col min="7684" max="7684" width="11.5703125" bestFit="1" customWidth="1"/>
    <col min="7685" max="7685" width="9.5703125" bestFit="1" customWidth="1"/>
    <col min="7686" max="7686" width="14.42578125" bestFit="1" customWidth="1"/>
    <col min="7687" max="7687" width="13.85546875" bestFit="1" customWidth="1"/>
    <col min="7688" max="7688" width="11.28515625" bestFit="1" customWidth="1"/>
    <col min="7689" max="7689" width="12" bestFit="1" customWidth="1"/>
    <col min="7690" max="7690" width="17.140625" bestFit="1" customWidth="1"/>
    <col min="7691" max="7691" width="10.42578125" bestFit="1" customWidth="1"/>
    <col min="7692" max="7692" width="16.28515625" bestFit="1" customWidth="1"/>
    <col min="7693" max="7693" width="8.7109375" bestFit="1" customWidth="1"/>
    <col min="7694" max="7694" width="11" bestFit="1" customWidth="1"/>
    <col min="7695" max="7695" width="14.140625" bestFit="1" customWidth="1"/>
    <col min="7696" max="7696" width="13.28515625" bestFit="1" customWidth="1"/>
    <col min="7937" max="7937" width="33.42578125" bestFit="1" customWidth="1"/>
    <col min="7938" max="7938" width="10.42578125" bestFit="1" customWidth="1"/>
    <col min="7939" max="7939" width="16.7109375" bestFit="1" customWidth="1"/>
    <col min="7940" max="7940" width="11.5703125" bestFit="1" customWidth="1"/>
    <col min="7941" max="7941" width="9.5703125" bestFit="1" customWidth="1"/>
    <col min="7942" max="7942" width="14.42578125" bestFit="1" customWidth="1"/>
    <col min="7943" max="7943" width="13.85546875" bestFit="1" customWidth="1"/>
    <col min="7944" max="7944" width="11.28515625" bestFit="1" customWidth="1"/>
    <col min="7945" max="7945" width="12" bestFit="1" customWidth="1"/>
    <col min="7946" max="7946" width="17.140625" bestFit="1" customWidth="1"/>
    <col min="7947" max="7947" width="10.42578125" bestFit="1" customWidth="1"/>
    <col min="7948" max="7948" width="16.28515625" bestFit="1" customWidth="1"/>
    <col min="7949" max="7949" width="8.7109375" bestFit="1" customWidth="1"/>
    <col min="7950" max="7950" width="11" bestFit="1" customWidth="1"/>
    <col min="7951" max="7951" width="14.140625" bestFit="1" customWidth="1"/>
    <col min="7952" max="7952" width="13.28515625" bestFit="1" customWidth="1"/>
    <col min="8193" max="8193" width="33.42578125" bestFit="1" customWidth="1"/>
    <col min="8194" max="8194" width="10.42578125" bestFit="1" customWidth="1"/>
    <col min="8195" max="8195" width="16.7109375" bestFit="1" customWidth="1"/>
    <col min="8196" max="8196" width="11.5703125" bestFit="1" customWidth="1"/>
    <col min="8197" max="8197" width="9.5703125" bestFit="1" customWidth="1"/>
    <col min="8198" max="8198" width="14.42578125" bestFit="1" customWidth="1"/>
    <col min="8199" max="8199" width="13.85546875" bestFit="1" customWidth="1"/>
    <col min="8200" max="8200" width="11.28515625" bestFit="1" customWidth="1"/>
    <col min="8201" max="8201" width="12" bestFit="1" customWidth="1"/>
    <col min="8202" max="8202" width="17.140625" bestFit="1" customWidth="1"/>
    <col min="8203" max="8203" width="10.42578125" bestFit="1" customWidth="1"/>
    <col min="8204" max="8204" width="16.28515625" bestFit="1" customWidth="1"/>
    <col min="8205" max="8205" width="8.7109375" bestFit="1" customWidth="1"/>
    <col min="8206" max="8206" width="11" bestFit="1" customWidth="1"/>
    <col min="8207" max="8207" width="14.140625" bestFit="1" customWidth="1"/>
    <col min="8208" max="8208" width="13.28515625" bestFit="1" customWidth="1"/>
    <col min="8449" max="8449" width="33.42578125" bestFit="1" customWidth="1"/>
    <col min="8450" max="8450" width="10.42578125" bestFit="1" customWidth="1"/>
    <col min="8451" max="8451" width="16.7109375" bestFit="1" customWidth="1"/>
    <col min="8452" max="8452" width="11.5703125" bestFit="1" customWidth="1"/>
    <col min="8453" max="8453" width="9.5703125" bestFit="1" customWidth="1"/>
    <col min="8454" max="8454" width="14.42578125" bestFit="1" customWidth="1"/>
    <col min="8455" max="8455" width="13.85546875" bestFit="1" customWidth="1"/>
    <col min="8456" max="8456" width="11.28515625" bestFit="1" customWidth="1"/>
    <col min="8457" max="8457" width="12" bestFit="1" customWidth="1"/>
    <col min="8458" max="8458" width="17.140625" bestFit="1" customWidth="1"/>
    <col min="8459" max="8459" width="10.42578125" bestFit="1" customWidth="1"/>
    <col min="8460" max="8460" width="16.28515625" bestFit="1" customWidth="1"/>
    <col min="8461" max="8461" width="8.7109375" bestFit="1" customWidth="1"/>
    <col min="8462" max="8462" width="11" bestFit="1" customWidth="1"/>
    <col min="8463" max="8463" width="14.140625" bestFit="1" customWidth="1"/>
    <col min="8464" max="8464" width="13.28515625" bestFit="1" customWidth="1"/>
    <col min="8705" max="8705" width="33.42578125" bestFit="1" customWidth="1"/>
    <col min="8706" max="8706" width="10.42578125" bestFit="1" customWidth="1"/>
    <col min="8707" max="8707" width="16.7109375" bestFit="1" customWidth="1"/>
    <col min="8708" max="8708" width="11.5703125" bestFit="1" customWidth="1"/>
    <col min="8709" max="8709" width="9.5703125" bestFit="1" customWidth="1"/>
    <col min="8710" max="8710" width="14.42578125" bestFit="1" customWidth="1"/>
    <col min="8711" max="8711" width="13.85546875" bestFit="1" customWidth="1"/>
    <col min="8712" max="8712" width="11.28515625" bestFit="1" customWidth="1"/>
    <col min="8713" max="8713" width="12" bestFit="1" customWidth="1"/>
    <col min="8714" max="8714" width="17.140625" bestFit="1" customWidth="1"/>
    <col min="8715" max="8715" width="10.42578125" bestFit="1" customWidth="1"/>
    <col min="8716" max="8716" width="16.28515625" bestFit="1" customWidth="1"/>
    <col min="8717" max="8717" width="8.7109375" bestFit="1" customWidth="1"/>
    <col min="8718" max="8718" width="11" bestFit="1" customWidth="1"/>
    <col min="8719" max="8719" width="14.140625" bestFit="1" customWidth="1"/>
    <col min="8720" max="8720" width="13.28515625" bestFit="1" customWidth="1"/>
    <col min="8961" max="8961" width="33.42578125" bestFit="1" customWidth="1"/>
    <col min="8962" max="8962" width="10.42578125" bestFit="1" customWidth="1"/>
    <col min="8963" max="8963" width="16.7109375" bestFit="1" customWidth="1"/>
    <col min="8964" max="8964" width="11.5703125" bestFit="1" customWidth="1"/>
    <col min="8965" max="8965" width="9.5703125" bestFit="1" customWidth="1"/>
    <col min="8966" max="8966" width="14.42578125" bestFit="1" customWidth="1"/>
    <col min="8967" max="8967" width="13.85546875" bestFit="1" customWidth="1"/>
    <col min="8968" max="8968" width="11.28515625" bestFit="1" customWidth="1"/>
    <col min="8969" max="8969" width="12" bestFit="1" customWidth="1"/>
    <col min="8970" max="8970" width="17.140625" bestFit="1" customWidth="1"/>
    <col min="8971" max="8971" width="10.42578125" bestFit="1" customWidth="1"/>
    <col min="8972" max="8972" width="16.28515625" bestFit="1" customWidth="1"/>
    <col min="8973" max="8973" width="8.7109375" bestFit="1" customWidth="1"/>
    <col min="8974" max="8974" width="11" bestFit="1" customWidth="1"/>
    <col min="8975" max="8975" width="14.140625" bestFit="1" customWidth="1"/>
    <col min="8976" max="8976" width="13.28515625" bestFit="1" customWidth="1"/>
    <col min="9217" max="9217" width="33.42578125" bestFit="1" customWidth="1"/>
    <col min="9218" max="9218" width="10.42578125" bestFit="1" customWidth="1"/>
    <col min="9219" max="9219" width="16.7109375" bestFit="1" customWidth="1"/>
    <col min="9220" max="9220" width="11.5703125" bestFit="1" customWidth="1"/>
    <col min="9221" max="9221" width="9.5703125" bestFit="1" customWidth="1"/>
    <col min="9222" max="9222" width="14.42578125" bestFit="1" customWidth="1"/>
    <col min="9223" max="9223" width="13.85546875" bestFit="1" customWidth="1"/>
    <col min="9224" max="9224" width="11.28515625" bestFit="1" customWidth="1"/>
    <col min="9225" max="9225" width="12" bestFit="1" customWidth="1"/>
    <col min="9226" max="9226" width="17.140625" bestFit="1" customWidth="1"/>
    <col min="9227" max="9227" width="10.42578125" bestFit="1" customWidth="1"/>
    <col min="9228" max="9228" width="16.28515625" bestFit="1" customWidth="1"/>
    <col min="9229" max="9229" width="8.7109375" bestFit="1" customWidth="1"/>
    <col min="9230" max="9230" width="11" bestFit="1" customWidth="1"/>
    <col min="9231" max="9231" width="14.140625" bestFit="1" customWidth="1"/>
    <col min="9232" max="9232" width="13.28515625" bestFit="1" customWidth="1"/>
    <col min="9473" max="9473" width="33.42578125" bestFit="1" customWidth="1"/>
    <col min="9474" max="9474" width="10.42578125" bestFit="1" customWidth="1"/>
    <col min="9475" max="9475" width="16.7109375" bestFit="1" customWidth="1"/>
    <col min="9476" max="9476" width="11.5703125" bestFit="1" customWidth="1"/>
    <col min="9477" max="9477" width="9.5703125" bestFit="1" customWidth="1"/>
    <col min="9478" max="9478" width="14.42578125" bestFit="1" customWidth="1"/>
    <col min="9479" max="9479" width="13.85546875" bestFit="1" customWidth="1"/>
    <col min="9480" max="9480" width="11.28515625" bestFit="1" customWidth="1"/>
    <col min="9481" max="9481" width="12" bestFit="1" customWidth="1"/>
    <col min="9482" max="9482" width="17.140625" bestFit="1" customWidth="1"/>
    <col min="9483" max="9483" width="10.42578125" bestFit="1" customWidth="1"/>
    <col min="9484" max="9484" width="16.28515625" bestFit="1" customWidth="1"/>
    <col min="9485" max="9485" width="8.7109375" bestFit="1" customWidth="1"/>
    <col min="9486" max="9486" width="11" bestFit="1" customWidth="1"/>
    <col min="9487" max="9487" width="14.140625" bestFit="1" customWidth="1"/>
    <col min="9488" max="9488" width="13.28515625" bestFit="1" customWidth="1"/>
    <col min="9729" max="9729" width="33.42578125" bestFit="1" customWidth="1"/>
    <col min="9730" max="9730" width="10.42578125" bestFit="1" customWidth="1"/>
    <col min="9731" max="9731" width="16.7109375" bestFit="1" customWidth="1"/>
    <col min="9732" max="9732" width="11.5703125" bestFit="1" customWidth="1"/>
    <col min="9733" max="9733" width="9.5703125" bestFit="1" customWidth="1"/>
    <col min="9734" max="9734" width="14.42578125" bestFit="1" customWidth="1"/>
    <col min="9735" max="9735" width="13.85546875" bestFit="1" customWidth="1"/>
    <col min="9736" max="9736" width="11.28515625" bestFit="1" customWidth="1"/>
    <col min="9737" max="9737" width="12" bestFit="1" customWidth="1"/>
    <col min="9738" max="9738" width="17.140625" bestFit="1" customWidth="1"/>
    <col min="9739" max="9739" width="10.42578125" bestFit="1" customWidth="1"/>
    <col min="9740" max="9740" width="16.28515625" bestFit="1" customWidth="1"/>
    <col min="9741" max="9741" width="8.7109375" bestFit="1" customWidth="1"/>
    <col min="9742" max="9742" width="11" bestFit="1" customWidth="1"/>
    <col min="9743" max="9743" width="14.140625" bestFit="1" customWidth="1"/>
    <col min="9744" max="9744" width="13.28515625" bestFit="1" customWidth="1"/>
    <col min="9985" max="9985" width="33.42578125" bestFit="1" customWidth="1"/>
    <col min="9986" max="9986" width="10.42578125" bestFit="1" customWidth="1"/>
    <col min="9987" max="9987" width="16.7109375" bestFit="1" customWidth="1"/>
    <col min="9988" max="9988" width="11.5703125" bestFit="1" customWidth="1"/>
    <col min="9989" max="9989" width="9.5703125" bestFit="1" customWidth="1"/>
    <col min="9990" max="9990" width="14.42578125" bestFit="1" customWidth="1"/>
    <col min="9991" max="9991" width="13.85546875" bestFit="1" customWidth="1"/>
    <col min="9992" max="9992" width="11.28515625" bestFit="1" customWidth="1"/>
    <col min="9993" max="9993" width="12" bestFit="1" customWidth="1"/>
    <col min="9994" max="9994" width="17.140625" bestFit="1" customWidth="1"/>
    <col min="9995" max="9995" width="10.42578125" bestFit="1" customWidth="1"/>
    <col min="9996" max="9996" width="16.28515625" bestFit="1" customWidth="1"/>
    <col min="9997" max="9997" width="8.7109375" bestFit="1" customWidth="1"/>
    <col min="9998" max="9998" width="11" bestFit="1" customWidth="1"/>
    <col min="9999" max="9999" width="14.140625" bestFit="1" customWidth="1"/>
    <col min="10000" max="10000" width="13.28515625" bestFit="1" customWidth="1"/>
    <col min="10241" max="10241" width="33.42578125" bestFit="1" customWidth="1"/>
    <col min="10242" max="10242" width="10.42578125" bestFit="1" customWidth="1"/>
    <col min="10243" max="10243" width="16.7109375" bestFit="1" customWidth="1"/>
    <col min="10244" max="10244" width="11.5703125" bestFit="1" customWidth="1"/>
    <col min="10245" max="10245" width="9.5703125" bestFit="1" customWidth="1"/>
    <col min="10246" max="10246" width="14.42578125" bestFit="1" customWidth="1"/>
    <col min="10247" max="10247" width="13.85546875" bestFit="1" customWidth="1"/>
    <col min="10248" max="10248" width="11.28515625" bestFit="1" customWidth="1"/>
    <col min="10249" max="10249" width="12" bestFit="1" customWidth="1"/>
    <col min="10250" max="10250" width="17.140625" bestFit="1" customWidth="1"/>
    <col min="10251" max="10251" width="10.42578125" bestFit="1" customWidth="1"/>
    <col min="10252" max="10252" width="16.28515625" bestFit="1" customWidth="1"/>
    <col min="10253" max="10253" width="8.7109375" bestFit="1" customWidth="1"/>
    <col min="10254" max="10254" width="11" bestFit="1" customWidth="1"/>
    <col min="10255" max="10255" width="14.140625" bestFit="1" customWidth="1"/>
    <col min="10256" max="10256" width="13.28515625" bestFit="1" customWidth="1"/>
    <col min="10497" max="10497" width="33.42578125" bestFit="1" customWidth="1"/>
    <col min="10498" max="10498" width="10.42578125" bestFit="1" customWidth="1"/>
    <col min="10499" max="10499" width="16.7109375" bestFit="1" customWidth="1"/>
    <col min="10500" max="10500" width="11.5703125" bestFit="1" customWidth="1"/>
    <col min="10501" max="10501" width="9.5703125" bestFit="1" customWidth="1"/>
    <col min="10502" max="10502" width="14.42578125" bestFit="1" customWidth="1"/>
    <col min="10503" max="10503" width="13.85546875" bestFit="1" customWidth="1"/>
    <col min="10504" max="10504" width="11.28515625" bestFit="1" customWidth="1"/>
    <col min="10505" max="10505" width="12" bestFit="1" customWidth="1"/>
    <col min="10506" max="10506" width="17.140625" bestFit="1" customWidth="1"/>
    <col min="10507" max="10507" width="10.42578125" bestFit="1" customWidth="1"/>
    <col min="10508" max="10508" width="16.28515625" bestFit="1" customWidth="1"/>
    <col min="10509" max="10509" width="8.7109375" bestFit="1" customWidth="1"/>
    <col min="10510" max="10510" width="11" bestFit="1" customWidth="1"/>
    <col min="10511" max="10511" width="14.140625" bestFit="1" customWidth="1"/>
    <col min="10512" max="10512" width="13.28515625" bestFit="1" customWidth="1"/>
    <col min="10753" max="10753" width="33.42578125" bestFit="1" customWidth="1"/>
    <col min="10754" max="10754" width="10.42578125" bestFit="1" customWidth="1"/>
    <col min="10755" max="10755" width="16.7109375" bestFit="1" customWidth="1"/>
    <col min="10756" max="10756" width="11.5703125" bestFit="1" customWidth="1"/>
    <col min="10757" max="10757" width="9.5703125" bestFit="1" customWidth="1"/>
    <col min="10758" max="10758" width="14.42578125" bestFit="1" customWidth="1"/>
    <col min="10759" max="10759" width="13.85546875" bestFit="1" customWidth="1"/>
    <col min="10760" max="10760" width="11.28515625" bestFit="1" customWidth="1"/>
    <col min="10761" max="10761" width="12" bestFit="1" customWidth="1"/>
    <col min="10762" max="10762" width="17.140625" bestFit="1" customWidth="1"/>
    <col min="10763" max="10763" width="10.42578125" bestFit="1" customWidth="1"/>
    <col min="10764" max="10764" width="16.28515625" bestFit="1" customWidth="1"/>
    <col min="10765" max="10765" width="8.7109375" bestFit="1" customWidth="1"/>
    <col min="10766" max="10766" width="11" bestFit="1" customWidth="1"/>
    <col min="10767" max="10767" width="14.140625" bestFit="1" customWidth="1"/>
    <col min="10768" max="10768" width="13.28515625" bestFit="1" customWidth="1"/>
    <col min="11009" max="11009" width="33.42578125" bestFit="1" customWidth="1"/>
    <col min="11010" max="11010" width="10.42578125" bestFit="1" customWidth="1"/>
    <col min="11011" max="11011" width="16.7109375" bestFit="1" customWidth="1"/>
    <col min="11012" max="11012" width="11.5703125" bestFit="1" customWidth="1"/>
    <col min="11013" max="11013" width="9.5703125" bestFit="1" customWidth="1"/>
    <col min="11014" max="11014" width="14.42578125" bestFit="1" customWidth="1"/>
    <col min="11015" max="11015" width="13.85546875" bestFit="1" customWidth="1"/>
    <col min="11016" max="11016" width="11.28515625" bestFit="1" customWidth="1"/>
    <col min="11017" max="11017" width="12" bestFit="1" customWidth="1"/>
    <col min="11018" max="11018" width="17.140625" bestFit="1" customWidth="1"/>
    <col min="11019" max="11019" width="10.42578125" bestFit="1" customWidth="1"/>
    <col min="11020" max="11020" width="16.28515625" bestFit="1" customWidth="1"/>
    <col min="11021" max="11021" width="8.7109375" bestFit="1" customWidth="1"/>
    <col min="11022" max="11022" width="11" bestFit="1" customWidth="1"/>
    <col min="11023" max="11023" width="14.140625" bestFit="1" customWidth="1"/>
    <col min="11024" max="11024" width="13.28515625" bestFit="1" customWidth="1"/>
    <col min="11265" max="11265" width="33.42578125" bestFit="1" customWidth="1"/>
    <col min="11266" max="11266" width="10.42578125" bestFit="1" customWidth="1"/>
    <col min="11267" max="11267" width="16.7109375" bestFit="1" customWidth="1"/>
    <col min="11268" max="11268" width="11.5703125" bestFit="1" customWidth="1"/>
    <col min="11269" max="11269" width="9.5703125" bestFit="1" customWidth="1"/>
    <col min="11270" max="11270" width="14.42578125" bestFit="1" customWidth="1"/>
    <col min="11271" max="11271" width="13.85546875" bestFit="1" customWidth="1"/>
    <col min="11272" max="11272" width="11.28515625" bestFit="1" customWidth="1"/>
    <col min="11273" max="11273" width="12" bestFit="1" customWidth="1"/>
    <col min="11274" max="11274" width="17.140625" bestFit="1" customWidth="1"/>
    <col min="11275" max="11275" width="10.42578125" bestFit="1" customWidth="1"/>
    <col min="11276" max="11276" width="16.28515625" bestFit="1" customWidth="1"/>
    <col min="11277" max="11277" width="8.7109375" bestFit="1" customWidth="1"/>
    <col min="11278" max="11278" width="11" bestFit="1" customWidth="1"/>
    <col min="11279" max="11279" width="14.140625" bestFit="1" customWidth="1"/>
    <col min="11280" max="11280" width="13.28515625" bestFit="1" customWidth="1"/>
    <col min="11521" max="11521" width="33.42578125" bestFit="1" customWidth="1"/>
    <col min="11522" max="11522" width="10.42578125" bestFit="1" customWidth="1"/>
    <col min="11523" max="11523" width="16.7109375" bestFit="1" customWidth="1"/>
    <col min="11524" max="11524" width="11.5703125" bestFit="1" customWidth="1"/>
    <col min="11525" max="11525" width="9.5703125" bestFit="1" customWidth="1"/>
    <col min="11526" max="11526" width="14.42578125" bestFit="1" customWidth="1"/>
    <col min="11527" max="11527" width="13.85546875" bestFit="1" customWidth="1"/>
    <col min="11528" max="11528" width="11.28515625" bestFit="1" customWidth="1"/>
    <col min="11529" max="11529" width="12" bestFit="1" customWidth="1"/>
    <col min="11530" max="11530" width="17.140625" bestFit="1" customWidth="1"/>
    <col min="11531" max="11531" width="10.42578125" bestFit="1" customWidth="1"/>
    <col min="11532" max="11532" width="16.28515625" bestFit="1" customWidth="1"/>
    <col min="11533" max="11533" width="8.7109375" bestFit="1" customWidth="1"/>
    <col min="11534" max="11534" width="11" bestFit="1" customWidth="1"/>
    <col min="11535" max="11535" width="14.140625" bestFit="1" customWidth="1"/>
    <col min="11536" max="11536" width="13.28515625" bestFit="1" customWidth="1"/>
    <col min="11777" max="11777" width="33.42578125" bestFit="1" customWidth="1"/>
    <col min="11778" max="11778" width="10.42578125" bestFit="1" customWidth="1"/>
    <col min="11779" max="11779" width="16.7109375" bestFit="1" customWidth="1"/>
    <col min="11780" max="11780" width="11.5703125" bestFit="1" customWidth="1"/>
    <col min="11781" max="11781" width="9.5703125" bestFit="1" customWidth="1"/>
    <col min="11782" max="11782" width="14.42578125" bestFit="1" customWidth="1"/>
    <col min="11783" max="11783" width="13.85546875" bestFit="1" customWidth="1"/>
    <col min="11784" max="11784" width="11.28515625" bestFit="1" customWidth="1"/>
    <col min="11785" max="11785" width="12" bestFit="1" customWidth="1"/>
    <col min="11786" max="11786" width="17.140625" bestFit="1" customWidth="1"/>
    <col min="11787" max="11787" width="10.42578125" bestFit="1" customWidth="1"/>
    <col min="11788" max="11788" width="16.28515625" bestFit="1" customWidth="1"/>
    <col min="11789" max="11789" width="8.7109375" bestFit="1" customWidth="1"/>
    <col min="11790" max="11790" width="11" bestFit="1" customWidth="1"/>
    <col min="11791" max="11791" width="14.140625" bestFit="1" customWidth="1"/>
    <col min="11792" max="11792" width="13.28515625" bestFit="1" customWidth="1"/>
    <col min="12033" max="12033" width="33.42578125" bestFit="1" customWidth="1"/>
    <col min="12034" max="12034" width="10.42578125" bestFit="1" customWidth="1"/>
    <col min="12035" max="12035" width="16.7109375" bestFit="1" customWidth="1"/>
    <col min="12036" max="12036" width="11.5703125" bestFit="1" customWidth="1"/>
    <col min="12037" max="12037" width="9.5703125" bestFit="1" customWidth="1"/>
    <col min="12038" max="12038" width="14.42578125" bestFit="1" customWidth="1"/>
    <col min="12039" max="12039" width="13.85546875" bestFit="1" customWidth="1"/>
    <col min="12040" max="12040" width="11.28515625" bestFit="1" customWidth="1"/>
    <col min="12041" max="12041" width="12" bestFit="1" customWidth="1"/>
    <col min="12042" max="12042" width="17.140625" bestFit="1" customWidth="1"/>
    <col min="12043" max="12043" width="10.42578125" bestFit="1" customWidth="1"/>
    <col min="12044" max="12044" width="16.28515625" bestFit="1" customWidth="1"/>
    <col min="12045" max="12045" width="8.7109375" bestFit="1" customWidth="1"/>
    <col min="12046" max="12046" width="11" bestFit="1" customWidth="1"/>
    <col min="12047" max="12047" width="14.140625" bestFit="1" customWidth="1"/>
    <col min="12048" max="12048" width="13.28515625" bestFit="1" customWidth="1"/>
    <col min="12289" max="12289" width="33.42578125" bestFit="1" customWidth="1"/>
    <col min="12290" max="12290" width="10.42578125" bestFit="1" customWidth="1"/>
    <col min="12291" max="12291" width="16.7109375" bestFit="1" customWidth="1"/>
    <col min="12292" max="12292" width="11.5703125" bestFit="1" customWidth="1"/>
    <col min="12293" max="12293" width="9.5703125" bestFit="1" customWidth="1"/>
    <col min="12294" max="12294" width="14.42578125" bestFit="1" customWidth="1"/>
    <col min="12295" max="12295" width="13.85546875" bestFit="1" customWidth="1"/>
    <col min="12296" max="12296" width="11.28515625" bestFit="1" customWidth="1"/>
    <col min="12297" max="12297" width="12" bestFit="1" customWidth="1"/>
    <col min="12298" max="12298" width="17.140625" bestFit="1" customWidth="1"/>
    <col min="12299" max="12299" width="10.42578125" bestFit="1" customWidth="1"/>
    <col min="12300" max="12300" width="16.28515625" bestFit="1" customWidth="1"/>
    <col min="12301" max="12301" width="8.7109375" bestFit="1" customWidth="1"/>
    <col min="12302" max="12302" width="11" bestFit="1" customWidth="1"/>
    <col min="12303" max="12303" width="14.140625" bestFit="1" customWidth="1"/>
    <col min="12304" max="12304" width="13.28515625" bestFit="1" customWidth="1"/>
    <col min="12545" max="12545" width="33.42578125" bestFit="1" customWidth="1"/>
    <col min="12546" max="12546" width="10.42578125" bestFit="1" customWidth="1"/>
    <col min="12547" max="12547" width="16.7109375" bestFit="1" customWidth="1"/>
    <col min="12548" max="12548" width="11.5703125" bestFit="1" customWidth="1"/>
    <col min="12549" max="12549" width="9.5703125" bestFit="1" customWidth="1"/>
    <col min="12550" max="12550" width="14.42578125" bestFit="1" customWidth="1"/>
    <col min="12551" max="12551" width="13.85546875" bestFit="1" customWidth="1"/>
    <col min="12552" max="12552" width="11.28515625" bestFit="1" customWidth="1"/>
    <col min="12553" max="12553" width="12" bestFit="1" customWidth="1"/>
    <col min="12554" max="12554" width="17.140625" bestFit="1" customWidth="1"/>
    <col min="12555" max="12555" width="10.42578125" bestFit="1" customWidth="1"/>
    <col min="12556" max="12556" width="16.28515625" bestFit="1" customWidth="1"/>
    <col min="12557" max="12557" width="8.7109375" bestFit="1" customWidth="1"/>
    <col min="12558" max="12558" width="11" bestFit="1" customWidth="1"/>
    <col min="12559" max="12559" width="14.140625" bestFit="1" customWidth="1"/>
    <col min="12560" max="12560" width="13.28515625" bestFit="1" customWidth="1"/>
    <col min="12801" max="12801" width="33.42578125" bestFit="1" customWidth="1"/>
    <col min="12802" max="12802" width="10.42578125" bestFit="1" customWidth="1"/>
    <col min="12803" max="12803" width="16.7109375" bestFit="1" customWidth="1"/>
    <col min="12804" max="12804" width="11.5703125" bestFit="1" customWidth="1"/>
    <col min="12805" max="12805" width="9.5703125" bestFit="1" customWidth="1"/>
    <col min="12806" max="12806" width="14.42578125" bestFit="1" customWidth="1"/>
    <col min="12807" max="12807" width="13.85546875" bestFit="1" customWidth="1"/>
    <col min="12808" max="12808" width="11.28515625" bestFit="1" customWidth="1"/>
    <col min="12809" max="12809" width="12" bestFit="1" customWidth="1"/>
    <col min="12810" max="12810" width="17.140625" bestFit="1" customWidth="1"/>
    <col min="12811" max="12811" width="10.42578125" bestFit="1" customWidth="1"/>
    <col min="12812" max="12812" width="16.28515625" bestFit="1" customWidth="1"/>
    <col min="12813" max="12813" width="8.7109375" bestFit="1" customWidth="1"/>
    <col min="12814" max="12814" width="11" bestFit="1" customWidth="1"/>
    <col min="12815" max="12815" width="14.140625" bestFit="1" customWidth="1"/>
    <col min="12816" max="12816" width="13.28515625" bestFit="1" customWidth="1"/>
    <col min="13057" max="13057" width="33.42578125" bestFit="1" customWidth="1"/>
    <col min="13058" max="13058" width="10.42578125" bestFit="1" customWidth="1"/>
    <col min="13059" max="13059" width="16.7109375" bestFit="1" customWidth="1"/>
    <col min="13060" max="13060" width="11.5703125" bestFit="1" customWidth="1"/>
    <col min="13061" max="13061" width="9.5703125" bestFit="1" customWidth="1"/>
    <col min="13062" max="13062" width="14.42578125" bestFit="1" customWidth="1"/>
    <col min="13063" max="13063" width="13.85546875" bestFit="1" customWidth="1"/>
    <col min="13064" max="13064" width="11.28515625" bestFit="1" customWidth="1"/>
    <col min="13065" max="13065" width="12" bestFit="1" customWidth="1"/>
    <col min="13066" max="13066" width="17.140625" bestFit="1" customWidth="1"/>
    <col min="13067" max="13067" width="10.42578125" bestFit="1" customWidth="1"/>
    <col min="13068" max="13068" width="16.28515625" bestFit="1" customWidth="1"/>
    <col min="13069" max="13069" width="8.7109375" bestFit="1" customWidth="1"/>
    <col min="13070" max="13070" width="11" bestFit="1" customWidth="1"/>
    <col min="13071" max="13071" width="14.140625" bestFit="1" customWidth="1"/>
    <col min="13072" max="13072" width="13.28515625" bestFit="1" customWidth="1"/>
    <col min="13313" max="13313" width="33.42578125" bestFit="1" customWidth="1"/>
    <col min="13314" max="13314" width="10.42578125" bestFit="1" customWidth="1"/>
    <col min="13315" max="13315" width="16.7109375" bestFit="1" customWidth="1"/>
    <col min="13316" max="13316" width="11.5703125" bestFit="1" customWidth="1"/>
    <col min="13317" max="13317" width="9.5703125" bestFit="1" customWidth="1"/>
    <col min="13318" max="13318" width="14.42578125" bestFit="1" customWidth="1"/>
    <col min="13319" max="13319" width="13.85546875" bestFit="1" customWidth="1"/>
    <col min="13320" max="13320" width="11.28515625" bestFit="1" customWidth="1"/>
    <col min="13321" max="13321" width="12" bestFit="1" customWidth="1"/>
    <col min="13322" max="13322" width="17.140625" bestFit="1" customWidth="1"/>
    <col min="13323" max="13323" width="10.42578125" bestFit="1" customWidth="1"/>
    <col min="13324" max="13324" width="16.28515625" bestFit="1" customWidth="1"/>
    <col min="13325" max="13325" width="8.7109375" bestFit="1" customWidth="1"/>
    <col min="13326" max="13326" width="11" bestFit="1" customWidth="1"/>
    <col min="13327" max="13327" width="14.140625" bestFit="1" customWidth="1"/>
    <col min="13328" max="13328" width="13.28515625" bestFit="1" customWidth="1"/>
    <col min="13569" max="13569" width="33.42578125" bestFit="1" customWidth="1"/>
    <col min="13570" max="13570" width="10.42578125" bestFit="1" customWidth="1"/>
    <col min="13571" max="13571" width="16.7109375" bestFit="1" customWidth="1"/>
    <col min="13572" max="13572" width="11.5703125" bestFit="1" customWidth="1"/>
    <col min="13573" max="13573" width="9.5703125" bestFit="1" customWidth="1"/>
    <col min="13574" max="13574" width="14.42578125" bestFit="1" customWidth="1"/>
    <col min="13575" max="13575" width="13.85546875" bestFit="1" customWidth="1"/>
    <col min="13576" max="13576" width="11.28515625" bestFit="1" customWidth="1"/>
    <col min="13577" max="13577" width="12" bestFit="1" customWidth="1"/>
    <col min="13578" max="13578" width="17.140625" bestFit="1" customWidth="1"/>
    <col min="13579" max="13579" width="10.42578125" bestFit="1" customWidth="1"/>
    <col min="13580" max="13580" width="16.28515625" bestFit="1" customWidth="1"/>
    <col min="13581" max="13581" width="8.7109375" bestFit="1" customWidth="1"/>
    <col min="13582" max="13582" width="11" bestFit="1" customWidth="1"/>
    <col min="13583" max="13583" width="14.140625" bestFit="1" customWidth="1"/>
    <col min="13584" max="13584" width="13.28515625" bestFit="1" customWidth="1"/>
    <col min="13825" max="13825" width="33.42578125" bestFit="1" customWidth="1"/>
    <col min="13826" max="13826" width="10.42578125" bestFit="1" customWidth="1"/>
    <col min="13827" max="13827" width="16.7109375" bestFit="1" customWidth="1"/>
    <col min="13828" max="13828" width="11.5703125" bestFit="1" customWidth="1"/>
    <col min="13829" max="13829" width="9.5703125" bestFit="1" customWidth="1"/>
    <col min="13830" max="13830" width="14.42578125" bestFit="1" customWidth="1"/>
    <col min="13831" max="13831" width="13.85546875" bestFit="1" customWidth="1"/>
    <col min="13832" max="13832" width="11.28515625" bestFit="1" customWidth="1"/>
    <col min="13833" max="13833" width="12" bestFit="1" customWidth="1"/>
    <col min="13834" max="13834" width="17.140625" bestFit="1" customWidth="1"/>
    <col min="13835" max="13835" width="10.42578125" bestFit="1" customWidth="1"/>
    <col min="13836" max="13836" width="16.28515625" bestFit="1" customWidth="1"/>
    <col min="13837" max="13837" width="8.7109375" bestFit="1" customWidth="1"/>
    <col min="13838" max="13838" width="11" bestFit="1" customWidth="1"/>
    <col min="13839" max="13839" width="14.140625" bestFit="1" customWidth="1"/>
    <col min="13840" max="13840" width="13.28515625" bestFit="1" customWidth="1"/>
    <col min="14081" max="14081" width="33.42578125" bestFit="1" customWidth="1"/>
    <col min="14082" max="14082" width="10.42578125" bestFit="1" customWidth="1"/>
    <col min="14083" max="14083" width="16.7109375" bestFit="1" customWidth="1"/>
    <col min="14084" max="14084" width="11.5703125" bestFit="1" customWidth="1"/>
    <col min="14085" max="14085" width="9.5703125" bestFit="1" customWidth="1"/>
    <col min="14086" max="14086" width="14.42578125" bestFit="1" customWidth="1"/>
    <col min="14087" max="14087" width="13.85546875" bestFit="1" customWidth="1"/>
    <col min="14088" max="14088" width="11.28515625" bestFit="1" customWidth="1"/>
    <col min="14089" max="14089" width="12" bestFit="1" customWidth="1"/>
    <col min="14090" max="14090" width="17.140625" bestFit="1" customWidth="1"/>
    <col min="14091" max="14091" width="10.42578125" bestFit="1" customWidth="1"/>
    <col min="14092" max="14092" width="16.28515625" bestFit="1" customWidth="1"/>
    <col min="14093" max="14093" width="8.7109375" bestFit="1" customWidth="1"/>
    <col min="14094" max="14094" width="11" bestFit="1" customWidth="1"/>
    <col min="14095" max="14095" width="14.140625" bestFit="1" customWidth="1"/>
    <col min="14096" max="14096" width="13.28515625" bestFit="1" customWidth="1"/>
    <col min="14337" max="14337" width="33.42578125" bestFit="1" customWidth="1"/>
    <col min="14338" max="14338" width="10.42578125" bestFit="1" customWidth="1"/>
    <col min="14339" max="14339" width="16.7109375" bestFit="1" customWidth="1"/>
    <col min="14340" max="14340" width="11.5703125" bestFit="1" customWidth="1"/>
    <col min="14341" max="14341" width="9.5703125" bestFit="1" customWidth="1"/>
    <col min="14342" max="14342" width="14.42578125" bestFit="1" customWidth="1"/>
    <col min="14343" max="14343" width="13.85546875" bestFit="1" customWidth="1"/>
    <col min="14344" max="14344" width="11.28515625" bestFit="1" customWidth="1"/>
    <col min="14345" max="14345" width="12" bestFit="1" customWidth="1"/>
    <col min="14346" max="14346" width="17.140625" bestFit="1" customWidth="1"/>
    <col min="14347" max="14347" width="10.42578125" bestFit="1" customWidth="1"/>
    <col min="14348" max="14348" width="16.28515625" bestFit="1" customWidth="1"/>
    <col min="14349" max="14349" width="8.7109375" bestFit="1" customWidth="1"/>
    <col min="14350" max="14350" width="11" bestFit="1" customWidth="1"/>
    <col min="14351" max="14351" width="14.140625" bestFit="1" customWidth="1"/>
    <col min="14352" max="14352" width="13.28515625" bestFit="1" customWidth="1"/>
    <col min="14593" max="14593" width="33.42578125" bestFit="1" customWidth="1"/>
    <col min="14594" max="14594" width="10.42578125" bestFit="1" customWidth="1"/>
    <col min="14595" max="14595" width="16.7109375" bestFit="1" customWidth="1"/>
    <col min="14596" max="14596" width="11.5703125" bestFit="1" customWidth="1"/>
    <col min="14597" max="14597" width="9.5703125" bestFit="1" customWidth="1"/>
    <col min="14598" max="14598" width="14.42578125" bestFit="1" customWidth="1"/>
    <col min="14599" max="14599" width="13.85546875" bestFit="1" customWidth="1"/>
    <col min="14600" max="14600" width="11.28515625" bestFit="1" customWidth="1"/>
    <col min="14601" max="14601" width="12" bestFit="1" customWidth="1"/>
    <col min="14602" max="14602" width="17.140625" bestFit="1" customWidth="1"/>
    <col min="14603" max="14603" width="10.42578125" bestFit="1" customWidth="1"/>
    <col min="14604" max="14604" width="16.28515625" bestFit="1" customWidth="1"/>
    <col min="14605" max="14605" width="8.7109375" bestFit="1" customWidth="1"/>
    <col min="14606" max="14606" width="11" bestFit="1" customWidth="1"/>
    <col min="14607" max="14607" width="14.140625" bestFit="1" customWidth="1"/>
    <col min="14608" max="14608" width="13.28515625" bestFit="1" customWidth="1"/>
    <col min="14849" max="14849" width="33.42578125" bestFit="1" customWidth="1"/>
    <col min="14850" max="14850" width="10.42578125" bestFit="1" customWidth="1"/>
    <col min="14851" max="14851" width="16.7109375" bestFit="1" customWidth="1"/>
    <col min="14852" max="14852" width="11.5703125" bestFit="1" customWidth="1"/>
    <col min="14853" max="14853" width="9.5703125" bestFit="1" customWidth="1"/>
    <col min="14854" max="14854" width="14.42578125" bestFit="1" customWidth="1"/>
    <col min="14855" max="14855" width="13.85546875" bestFit="1" customWidth="1"/>
    <col min="14856" max="14856" width="11.28515625" bestFit="1" customWidth="1"/>
    <col min="14857" max="14857" width="12" bestFit="1" customWidth="1"/>
    <col min="14858" max="14858" width="17.140625" bestFit="1" customWidth="1"/>
    <col min="14859" max="14859" width="10.42578125" bestFit="1" customWidth="1"/>
    <col min="14860" max="14860" width="16.28515625" bestFit="1" customWidth="1"/>
    <col min="14861" max="14861" width="8.7109375" bestFit="1" customWidth="1"/>
    <col min="14862" max="14862" width="11" bestFit="1" customWidth="1"/>
    <col min="14863" max="14863" width="14.140625" bestFit="1" customWidth="1"/>
    <col min="14864" max="14864" width="13.28515625" bestFit="1" customWidth="1"/>
    <col min="15105" max="15105" width="33.42578125" bestFit="1" customWidth="1"/>
    <col min="15106" max="15106" width="10.42578125" bestFit="1" customWidth="1"/>
    <col min="15107" max="15107" width="16.7109375" bestFit="1" customWidth="1"/>
    <col min="15108" max="15108" width="11.5703125" bestFit="1" customWidth="1"/>
    <col min="15109" max="15109" width="9.5703125" bestFit="1" customWidth="1"/>
    <col min="15110" max="15110" width="14.42578125" bestFit="1" customWidth="1"/>
    <col min="15111" max="15111" width="13.85546875" bestFit="1" customWidth="1"/>
    <col min="15112" max="15112" width="11.28515625" bestFit="1" customWidth="1"/>
    <col min="15113" max="15113" width="12" bestFit="1" customWidth="1"/>
    <col min="15114" max="15114" width="17.140625" bestFit="1" customWidth="1"/>
    <col min="15115" max="15115" width="10.42578125" bestFit="1" customWidth="1"/>
    <col min="15116" max="15116" width="16.28515625" bestFit="1" customWidth="1"/>
    <col min="15117" max="15117" width="8.7109375" bestFit="1" customWidth="1"/>
    <col min="15118" max="15118" width="11" bestFit="1" customWidth="1"/>
    <col min="15119" max="15119" width="14.140625" bestFit="1" customWidth="1"/>
    <col min="15120" max="15120" width="13.28515625" bestFit="1" customWidth="1"/>
    <col min="15361" max="15361" width="33.42578125" bestFit="1" customWidth="1"/>
    <col min="15362" max="15362" width="10.42578125" bestFit="1" customWidth="1"/>
    <col min="15363" max="15363" width="16.7109375" bestFit="1" customWidth="1"/>
    <col min="15364" max="15364" width="11.5703125" bestFit="1" customWidth="1"/>
    <col min="15365" max="15365" width="9.5703125" bestFit="1" customWidth="1"/>
    <col min="15366" max="15366" width="14.42578125" bestFit="1" customWidth="1"/>
    <col min="15367" max="15367" width="13.85546875" bestFit="1" customWidth="1"/>
    <col min="15368" max="15368" width="11.28515625" bestFit="1" customWidth="1"/>
    <col min="15369" max="15369" width="12" bestFit="1" customWidth="1"/>
    <col min="15370" max="15370" width="17.140625" bestFit="1" customWidth="1"/>
    <col min="15371" max="15371" width="10.42578125" bestFit="1" customWidth="1"/>
    <col min="15372" max="15372" width="16.28515625" bestFit="1" customWidth="1"/>
    <col min="15373" max="15373" width="8.7109375" bestFit="1" customWidth="1"/>
    <col min="15374" max="15374" width="11" bestFit="1" customWidth="1"/>
    <col min="15375" max="15375" width="14.140625" bestFit="1" customWidth="1"/>
    <col min="15376" max="15376" width="13.28515625" bestFit="1" customWidth="1"/>
    <col min="15617" max="15617" width="33.42578125" bestFit="1" customWidth="1"/>
    <col min="15618" max="15618" width="10.42578125" bestFit="1" customWidth="1"/>
    <col min="15619" max="15619" width="16.7109375" bestFit="1" customWidth="1"/>
    <col min="15620" max="15620" width="11.5703125" bestFit="1" customWidth="1"/>
    <col min="15621" max="15621" width="9.5703125" bestFit="1" customWidth="1"/>
    <col min="15622" max="15622" width="14.42578125" bestFit="1" customWidth="1"/>
    <col min="15623" max="15623" width="13.85546875" bestFit="1" customWidth="1"/>
    <col min="15624" max="15624" width="11.28515625" bestFit="1" customWidth="1"/>
    <col min="15625" max="15625" width="12" bestFit="1" customWidth="1"/>
    <col min="15626" max="15626" width="17.140625" bestFit="1" customWidth="1"/>
    <col min="15627" max="15627" width="10.42578125" bestFit="1" customWidth="1"/>
    <col min="15628" max="15628" width="16.28515625" bestFit="1" customWidth="1"/>
    <col min="15629" max="15629" width="8.7109375" bestFit="1" customWidth="1"/>
    <col min="15630" max="15630" width="11" bestFit="1" customWidth="1"/>
    <col min="15631" max="15631" width="14.140625" bestFit="1" customWidth="1"/>
    <col min="15632" max="15632" width="13.28515625" bestFit="1" customWidth="1"/>
    <col min="15873" max="15873" width="33.42578125" bestFit="1" customWidth="1"/>
    <col min="15874" max="15874" width="10.42578125" bestFit="1" customWidth="1"/>
    <col min="15875" max="15875" width="16.7109375" bestFit="1" customWidth="1"/>
    <col min="15876" max="15876" width="11.5703125" bestFit="1" customWidth="1"/>
    <col min="15877" max="15877" width="9.5703125" bestFit="1" customWidth="1"/>
    <col min="15878" max="15878" width="14.42578125" bestFit="1" customWidth="1"/>
    <col min="15879" max="15879" width="13.85546875" bestFit="1" customWidth="1"/>
    <col min="15880" max="15880" width="11.28515625" bestFit="1" customWidth="1"/>
    <col min="15881" max="15881" width="12" bestFit="1" customWidth="1"/>
    <col min="15882" max="15882" width="17.140625" bestFit="1" customWidth="1"/>
    <col min="15883" max="15883" width="10.42578125" bestFit="1" customWidth="1"/>
    <col min="15884" max="15884" width="16.28515625" bestFit="1" customWidth="1"/>
    <col min="15885" max="15885" width="8.7109375" bestFit="1" customWidth="1"/>
    <col min="15886" max="15886" width="11" bestFit="1" customWidth="1"/>
    <col min="15887" max="15887" width="14.140625" bestFit="1" customWidth="1"/>
    <col min="15888" max="15888" width="13.28515625" bestFit="1" customWidth="1"/>
    <col min="16129" max="16129" width="33.42578125" bestFit="1" customWidth="1"/>
    <col min="16130" max="16130" width="10.42578125" bestFit="1" customWidth="1"/>
    <col min="16131" max="16131" width="16.7109375" bestFit="1" customWidth="1"/>
    <col min="16132" max="16132" width="11.5703125" bestFit="1" customWidth="1"/>
    <col min="16133" max="16133" width="9.5703125" bestFit="1" customWidth="1"/>
    <col min="16134" max="16134" width="14.42578125" bestFit="1" customWidth="1"/>
    <col min="16135" max="16135" width="13.85546875" bestFit="1" customWidth="1"/>
    <col min="16136" max="16136" width="11.28515625" bestFit="1" customWidth="1"/>
    <col min="16137" max="16137" width="12" bestFit="1" customWidth="1"/>
    <col min="16138" max="16138" width="17.140625" bestFit="1" customWidth="1"/>
    <col min="16139" max="16139" width="10.42578125" bestFit="1" customWidth="1"/>
    <col min="16140" max="16140" width="16.28515625" bestFit="1" customWidth="1"/>
    <col min="16141" max="16141" width="8.7109375" bestFit="1" customWidth="1"/>
    <col min="16142" max="16142" width="11" bestFit="1" customWidth="1"/>
    <col min="16143" max="16143" width="14.140625" bestFit="1" customWidth="1"/>
    <col min="16144" max="16144" width="13.28515625" bestFit="1" customWidth="1"/>
  </cols>
  <sheetData>
    <row r="1" spans="1:16">
      <c r="A1" s="23" t="s">
        <v>194</v>
      </c>
    </row>
    <row r="3" spans="1:16">
      <c r="A3" s="24" t="s">
        <v>195</v>
      </c>
      <c r="B3" s="25" t="s">
        <v>196</v>
      </c>
    </row>
    <row r="4" spans="1:16">
      <c r="A4" s="24" t="s">
        <v>197</v>
      </c>
      <c r="B4" s="26">
        <v>43132</v>
      </c>
      <c r="J4" s="27"/>
    </row>
    <row r="5" spans="1:16">
      <c r="A5" s="28"/>
      <c r="B5" s="26">
        <v>43159</v>
      </c>
      <c r="J5" s="27"/>
    </row>
    <row r="6" spans="1:16">
      <c r="J6" s="27"/>
    </row>
    <row r="7" spans="1:16">
      <c r="A7" s="21" t="s">
        <v>0</v>
      </c>
      <c r="B7" s="21"/>
      <c r="C7" s="21" t="s">
        <v>198</v>
      </c>
      <c r="D7" s="21" t="s">
        <v>199</v>
      </c>
      <c r="E7" s="21" t="s">
        <v>200</v>
      </c>
      <c r="F7" s="21" t="s">
        <v>201</v>
      </c>
      <c r="G7" s="21" t="s">
        <v>202</v>
      </c>
      <c r="H7" s="21" t="s">
        <v>203</v>
      </c>
      <c r="I7" s="21" t="s">
        <v>204</v>
      </c>
      <c r="J7" s="22" t="s">
        <v>205</v>
      </c>
      <c r="K7" s="21" t="s">
        <v>206</v>
      </c>
      <c r="L7" s="21" t="s">
        <v>207</v>
      </c>
      <c r="M7" s="21" t="s">
        <v>208</v>
      </c>
      <c r="N7" s="21" t="s">
        <v>209</v>
      </c>
      <c r="O7" s="21" t="s">
        <v>210</v>
      </c>
      <c r="P7" s="21" t="s">
        <v>211</v>
      </c>
    </row>
    <row r="8" spans="1:16">
      <c r="A8" s="21" t="s">
        <v>83</v>
      </c>
      <c r="B8" s="21" t="s">
        <v>212</v>
      </c>
      <c r="C8" s="21" t="s">
        <v>213</v>
      </c>
      <c r="D8" s="21">
        <v>110</v>
      </c>
      <c r="E8" s="21">
        <v>246</v>
      </c>
      <c r="F8" s="21">
        <v>0</v>
      </c>
      <c r="G8" s="21">
        <v>0</v>
      </c>
      <c r="H8" s="21">
        <v>59</v>
      </c>
      <c r="I8" s="21">
        <v>297</v>
      </c>
      <c r="J8" s="22">
        <v>1.3</v>
      </c>
      <c r="K8" s="21">
        <v>367</v>
      </c>
      <c r="L8" s="21">
        <v>1.6</v>
      </c>
      <c r="M8" s="21">
        <v>-70</v>
      </c>
      <c r="N8" s="21">
        <v>0</v>
      </c>
      <c r="O8" s="21">
        <v>-70</v>
      </c>
      <c r="P8" s="29">
        <v>1.2357</v>
      </c>
    </row>
    <row r="9" spans="1:16">
      <c r="A9" s="21"/>
      <c r="B9" s="21" t="s">
        <v>212</v>
      </c>
      <c r="C9" s="21" t="s">
        <v>214</v>
      </c>
      <c r="D9" s="21">
        <v>40</v>
      </c>
      <c r="E9" s="21">
        <v>42</v>
      </c>
      <c r="F9" s="21">
        <v>0</v>
      </c>
      <c r="G9" s="21">
        <v>0</v>
      </c>
      <c r="H9" s="21">
        <v>38</v>
      </c>
      <c r="I9" s="21">
        <v>44</v>
      </c>
      <c r="J9" s="22">
        <v>0.2</v>
      </c>
      <c r="K9" s="21">
        <v>44</v>
      </c>
      <c r="L9" s="21">
        <v>0.2</v>
      </c>
      <c r="M9" s="21">
        <v>0</v>
      </c>
      <c r="N9" s="21">
        <v>0</v>
      </c>
      <c r="O9" s="21">
        <v>0</v>
      </c>
      <c r="P9" s="29">
        <v>1</v>
      </c>
    </row>
    <row r="10" spans="1:16">
      <c r="A10" s="21" t="s">
        <v>57</v>
      </c>
      <c r="B10" s="21" t="s">
        <v>212</v>
      </c>
      <c r="C10" s="21" t="s">
        <v>213</v>
      </c>
      <c r="D10" s="21">
        <v>38</v>
      </c>
      <c r="E10" s="21">
        <v>120</v>
      </c>
      <c r="F10" s="21">
        <v>0</v>
      </c>
      <c r="G10" s="21">
        <v>0</v>
      </c>
      <c r="H10" s="21">
        <v>42</v>
      </c>
      <c r="I10" s="21">
        <v>116</v>
      </c>
      <c r="J10" s="22">
        <v>200</v>
      </c>
      <c r="K10" s="21">
        <v>130</v>
      </c>
      <c r="L10" s="21">
        <v>0.6</v>
      </c>
      <c r="M10" s="21">
        <v>-14</v>
      </c>
      <c r="N10" s="21">
        <v>0</v>
      </c>
      <c r="O10" s="21">
        <v>-14</v>
      </c>
      <c r="P10" s="29">
        <v>1.1207</v>
      </c>
    </row>
    <row r="11" spans="1:16">
      <c r="A11" s="21" t="s">
        <v>58</v>
      </c>
      <c r="B11" s="21" t="s">
        <v>212</v>
      </c>
      <c r="C11" s="21" t="s">
        <v>213</v>
      </c>
      <c r="D11" s="21">
        <v>33</v>
      </c>
      <c r="E11" s="21">
        <v>126</v>
      </c>
      <c r="F11" s="21">
        <v>0</v>
      </c>
      <c r="G11" s="21">
        <v>0</v>
      </c>
      <c r="H11" s="21">
        <v>24</v>
      </c>
      <c r="I11" s="21">
        <v>135</v>
      </c>
      <c r="J11" s="22">
        <v>0.6</v>
      </c>
      <c r="K11" s="21">
        <v>156</v>
      </c>
      <c r="L11" s="21">
        <v>0.7</v>
      </c>
      <c r="M11" s="21">
        <v>-21</v>
      </c>
      <c r="N11" s="21">
        <v>0</v>
      </c>
      <c r="O11" s="21">
        <v>-21</v>
      </c>
      <c r="P11" s="29">
        <v>1.1556</v>
      </c>
    </row>
    <row r="12" spans="1:16">
      <c r="A12" s="21" t="s">
        <v>84</v>
      </c>
      <c r="B12" s="21" t="s">
        <v>212</v>
      </c>
      <c r="C12" s="21" t="s">
        <v>213</v>
      </c>
      <c r="D12" s="21">
        <v>31</v>
      </c>
      <c r="E12" s="21">
        <v>72</v>
      </c>
      <c r="F12" s="21">
        <v>0</v>
      </c>
      <c r="G12" s="21">
        <v>0</v>
      </c>
      <c r="H12" s="21">
        <v>49</v>
      </c>
      <c r="I12" s="21">
        <v>54</v>
      </c>
      <c r="J12" s="22">
        <v>0.2</v>
      </c>
      <c r="K12" s="21">
        <v>77</v>
      </c>
      <c r="L12" s="21">
        <v>0.3</v>
      </c>
      <c r="M12" s="21">
        <v>-23</v>
      </c>
      <c r="N12" s="21">
        <v>0</v>
      </c>
      <c r="O12" s="21">
        <v>-23</v>
      </c>
      <c r="P12" s="29">
        <v>1.4258999999999999</v>
      </c>
    </row>
    <row r="13" spans="1:16">
      <c r="A13" s="21" t="s">
        <v>62</v>
      </c>
      <c r="B13" s="21" t="s">
        <v>212</v>
      </c>
      <c r="C13" s="21" t="s">
        <v>213</v>
      </c>
      <c r="D13" s="21">
        <v>52</v>
      </c>
      <c r="E13" s="21">
        <v>78</v>
      </c>
      <c r="F13" s="21">
        <v>0</v>
      </c>
      <c r="G13" s="21">
        <v>0</v>
      </c>
      <c r="H13" s="21">
        <v>46</v>
      </c>
      <c r="I13" s="21">
        <v>84</v>
      </c>
      <c r="J13" s="22">
        <v>0.4</v>
      </c>
      <c r="K13" s="21">
        <v>109</v>
      </c>
      <c r="L13" s="21">
        <v>0.5</v>
      </c>
      <c r="M13" s="21">
        <v>-25</v>
      </c>
      <c r="N13" s="21">
        <v>0</v>
      </c>
      <c r="O13" s="21">
        <v>-25</v>
      </c>
      <c r="P13" s="29">
        <v>1.2976000000000001</v>
      </c>
    </row>
    <row r="14" spans="1:16">
      <c r="A14" s="21" t="s">
        <v>2</v>
      </c>
      <c r="B14" s="21" t="s">
        <v>212</v>
      </c>
      <c r="C14" s="21" t="s">
        <v>215</v>
      </c>
      <c r="D14" s="30">
        <v>8000</v>
      </c>
      <c r="E14" s="21">
        <v>0</v>
      </c>
      <c r="F14" s="21">
        <v>0</v>
      </c>
      <c r="G14" s="21">
        <v>0</v>
      </c>
      <c r="H14" s="30">
        <v>7547</v>
      </c>
      <c r="I14" s="21">
        <v>453</v>
      </c>
      <c r="J14" s="22">
        <v>1.9</v>
      </c>
      <c r="K14" s="21">
        <v>453</v>
      </c>
      <c r="L14" s="21">
        <v>1.9</v>
      </c>
      <c r="M14" s="21">
        <v>0</v>
      </c>
      <c r="N14" s="21">
        <v>0</v>
      </c>
      <c r="O14" s="21">
        <v>0</v>
      </c>
      <c r="P14" s="29">
        <v>1</v>
      </c>
    </row>
    <row r="15" spans="1:16">
      <c r="A15" s="21" t="s">
        <v>3</v>
      </c>
      <c r="B15" s="21" t="s">
        <v>212</v>
      </c>
      <c r="C15" s="21" t="s">
        <v>216</v>
      </c>
      <c r="D15" s="21">
        <v>79</v>
      </c>
      <c r="E15" s="21">
        <v>384</v>
      </c>
      <c r="F15" s="21">
        <v>0</v>
      </c>
      <c r="G15" s="21">
        <v>0</v>
      </c>
      <c r="H15" s="21">
        <v>112</v>
      </c>
      <c r="I15" s="21">
        <v>351</v>
      </c>
      <c r="J15" s="22">
        <v>1.5</v>
      </c>
      <c r="K15" s="21">
        <v>349</v>
      </c>
      <c r="L15" s="21">
        <v>1.5</v>
      </c>
      <c r="M15" s="21">
        <v>2</v>
      </c>
      <c r="N15" s="21">
        <v>2</v>
      </c>
      <c r="O15" s="21">
        <v>0</v>
      </c>
      <c r="P15" s="29">
        <v>0.99429999999999996</v>
      </c>
    </row>
    <row r="16" spans="1:16">
      <c r="A16" s="21" t="s">
        <v>85</v>
      </c>
      <c r="B16" s="21" t="s">
        <v>212</v>
      </c>
      <c r="C16" s="21" t="s">
        <v>216</v>
      </c>
      <c r="D16" s="30">
        <v>6175</v>
      </c>
      <c r="E16" s="30">
        <v>9750</v>
      </c>
      <c r="F16" s="21">
        <v>0</v>
      </c>
      <c r="G16" s="21">
        <v>0</v>
      </c>
      <c r="H16" s="30">
        <v>8182</v>
      </c>
      <c r="I16" s="30">
        <v>7743</v>
      </c>
      <c r="J16" s="22">
        <v>33.1</v>
      </c>
      <c r="K16" s="30">
        <v>7525</v>
      </c>
      <c r="L16" s="21">
        <v>32.200000000000003</v>
      </c>
      <c r="M16" s="21">
        <v>218</v>
      </c>
      <c r="N16" s="21">
        <v>218</v>
      </c>
      <c r="O16" s="21">
        <v>0</v>
      </c>
      <c r="P16" s="29">
        <v>0.9718</v>
      </c>
    </row>
    <row r="17" spans="1:16">
      <c r="A17" s="21" t="s">
        <v>86</v>
      </c>
      <c r="B17" s="21" t="s">
        <v>212</v>
      </c>
      <c r="C17" s="21" t="s">
        <v>214</v>
      </c>
      <c r="D17" s="21">
        <v>92</v>
      </c>
      <c r="E17" s="21">
        <v>570</v>
      </c>
      <c r="F17" s="21">
        <v>0</v>
      </c>
      <c r="G17" s="21">
        <v>0</v>
      </c>
      <c r="H17" s="21">
        <v>117</v>
      </c>
      <c r="I17" s="21">
        <v>545</v>
      </c>
      <c r="J17" s="22">
        <v>2.2999999999999998</v>
      </c>
      <c r="K17" s="21">
        <v>545</v>
      </c>
      <c r="L17" s="21">
        <v>2.2999999999999998</v>
      </c>
      <c r="M17" s="21">
        <v>0</v>
      </c>
      <c r="N17" s="21">
        <v>0</v>
      </c>
      <c r="O17" s="21">
        <v>0</v>
      </c>
      <c r="P17" s="29">
        <v>1</v>
      </c>
    </row>
    <row r="18" spans="1:16">
      <c r="A18" s="21" t="s">
        <v>87</v>
      </c>
      <c r="B18" s="21" t="s">
        <v>212</v>
      </c>
      <c r="C18" s="21" t="s">
        <v>214</v>
      </c>
      <c r="D18" s="21">
        <v>130</v>
      </c>
      <c r="E18" s="21">
        <v>300</v>
      </c>
      <c r="F18" s="21">
        <v>0</v>
      </c>
      <c r="G18" s="21">
        <v>0</v>
      </c>
      <c r="H18" s="21">
        <v>147</v>
      </c>
      <c r="I18" s="21">
        <v>283</v>
      </c>
      <c r="J18" s="22">
        <v>1.2</v>
      </c>
      <c r="K18" s="21">
        <v>283</v>
      </c>
      <c r="L18" s="21">
        <v>1.2</v>
      </c>
      <c r="M18" s="21">
        <v>0</v>
      </c>
      <c r="N18" s="21">
        <v>0</v>
      </c>
      <c r="O18" s="21">
        <v>0</v>
      </c>
      <c r="P18" s="29">
        <v>1</v>
      </c>
    </row>
    <row r="19" spans="1:16">
      <c r="A19" s="21" t="s">
        <v>4</v>
      </c>
      <c r="B19" s="21" t="s">
        <v>217</v>
      </c>
      <c r="C19" s="21" t="s">
        <v>214</v>
      </c>
      <c r="D19" s="21">
        <v>43</v>
      </c>
      <c r="E19" s="21">
        <v>140</v>
      </c>
      <c r="F19" s="21">
        <v>0</v>
      </c>
      <c r="G19" s="21">
        <v>0</v>
      </c>
      <c r="H19" s="21">
        <v>57.1</v>
      </c>
      <c r="I19" s="21">
        <v>125.9</v>
      </c>
      <c r="J19" s="22">
        <v>0.5</v>
      </c>
      <c r="K19" s="21">
        <v>125.9</v>
      </c>
      <c r="L19" s="21">
        <v>0.5</v>
      </c>
      <c r="M19" s="21">
        <v>0</v>
      </c>
      <c r="N19" s="21">
        <v>0</v>
      </c>
      <c r="O19" s="21">
        <v>0</v>
      </c>
      <c r="P19" s="29">
        <v>1</v>
      </c>
    </row>
    <row r="20" spans="1:16">
      <c r="A20" s="21" t="s">
        <v>88</v>
      </c>
      <c r="B20" s="21" t="s">
        <v>217</v>
      </c>
      <c r="C20" s="21" t="s">
        <v>214</v>
      </c>
      <c r="D20" s="21">
        <v>20</v>
      </c>
      <c r="E20" s="21">
        <v>60</v>
      </c>
      <c r="F20" s="21">
        <v>0</v>
      </c>
      <c r="G20" s="21">
        <v>0</v>
      </c>
      <c r="H20" s="21">
        <v>27.9</v>
      </c>
      <c r="I20" s="21">
        <v>52.1</v>
      </c>
      <c r="J20" s="22">
        <v>0.2</v>
      </c>
      <c r="K20" s="21">
        <v>52.1</v>
      </c>
      <c r="L20" s="21">
        <v>0.2</v>
      </c>
      <c r="M20" s="21">
        <v>0</v>
      </c>
      <c r="N20" s="21">
        <v>0</v>
      </c>
      <c r="O20" s="21">
        <v>0</v>
      </c>
      <c r="P20" s="29">
        <v>1</v>
      </c>
    </row>
    <row r="21" spans="1:16">
      <c r="A21" s="21" t="s">
        <v>89</v>
      </c>
      <c r="B21" s="21" t="s">
        <v>217</v>
      </c>
      <c r="C21" s="21" t="s">
        <v>214</v>
      </c>
      <c r="D21" s="21">
        <v>0</v>
      </c>
      <c r="E21" s="21">
        <v>100</v>
      </c>
      <c r="F21" s="21">
        <v>0</v>
      </c>
      <c r="G21" s="21">
        <v>0</v>
      </c>
      <c r="H21" s="21">
        <v>98.6</v>
      </c>
      <c r="I21" s="21">
        <v>1.4</v>
      </c>
      <c r="J21" s="22">
        <v>0</v>
      </c>
      <c r="K21" s="21">
        <v>1.4</v>
      </c>
      <c r="L21" s="21">
        <v>0</v>
      </c>
      <c r="M21" s="21">
        <v>0</v>
      </c>
      <c r="N21" s="21">
        <v>0</v>
      </c>
      <c r="O21" s="21">
        <v>0</v>
      </c>
      <c r="P21" s="29">
        <v>1</v>
      </c>
    </row>
    <row r="22" spans="1:16">
      <c r="A22" s="21" t="s">
        <v>218</v>
      </c>
      <c r="B22" s="21" t="s">
        <v>217</v>
      </c>
      <c r="C22" s="21" t="s">
        <v>214</v>
      </c>
      <c r="D22" s="21">
        <v>38</v>
      </c>
      <c r="E22" s="21">
        <v>100</v>
      </c>
      <c r="F22" s="21">
        <v>0</v>
      </c>
      <c r="G22" s="21">
        <v>0</v>
      </c>
      <c r="H22" s="21">
        <v>101.9</v>
      </c>
      <c r="I22" s="21">
        <v>36.1</v>
      </c>
      <c r="J22" s="22">
        <v>0.2</v>
      </c>
      <c r="K22" s="21">
        <v>36.1</v>
      </c>
      <c r="L22" s="21">
        <v>0.2</v>
      </c>
      <c r="M22" s="21">
        <v>0</v>
      </c>
      <c r="N22" s="21">
        <v>0</v>
      </c>
      <c r="O22" s="21">
        <v>0</v>
      </c>
      <c r="P22" s="29">
        <v>1</v>
      </c>
    </row>
    <row r="23" spans="1:16">
      <c r="A23" s="21" t="s">
        <v>90</v>
      </c>
      <c r="B23" s="21" t="s">
        <v>217</v>
      </c>
      <c r="C23" s="21" t="s">
        <v>214</v>
      </c>
      <c r="D23" s="21">
        <v>0</v>
      </c>
      <c r="E23" s="21">
        <v>60</v>
      </c>
      <c r="F23" s="21">
        <v>0</v>
      </c>
      <c r="G23" s="21">
        <v>0</v>
      </c>
      <c r="H23" s="21">
        <v>-35.6</v>
      </c>
      <c r="I23" s="21">
        <v>95.6</v>
      </c>
      <c r="J23" s="22">
        <v>0.4</v>
      </c>
      <c r="K23" s="21">
        <v>95.6</v>
      </c>
      <c r="L23" s="21">
        <v>0.4</v>
      </c>
      <c r="M23" s="21">
        <v>0</v>
      </c>
      <c r="N23" s="21">
        <v>0</v>
      </c>
      <c r="O23" s="21">
        <v>0</v>
      </c>
      <c r="P23" s="29">
        <v>1</v>
      </c>
    </row>
    <row r="24" spans="1:16">
      <c r="A24" s="21" t="s">
        <v>91</v>
      </c>
      <c r="B24" s="21" t="s">
        <v>217</v>
      </c>
      <c r="C24" s="21" t="s">
        <v>214</v>
      </c>
      <c r="D24" s="21">
        <v>98.8</v>
      </c>
      <c r="E24" s="21">
        <v>133</v>
      </c>
      <c r="F24" s="21">
        <v>0</v>
      </c>
      <c r="G24" s="21">
        <v>0</v>
      </c>
      <c r="H24" s="21">
        <v>75</v>
      </c>
      <c r="I24" s="21">
        <v>156.80000000000001</v>
      </c>
      <c r="J24" s="22">
        <v>0.7</v>
      </c>
      <c r="K24" s="21">
        <v>156.80000000000001</v>
      </c>
      <c r="L24" s="21">
        <v>0.7</v>
      </c>
      <c r="M24" s="21">
        <v>0</v>
      </c>
      <c r="N24" s="21">
        <v>0</v>
      </c>
      <c r="O24" s="21">
        <v>0</v>
      </c>
      <c r="P24" s="29">
        <v>1</v>
      </c>
    </row>
    <row r="25" spans="1:16">
      <c r="A25" s="21" t="s">
        <v>5</v>
      </c>
      <c r="B25" s="21" t="s">
        <v>217</v>
      </c>
      <c r="C25" s="21" t="s">
        <v>214</v>
      </c>
      <c r="D25" s="21">
        <v>102.6</v>
      </c>
      <c r="E25" s="21">
        <v>95</v>
      </c>
      <c r="F25" s="21">
        <v>0</v>
      </c>
      <c r="G25" s="21">
        <v>0</v>
      </c>
      <c r="H25" s="21">
        <v>45.2</v>
      </c>
      <c r="I25" s="21">
        <v>152.4</v>
      </c>
      <c r="J25" s="22">
        <v>0.7</v>
      </c>
      <c r="K25" s="21">
        <v>152.4</v>
      </c>
      <c r="L25" s="21">
        <v>0.7</v>
      </c>
      <c r="M25" s="21">
        <v>0</v>
      </c>
      <c r="N25" s="21">
        <v>0</v>
      </c>
      <c r="O25" s="21">
        <v>0</v>
      </c>
      <c r="P25" s="29">
        <v>1</v>
      </c>
    </row>
    <row r="26" spans="1:16">
      <c r="A26" s="21" t="s">
        <v>6</v>
      </c>
      <c r="B26" s="21" t="s">
        <v>217</v>
      </c>
      <c r="C26" s="21" t="s">
        <v>214</v>
      </c>
      <c r="D26" s="21">
        <v>58.9</v>
      </c>
      <c r="E26" s="21">
        <v>437</v>
      </c>
      <c r="F26" s="21">
        <v>0</v>
      </c>
      <c r="G26" s="21">
        <v>0</v>
      </c>
      <c r="H26" s="21">
        <v>20.3</v>
      </c>
      <c r="I26" s="21">
        <v>475.6</v>
      </c>
      <c r="J26" s="22">
        <v>2</v>
      </c>
      <c r="K26" s="21">
        <v>472.3</v>
      </c>
      <c r="L26" s="21">
        <v>2</v>
      </c>
      <c r="M26" s="21">
        <v>3.2</v>
      </c>
      <c r="N26" s="21">
        <v>3.2</v>
      </c>
      <c r="O26" s="21">
        <v>0</v>
      </c>
      <c r="P26" s="29">
        <v>0.99319999999999997</v>
      </c>
    </row>
    <row r="27" spans="1:16">
      <c r="A27" s="21" t="s">
        <v>7</v>
      </c>
      <c r="B27" s="21" t="s">
        <v>217</v>
      </c>
      <c r="C27" s="21" t="s">
        <v>214</v>
      </c>
      <c r="D27" s="21">
        <v>0</v>
      </c>
      <c r="E27" s="21">
        <v>0</v>
      </c>
      <c r="F27" s="21">
        <v>0</v>
      </c>
      <c r="G27" s="21">
        <v>0</v>
      </c>
      <c r="H27" s="21">
        <v>-16.399999999999999</v>
      </c>
      <c r="I27" s="21">
        <v>16.399999999999999</v>
      </c>
      <c r="J27" s="22">
        <v>0.1</v>
      </c>
      <c r="K27" s="21">
        <v>16.399999999999999</v>
      </c>
      <c r="L27" s="21">
        <v>0.1</v>
      </c>
      <c r="M27" s="21">
        <v>0</v>
      </c>
      <c r="N27" s="21">
        <v>0</v>
      </c>
      <c r="O27" s="21">
        <v>0</v>
      </c>
      <c r="P27" s="29">
        <v>1</v>
      </c>
    </row>
    <row r="28" spans="1:16">
      <c r="A28" s="21" t="s">
        <v>92</v>
      </c>
      <c r="B28" s="21" t="s">
        <v>217</v>
      </c>
      <c r="C28" s="21" t="s">
        <v>214</v>
      </c>
      <c r="D28" s="21">
        <v>5</v>
      </c>
      <c r="E28" s="21">
        <v>15</v>
      </c>
      <c r="F28" s="21">
        <v>0</v>
      </c>
      <c r="G28" s="21">
        <v>0</v>
      </c>
      <c r="H28" s="21">
        <v>-13.3</v>
      </c>
      <c r="I28" s="21">
        <v>33.299999999999997</v>
      </c>
      <c r="J28" s="22">
        <v>0.1</v>
      </c>
      <c r="K28" s="21">
        <v>33.299999999999997</v>
      </c>
      <c r="L28" s="21">
        <v>0.1</v>
      </c>
      <c r="M28" s="21">
        <v>0</v>
      </c>
      <c r="N28" s="21">
        <v>0</v>
      </c>
      <c r="O28" s="21">
        <v>0</v>
      </c>
      <c r="P28" s="29">
        <v>1</v>
      </c>
    </row>
    <row r="29" spans="1:16">
      <c r="A29" s="21"/>
      <c r="B29" s="21" t="s">
        <v>217</v>
      </c>
      <c r="C29" s="21" t="s">
        <v>214</v>
      </c>
      <c r="D29" s="21">
        <v>12</v>
      </c>
      <c r="E29" s="21">
        <v>75</v>
      </c>
      <c r="F29" s="21">
        <v>0</v>
      </c>
      <c r="G29" s="21">
        <v>0</v>
      </c>
      <c r="H29" s="21">
        <v>28</v>
      </c>
      <c r="I29" s="21">
        <v>59</v>
      </c>
      <c r="J29" s="22">
        <v>0.3</v>
      </c>
      <c r="K29" s="21">
        <v>59</v>
      </c>
      <c r="L29" s="21">
        <v>0.3</v>
      </c>
      <c r="M29" s="21">
        <v>0</v>
      </c>
      <c r="N29" s="21">
        <v>0</v>
      </c>
      <c r="O29" s="21">
        <v>0</v>
      </c>
      <c r="P29" s="29">
        <v>1</v>
      </c>
    </row>
    <row r="30" spans="1:16">
      <c r="A30" s="21" t="s">
        <v>93</v>
      </c>
      <c r="B30" s="21" t="s">
        <v>212</v>
      </c>
      <c r="C30" s="21" t="s">
        <v>216</v>
      </c>
      <c r="D30" s="21">
        <v>0</v>
      </c>
      <c r="E30" s="21">
        <v>0</v>
      </c>
      <c r="F30" s="21">
        <v>0</v>
      </c>
      <c r="G30" s="21">
        <v>0</v>
      </c>
      <c r="H30" s="21">
        <v>-10</v>
      </c>
      <c r="I30" s="21">
        <v>10</v>
      </c>
      <c r="J30" s="22">
        <v>0</v>
      </c>
      <c r="K30" s="21">
        <v>0</v>
      </c>
      <c r="L30" s="21">
        <v>0</v>
      </c>
      <c r="M30" s="21">
        <v>10</v>
      </c>
      <c r="N30" s="21">
        <v>10</v>
      </c>
      <c r="O30" s="21">
        <v>0</v>
      </c>
      <c r="P30" s="29">
        <v>0</v>
      </c>
    </row>
    <row r="31" spans="1:16">
      <c r="A31" s="21" t="s">
        <v>94</v>
      </c>
      <c r="B31" s="21" t="s">
        <v>212</v>
      </c>
      <c r="C31" s="21" t="s">
        <v>216</v>
      </c>
      <c r="D31" s="30">
        <v>1600</v>
      </c>
      <c r="E31" s="30">
        <v>7200</v>
      </c>
      <c r="F31" s="21">
        <v>0</v>
      </c>
      <c r="G31" s="21">
        <v>0</v>
      </c>
      <c r="H31" s="30">
        <v>2106</v>
      </c>
      <c r="I31" s="30">
        <v>6694</v>
      </c>
      <c r="J31" s="22">
        <v>28.7</v>
      </c>
      <c r="K31" s="30">
        <v>6624</v>
      </c>
      <c r="L31" s="21">
        <v>28.4</v>
      </c>
      <c r="M31" s="21">
        <v>70</v>
      </c>
      <c r="N31" s="21">
        <v>70</v>
      </c>
      <c r="O31" s="21">
        <v>0</v>
      </c>
      <c r="P31" s="29">
        <v>0.98950000000000005</v>
      </c>
    </row>
    <row r="32" spans="1:16">
      <c r="A32" s="21" t="s">
        <v>95</v>
      </c>
      <c r="B32" s="21" t="s">
        <v>212</v>
      </c>
      <c r="C32" s="21" t="s">
        <v>215</v>
      </c>
      <c r="D32" s="21">
        <v>990</v>
      </c>
      <c r="E32" s="21">
        <v>550</v>
      </c>
      <c r="F32" s="21">
        <v>0</v>
      </c>
      <c r="G32" s="21">
        <v>0</v>
      </c>
      <c r="H32" s="30">
        <v>1270</v>
      </c>
      <c r="I32" s="21">
        <v>270</v>
      </c>
      <c r="J32" s="22">
        <v>1.2</v>
      </c>
      <c r="K32" s="21">
        <v>265</v>
      </c>
      <c r="L32" s="21">
        <v>1.1000000000000001</v>
      </c>
      <c r="M32" s="21">
        <v>5</v>
      </c>
      <c r="N32" s="21">
        <v>5</v>
      </c>
      <c r="O32" s="21">
        <v>0</v>
      </c>
      <c r="P32" s="29">
        <v>0.98150000000000004</v>
      </c>
    </row>
    <row r="33" spans="1:16">
      <c r="A33" s="21" t="s">
        <v>96</v>
      </c>
      <c r="B33" s="21" t="s">
        <v>212</v>
      </c>
      <c r="C33" s="21" t="s">
        <v>215</v>
      </c>
      <c r="D33" s="30">
        <v>1045</v>
      </c>
      <c r="E33" s="30">
        <v>4950</v>
      </c>
      <c r="F33" s="21">
        <v>0</v>
      </c>
      <c r="G33" s="21">
        <v>0</v>
      </c>
      <c r="H33" s="30">
        <v>3451</v>
      </c>
      <c r="I33" s="30">
        <v>2544</v>
      </c>
      <c r="J33" s="22">
        <v>10.9</v>
      </c>
      <c r="K33" s="30">
        <v>2521</v>
      </c>
      <c r="L33" s="21">
        <v>10.8</v>
      </c>
      <c r="M33" s="21">
        <v>23</v>
      </c>
      <c r="N33" s="21">
        <v>23</v>
      </c>
      <c r="O33" s="21">
        <v>0</v>
      </c>
      <c r="P33" s="29">
        <v>0.99099999999999999</v>
      </c>
    </row>
    <row r="34" spans="1:16">
      <c r="A34" s="21" t="s">
        <v>97</v>
      </c>
      <c r="B34" s="21" t="s">
        <v>212</v>
      </c>
      <c r="C34" s="21" t="s">
        <v>215</v>
      </c>
      <c r="D34" s="21">
        <v>630</v>
      </c>
      <c r="E34" s="21">
        <v>0</v>
      </c>
      <c r="F34" s="21">
        <v>0</v>
      </c>
      <c r="G34" s="21">
        <v>0</v>
      </c>
      <c r="H34" s="21">
        <v>-548</v>
      </c>
      <c r="I34" s="30">
        <v>1178</v>
      </c>
      <c r="J34" s="22">
        <v>5</v>
      </c>
      <c r="K34" s="30">
        <v>1170</v>
      </c>
      <c r="L34" s="21">
        <v>5</v>
      </c>
      <c r="M34" s="21">
        <v>8</v>
      </c>
      <c r="N34" s="21">
        <v>8</v>
      </c>
      <c r="O34" s="21">
        <v>0</v>
      </c>
      <c r="P34" s="29">
        <v>0.99319999999999997</v>
      </c>
    </row>
    <row r="35" spans="1:16">
      <c r="A35" s="21" t="s">
        <v>98</v>
      </c>
      <c r="B35" s="21" t="s">
        <v>212</v>
      </c>
      <c r="C35" s="21" t="s">
        <v>215</v>
      </c>
      <c r="D35" s="21">
        <v>0</v>
      </c>
      <c r="E35" s="21">
        <v>0</v>
      </c>
      <c r="F35" s="21">
        <v>0</v>
      </c>
      <c r="G35" s="21">
        <v>0</v>
      </c>
      <c r="H35" s="30">
        <v>-1411</v>
      </c>
      <c r="I35" s="30">
        <v>1411</v>
      </c>
      <c r="J35" s="22">
        <v>6</v>
      </c>
      <c r="K35" s="30">
        <v>1411</v>
      </c>
      <c r="L35" s="21">
        <v>6</v>
      </c>
      <c r="M35" s="21">
        <v>0</v>
      </c>
      <c r="N35" s="21">
        <v>0</v>
      </c>
      <c r="O35" s="21">
        <v>0</v>
      </c>
      <c r="P35" s="29">
        <v>1</v>
      </c>
    </row>
    <row r="36" spans="1:16">
      <c r="A36" s="21" t="s">
        <v>99</v>
      </c>
      <c r="B36" s="21" t="s">
        <v>212</v>
      </c>
      <c r="C36" s="21" t="s">
        <v>215</v>
      </c>
      <c r="D36" s="21">
        <v>0</v>
      </c>
      <c r="E36" s="30">
        <v>2520</v>
      </c>
      <c r="F36" s="21">
        <v>0</v>
      </c>
      <c r="G36" s="21">
        <v>0</v>
      </c>
      <c r="H36" s="21">
        <v>645</v>
      </c>
      <c r="I36" s="30">
        <v>1875</v>
      </c>
      <c r="J36" s="22">
        <v>8</v>
      </c>
      <c r="K36" s="30">
        <v>1875</v>
      </c>
      <c r="L36" s="21">
        <v>8</v>
      </c>
      <c r="M36" s="21">
        <v>0</v>
      </c>
      <c r="N36" s="21">
        <v>0</v>
      </c>
      <c r="O36" s="21">
        <v>0</v>
      </c>
      <c r="P36" s="29">
        <v>1</v>
      </c>
    </row>
    <row r="37" spans="1:16">
      <c r="A37" s="21" t="s">
        <v>219</v>
      </c>
      <c r="B37" s="21" t="s">
        <v>212</v>
      </c>
      <c r="C37" s="21" t="s">
        <v>215</v>
      </c>
      <c r="D37" s="30">
        <v>1620</v>
      </c>
      <c r="E37" s="21">
        <v>0</v>
      </c>
      <c r="F37" s="21">
        <v>0</v>
      </c>
      <c r="G37" s="21">
        <v>0</v>
      </c>
      <c r="H37" s="30">
        <v>1620</v>
      </c>
      <c r="I37" s="21">
        <v>0</v>
      </c>
      <c r="J37" s="22">
        <v>0</v>
      </c>
      <c r="K37" s="21">
        <v>0</v>
      </c>
      <c r="L37" s="21">
        <v>0</v>
      </c>
      <c r="M37" s="21">
        <v>0</v>
      </c>
      <c r="N37" s="21">
        <v>0</v>
      </c>
      <c r="O37" s="21">
        <v>0</v>
      </c>
      <c r="P37" s="29">
        <v>0</v>
      </c>
    </row>
    <row r="38" spans="1:16">
      <c r="A38" s="21" t="s">
        <v>220</v>
      </c>
      <c r="B38" s="21" t="s">
        <v>212</v>
      </c>
      <c r="C38" s="21" t="s">
        <v>215</v>
      </c>
      <c r="D38" s="21">
        <v>0</v>
      </c>
      <c r="E38" s="21">
        <v>0</v>
      </c>
      <c r="F38" s="21">
        <v>0</v>
      </c>
      <c r="G38" s="21">
        <v>0</v>
      </c>
      <c r="H38" s="21">
        <v>-445</v>
      </c>
      <c r="I38" s="21">
        <v>445</v>
      </c>
      <c r="J38" s="22">
        <v>1.9</v>
      </c>
      <c r="K38" s="21">
        <v>445</v>
      </c>
      <c r="L38" s="21">
        <v>1.9</v>
      </c>
      <c r="M38" s="21">
        <v>0</v>
      </c>
      <c r="N38" s="21">
        <v>0</v>
      </c>
      <c r="O38" s="21">
        <v>0</v>
      </c>
      <c r="P38" s="29">
        <v>1</v>
      </c>
    </row>
    <row r="39" spans="1:16">
      <c r="A39" s="21" t="s">
        <v>221</v>
      </c>
      <c r="B39" s="21" t="s">
        <v>212</v>
      </c>
      <c r="C39" s="21" t="s">
        <v>215</v>
      </c>
      <c r="D39" s="21">
        <v>322</v>
      </c>
      <c r="E39" s="21">
        <v>0</v>
      </c>
      <c r="F39" s="21">
        <v>0</v>
      </c>
      <c r="G39" s="21">
        <v>0</v>
      </c>
      <c r="H39" s="21">
        <v>-818</v>
      </c>
      <c r="I39" s="30">
        <v>1140</v>
      </c>
      <c r="J39" s="22">
        <v>4.9000000000000004</v>
      </c>
      <c r="K39" s="30">
        <v>1140</v>
      </c>
      <c r="L39" s="21">
        <v>4.9000000000000004</v>
      </c>
      <c r="M39" s="21">
        <v>0</v>
      </c>
      <c r="N39" s="21">
        <v>0</v>
      </c>
      <c r="O39" s="21">
        <v>0</v>
      </c>
      <c r="P39" s="29">
        <v>1</v>
      </c>
    </row>
    <row r="40" spans="1:16">
      <c r="A40" s="21" t="s">
        <v>222</v>
      </c>
      <c r="B40" s="21" t="s">
        <v>212</v>
      </c>
      <c r="C40" s="21" t="s">
        <v>215</v>
      </c>
      <c r="D40" s="30">
        <v>1625</v>
      </c>
      <c r="E40" s="21">
        <v>0</v>
      </c>
      <c r="F40" s="21">
        <v>0</v>
      </c>
      <c r="G40" s="21">
        <v>0</v>
      </c>
      <c r="H40" s="30">
        <v>1625</v>
      </c>
      <c r="I40" s="21">
        <v>0</v>
      </c>
      <c r="J40" s="22">
        <v>0</v>
      </c>
      <c r="K40" s="21">
        <v>0</v>
      </c>
      <c r="L40" s="21">
        <v>0</v>
      </c>
      <c r="M40" s="21">
        <v>0</v>
      </c>
      <c r="N40" s="21">
        <v>0</v>
      </c>
      <c r="O40" s="21">
        <v>0</v>
      </c>
      <c r="P40" s="29">
        <v>0</v>
      </c>
    </row>
    <row r="41" spans="1:16">
      <c r="A41" s="21" t="s">
        <v>100</v>
      </c>
      <c r="B41" s="21" t="s">
        <v>212</v>
      </c>
      <c r="C41" s="21" t="s">
        <v>215</v>
      </c>
      <c r="D41" s="21">
        <v>0</v>
      </c>
      <c r="E41" s="21">
        <v>0</v>
      </c>
      <c r="F41" s="21">
        <v>0</v>
      </c>
      <c r="G41" s="21">
        <v>0</v>
      </c>
      <c r="H41" s="21">
        <v>-342</v>
      </c>
      <c r="I41" s="21">
        <v>342</v>
      </c>
      <c r="J41" s="22">
        <v>1.5</v>
      </c>
      <c r="K41" s="21">
        <v>315</v>
      </c>
      <c r="L41" s="21">
        <v>1.3</v>
      </c>
      <c r="M41" s="21">
        <v>27</v>
      </c>
      <c r="N41" s="21">
        <v>27</v>
      </c>
      <c r="O41" s="21">
        <v>0</v>
      </c>
      <c r="P41" s="29">
        <v>0.92110000000000003</v>
      </c>
    </row>
    <row r="42" spans="1:16">
      <c r="A42" s="21" t="s">
        <v>8</v>
      </c>
      <c r="B42" s="21" t="s">
        <v>212</v>
      </c>
      <c r="C42" s="21" t="s">
        <v>215</v>
      </c>
      <c r="D42" s="21">
        <v>0</v>
      </c>
      <c r="E42" s="21">
        <v>900</v>
      </c>
      <c r="F42" s="21">
        <v>0</v>
      </c>
      <c r="G42" s="21">
        <v>0</v>
      </c>
      <c r="H42" s="21">
        <v>213</v>
      </c>
      <c r="I42" s="21">
        <v>687</v>
      </c>
      <c r="J42" s="22">
        <v>2.9</v>
      </c>
      <c r="K42" s="21">
        <v>687</v>
      </c>
      <c r="L42" s="21">
        <v>2.9</v>
      </c>
      <c r="M42" s="21">
        <v>0</v>
      </c>
      <c r="N42" s="21">
        <v>0</v>
      </c>
      <c r="O42" s="21">
        <v>0</v>
      </c>
      <c r="P42" s="29">
        <v>1</v>
      </c>
    </row>
    <row r="43" spans="1:16">
      <c r="A43" s="21" t="s">
        <v>101</v>
      </c>
      <c r="B43" s="21" t="s">
        <v>212</v>
      </c>
      <c r="C43" s="21" t="s">
        <v>215</v>
      </c>
      <c r="D43" s="21">
        <v>343</v>
      </c>
      <c r="E43" s="30">
        <v>1175</v>
      </c>
      <c r="F43" s="21">
        <v>0</v>
      </c>
      <c r="G43" s="21">
        <v>0</v>
      </c>
      <c r="H43" s="30">
        <v>1518</v>
      </c>
      <c r="I43" s="21">
        <v>0</v>
      </c>
      <c r="J43" s="22">
        <v>0</v>
      </c>
      <c r="K43" s="21">
        <v>0</v>
      </c>
      <c r="L43" s="21">
        <v>0</v>
      </c>
      <c r="M43" s="21">
        <v>0</v>
      </c>
      <c r="N43" s="21">
        <v>0</v>
      </c>
      <c r="O43" s="21">
        <v>0</v>
      </c>
      <c r="P43" s="29">
        <v>0</v>
      </c>
    </row>
    <row r="44" spans="1:16">
      <c r="A44" s="21" t="s">
        <v>102</v>
      </c>
      <c r="B44" s="21" t="s">
        <v>212</v>
      </c>
      <c r="C44" s="21" t="s">
        <v>215</v>
      </c>
      <c r="D44" s="30">
        <v>1092</v>
      </c>
      <c r="E44" s="30">
        <v>3640</v>
      </c>
      <c r="F44" s="21">
        <v>0</v>
      </c>
      <c r="G44" s="21">
        <v>0</v>
      </c>
      <c r="H44" s="30">
        <v>1516</v>
      </c>
      <c r="I44" s="30">
        <v>3216</v>
      </c>
      <c r="J44" s="22">
        <v>13.8</v>
      </c>
      <c r="K44" s="30">
        <v>3206</v>
      </c>
      <c r="L44" s="21">
        <v>13.7</v>
      </c>
      <c r="M44" s="21">
        <v>10</v>
      </c>
      <c r="N44" s="21">
        <v>10</v>
      </c>
      <c r="O44" s="21">
        <v>0</v>
      </c>
      <c r="P44" s="29">
        <v>0.99690000000000001</v>
      </c>
    </row>
    <row r="45" spans="1:16">
      <c r="A45" s="21" t="s">
        <v>223</v>
      </c>
      <c r="B45" s="21" t="s">
        <v>212</v>
      </c>
      <c r="C45" s="21" t="s">
        <v>215</v>
      </c>
      <c r="D45" s="21">
        <v>55</v>
      </c>
      <c r="E45" s="21">
        <v>234</v>
      </c>
      <c r="F45" s="21">
        <v>0</v>
      </c>
      <c r="G45" s="21">
        <v>0</v>
      </c>
      <c r="H45" s="21">
        <v>289</v>
      </c>
      <c r="I45" s="21">
        <v>0</v>
      </c>
      <c r="J45" s="22">
        <v>0</v>
      </c>
      <c r="K45" s="21">
        <v>0</v>
      </c>
      <c r="L45" s="21">
        <v>0</v>
      </c>
      <c r="M45" s="21">
        <v>0</v>
      </c>
      <c r="N45" s="21">
        <v>0</v>
      </c>
      <c r="O45" s="21">
        <v>0</v>
      </c>
      <c r="P45" s="29">
        <v>0</v>
      </c>
    </row>
    <row r="46" spans="1:16">
      <c r="A46" s="21" t="s">
        <v>103</v>
      </c>
      <c r="B46" s="21" t="s">
        <v>212</v>
      </c>
      <c r="C46" s="21" t="s">
        <v>215</v>
      </c>
      <c r="D46" s="21">
        <v>210</v>
      </c>
      <c r="E46" s="21">
        <v>390</v>
      </c>
      <c r="F46" s="21">
        <v>0</v>
      </c>
      <c r="G46" s="21">
        <v>0</v>
      </c>
      <c r="H46" s="21">
        <v>140</v>
      </c>
      <c r="I46" s="21">
        <v>460</v>
      </c>
      <c r="J46" s="22">
        <v>2</v>
      </c>
      <c r="K46" s="21">
        <v>460</v>
      </c>
      <c r="L46" s="21">
        <v>2</v>
      </c>
      <c r="M46" s="21">
        <v>0</v>
      </c>
      <c r="N46" s="21">
        <v>0</v>
      </c>
      <c r="O46" s="21">
        <v>0</v>
      </c>
      <c r="P46" s="29">
        <v>1</v>
      </c>
    </row>
    <row r="47" spans="1:16">
      <c r="A47" s="21" t="s">
        <v>104</v>
      </c>
      <c r="B47" s="21" t="s">
        <v>212</v>
      </c>
      <c r="C47" s="21" t="s">
        <v>215</v>
      </c>
      <c r="D47" s="21">
        <v>445</v>
      </c>
      <c r="E47" s="30">
        <v>3264</v>
      </c>
      <c r="F47" s="21">
        <v>0</v>
      </c>
      <c r="G47" s="21">
        <v>0</v>
      </c>
      <c r="H47" s="21">
        <v>300</v>
      </c>
      <c r="I47" s="30">
        <v>3409</v>
      </c>
      <c r="J47" s="22">
        <v>14.6</v>
      </c>
      <c r="K47" s="30">
        <v>3409</v>
      </c>
      <c r="L47" s="21">
        <v>14.6</v>
      </c>
      <c r="M47" s="21">
        <v>0</v>
      </c>
      <c r="N47" s="21">
        <v>0</v>
      </c>
      <c r="O47" s="21">
        <v>0</v>
      </c>
      <c r="P47" s="29">
        <v>1</v>
      </c>
    </row>
    <row r="48" spans="1:16">
      <c r="A48" s="21" t="s">
        <v>105</v>
      </c>
      <c r="B48" s="21" t="s">
        <v>212</v>
      </c>
      <c r="C48" s="21" t="s">
        <v>215</v>
      </c>
      <c r="D48" s="21">
        <v>120</v>
      </c>
      <c r="E48" s="21">
        <v>480</v>
      </c>
      <c r="F48" s="21">
        <v>0</v>
      </c>
      <c r="G48" s="21">
        <v>0</v>
      </c>
      <c r="H48" s="21">
        <v>458</v>
      </c>
      <c r="I48" s="21">
        <v>142</v>
      </c>
      <c r="J48" s="22">
        <v>0.6</v>
      </c>
      <c r="K48" s="21">
        <v>142</v>
      </c>
      <c r="L48" s="21">
        <v>0.6</v>
      </c>
      <c r="M48" s="21">
        <v>0</v>
      </c>
      <c r="N48" s="21">
        <v>0</v>
      </c>
      <c r="O48" s="21">
        <v>0</v>
      </c>
      <c r="P48" s="29">
        <v>1</v>
      </c>
    </row>
    <row r="49" spans="1:16">
      <c r="A49" s="21" t="s">
        <v>106</v>
      </c>
      <c r="B49" s="21" t="s">
        <v>212</v>
      </c>
      <c r="C49" s="21" t="s">
        <v>215</v>
      </c>
      <c r="D49" s="21">
        <v>601</v>
      </c>
      <c r="E49" s="30">
        <v>1548</v>
      </c>
      <c r="F49" s="21">
        <v>0</v>
      </c>
      <c r="G49" s="21">
        <v>0</v>
      </c>
      <c r="H49" s="30">
        <v>1051</v>
      </c>
      <c r="I49" s="30">
        <v>1098</v>
      </c>
      <c r="J49" s="22">
        <v>4.7</v>
      </c>
      <c r="K49" s="30">
        <v>1098</v>
      </c>
      <c r="L49" s="21">
        <v>4.7</v>
      </c>
      <c r="M49" s="21">
        <v>0</v>
      </c>
      <c r="N49" s="21">
        <v>0</v>
      </c>
      <c r="O49" s="21">
        <v>0</v>
      </c>
      <c r="P49" s="29">
        <v>1</v>
      </c>
    </row>
    <row r="50" spans="1:16">
      <c r="A50" s="21" t="s">
        <v>9</v>
      </c>
      <c r="B50" s="21" t="s">
        <v>212</v>
      </c>
      <c r="C50" s="21" t="s">
        <v>224</v>
      </c>
      <c r="D50" s="21">
        <v>0</v>
      </c>
      <c r="E50" s="30">
        <v>3672</v>
      </c>
      <c r="F50" s="21">
        <v>0</v>
      </c>
      <c r="G50" s="21">
        <v>0</v>
      </c>
      <c r="H50" s="21">
        <v>706</v>
      </c>
      <c r="I50" s="30">
        <v>2966</v>
      </c>
      <c r="J50" s="22">
        <v>12.7</v>
      </c>
      <c r="K50" s="30">
        <v>3000</v>
      </c>
      <c r="L50" s="21">
        <v>12.8</v>
      </c>
      <c r="M50" s="21">
        <v>-34</v>
      </c>
      <c r="N50" s="21">
        <v>34</v>
      </c>
      <c r="O50" s="21">
        <v>-68</v>
      </c>
      <c r="P50" s="29">
        <v>1.0115000000000001</v>
      </c>
    </row>
    <row r="51" spans="1:16">
      <c r="A51" s="21" t="s">
        <v>107</v>
      </c>
      <c r="B51" s="21" t="s">
        <v>212</v>
      </c>
      <c r="C51" s="21" t="s">
        <v>224</v>
      </c>
      <c r="D51" s="21">
        <v>342</v>
      </c>
      <c r="E51" s="21">
        <v>450</v>
      </c>
      <c r="F51" s="21">
        <v>0</v>
      </c>
      <c r="G51" s="21">
        <v>0</v>
      </c>
      <c r="H51" s="21">
        <v>203</v>
      </c>
      <c r="I51" s="21">
        <v>589</v>
      </c>
      <c r="J51" s="22">
        <v>2.5</v>
      </c>
      <c r="K51" s="21">
        <v>479</v>
      </c>
      <c r="L51" s="21">
        <v>2.1</v>
      </c>
      <c r="M51" s="21">
        <v>110</v>
      </c>
      <c r="N51" s="21">
        <v>7</v>
      </c>
      <c r="O51" s="21">
        <v>103</v>
      </c>
      <c r="P51" s="29">
        <v>0.81320000000000003</v>
      </c>
    </row>
    <row r="52" spans="1:16">
      <c r="A52" s="21" t="s">
        <v>65</v>
      </c>
      <c r="B52" s="21" t="s">
        <v>212</v>
      </c>
      <c r="C52" s="21" t="s">
        <v>224</v>
      </c>
      <c r="D52" s="30">
        <v>1680</v>
      </c>
      <c r="E52" s="30">
        <v>1512</v>
      </c>
      <c r="F52" s="21">
        <v>0</v>
      </c>
      <c r="G52" s="21">
        <v>0</v>
      </c>
      <c r="H52" s="21">
        <v>935</v>
      </c>
      <c r="I52" s="30">
        <v>2257</v>
      </c>
      <c r="J52" s="22">
        <v>9.6999999999999993</v>
      </c>
      <c r="K52" s="30">
        <v>1940</v>
      </c>
      <c r="L52" s="21">
        <v>8.3000000000000007</v>
      </c>
      <c r="M52" s="21">
        <v>317</v>
      </c>
      <c r="N52" s="21">
        <v>39</v>
      </c>
      <c r="O52" s="21">
        <v>278</v>
      </c>
      <c r="P52" s="29">
        <v>0.85950000000000004</v>
      </c>
    </row>
    <row r="53" spans="1:16">
      <c r="A53" s="21" t="s">
        <v>108</v>
      </c>
      <c r="B53" s="21" t="s">
        <v>212</v>
      </c>
      <c r="C53" s="21" t="s">
        <v>216</v>
      </c>
      <c r="D53" s="21">
        <v>0</v>
      </c>
      <c r="E53" s="21">
        <v>0</v>
      </c>
      <c r="F53" s="21">
        <v>0</v>
      </c>
      <c r="G53" s="21">
        <v>0</v>
      </c>
      <c r="H53" s="30">
        <v>-1381</v>
      </c>
      <c r="I53" s="30">
        <v>1381</v>
      </c>
      <c r="J53" s="22">
        <v>5.9</v>
      </c>
      <c r="K53" s="30">
        <v>1381</v>
      </c>
      <c r="L53" s="21">
        <v>5.9</v>
      </c>
      <c r="M53" s="21">
        <v>0</v>
      </c>
      <c r="N53" s="21">
        <v>0</v>
      </c>
      <c r="O53" s="21">
        <v>0</v>
      </c>
      <c r="P53" s="29">
        <v>1</v>
      </c>
    </row>
    <row r="54" spans="1:16">
      <c r="A54" s="21" t="s">
        <v>225</v>
      </c>
      <c r="B54" s="21" t="s">
        <v>212</v>
      </c>
      <c r="C54" s="21" t="s">
        <v>216</v>
      </c>
      <c r="D54" s="21">
        <v>600</v>
      </c>
      <c r="E54" s="30">
        <v>6450</v>
      </c>
      <c r="F54" s="21">
        <v>0</v>
      </c>
      <c r="G54" s="21">
        <v>0</v>
      </c>
      <c r="H54" s="30">
        <v>1590</v>
      </c>
      <c r="I54" s="30">
        <v>5460</v>
      </c>
      <c r="J54" s="22">
        <v>23.4</v>
      </c>
      <c r="K54" s="30">
        <v>5458</v>
      </c>
      <c r="L54" s="21">
        <v>23.4</v>
      </c>
      <c r="M54" s="21">
        <v>2</v>
      </c>
      <c r="N54" s="21">
        <v>2</v>
      </c>
      <c r="O54" s="21">
        <v>0</v>
      </c>
      <c r="P54" s="29">
        <v>0.99960000000000004</v>
      </c>
    </row>
    <row r="55" spans="1:16">
      <c r="A55" s="21" t="s">
        <v>109</v>
      </c>
      <c r="B55" s="21" t="s">
        <v>212</v>
      </c>
      <c r="C55" s="21" t="s">
        <v>224</v>
      </c>
      <c r="D55" s="21">
        <v>0</v>
      </c>
      <c r="E55" s="21">
        <v>0</v>
      </c>
      <c r="F55" s="21">
        <v>0</v>
      </c>
      <c r="G55" s="21">
        <v>0</v>
      </c>
      <c r="H55" s="21">
        <v>508</v>
      </c>
      <c r="I55" s="21">
        <v>-508</v>
      </c>
      <c r="J55" s="22">
        <v>-2.2000000000000002</v>
      </c>
      <c r="K55" s="21">
        <v>0</v>
      </c>
      <c r="L55" s="21">
        <v>0</v>
      </c>
      <c r="M55" s="21">
        <v>-508</v>
      </c>
      <c r="N55" s="21">
        <v>2</v>
      </c>
      <c r="O55" s="21">
        <v>-510</v>
      </c>
      <c r="P55" s="29">
        <v>0</v>
      </c>
    </row>
    <row r="56" spans="1:16">
      <c r="A56" s="21" t="s">
        <v>226</v>
      </c>
      <c r="B56" s="21" t="s">
        <v>212</v>
      </c>
      <c r="C56" s="21" t="s">
        <v>224</v>
      </c>
      <c r="D56" s="21">
        <v>0</v>
      </c>
      <c r="E56" s="21">
        <v>0</v>
      </c>
      <c r="F56" s="21">
        <v>0</v>
      </c>
      <c r="G56" s="21">
        <v>0</v>
      </c>
      <c r="H56" s="21">
        <v>-2</v>
      </c>
      <c r="I56" s="21">
        <v>2</v>
      </c>
      <c r="J56" s="22">
        <v>0</v>
      </c>
      <c r="K56" s="21">
        <v>0</v>
      </c>
      <c r="L56" s="21">
        <v>0</v>
      </c>
      <c r="M56" s="21">
        <v>2</v>
      </c>
      <c r="N56" s="21">
        <v>2</v>
      </c>
      <c r="O56" s="21">
        <v>0</v>
      </c>
      <c r="P56" s="29">
        <v>0</v>
      </c>
    </row>
    <row r="57" spans="1:16">
      <c r="A57" s="21" t="s">
        <v>110</v>
      </c>
      <c r="B57" s="21" t="s">
        <v>212</v>
      </c>
      <c r="C57" s="21" t="s">
        <v>224</v>
      </c>
      <c r="D57" s="21">
        <v>229</v>
      </c>
      <c r="E57" s="30">
        <v>1530</v>
      </c>
      <c r="F57" s="21">
        <v>0</v>
      </c>
      <c r="G57" s="21">
        <v>0</v>
      </c>
      <c r="H57" s="21">
        <v>247</v>
      </c>
      <c r="I57" s="30">
        <v>1512</v>
      </c>
      <c r="J57" s="22">
        <v>6.5</v>
      </c>
      <c r="K57" s="30">
        <v>1220</v>
      </c>
      <c r="L57" s="21">
        <v>5.2</v>
      </c>
      <c r="M57" s="21">
        <v>292</v>
      </c>
      <c r="N57" s="21">
        <v>12</v>
      </c>
      <c r="O57" s="21">
        <v>280</v>
      </c>
      <c r="P57" s="29">
        <v>0.80689999999999995</v>
      </c>
    </row>
    <row r="58" spans="1:16">
      <c r="A58" s="21" t="s">
        <v>111</v>
      </c>
      <c r="B58" s="21" t="s">
        <v>227</v>
      </c>
      <c r="C58" s="21" t="s">
        <v>216</v>
      </c>
      <c r="D58" s="21">
        <v>8</v>
      </c>
      <c r="E58" s="21">
        <v>0</v>
      </c>
      <c r="F58" s="21">
        <v>0</v>
      </c>
      <c r="G58" s="21">
        <v>0</v>
      </c>
      <c r="H58" s="21">
        <v>4.5999999999999996</v>
      </c>
      <c r="I58" s="21">
        <v>3.4</v>
      </c>
      <c r="J58" s="22">
        <v>0</v>
      </c>
      <c r="K58" s="21">
        <v>3.4</v>
      </c>
      <c r="L58" s="21">
        <v>0</v>
      </c>
      <c r="M58" s="21">
        <v>0</v>
      </c>
      <c r="N58" s="21">
        <v>0</v>
      </c>
      <c r="O58" s="21">
        <v>0</v>
      </c>
      <c r="P58" s="29">
        <v>1</v>
      </c>
    </row>
    <row r="59" spans="1:16">
      <c r="A59" s="21" t="s">
        <v>112</v>
      </c>
      <c r="B59" s="21" t="s">
        <v>212</v>
      </c>
      <c r="C59" s="21" t="s">
        <v>215</v>
      </c>
      <c r="D59" s="30">
        <v>3120</v>
      </c>
      <c r="E59" s="30">
        <v>9000</v>
      </c>
      <c r="F59" s="21">
        <v>0</v>
      </c>
      <c r="G59" s="21">
        <v>0</v>
      </c>
      <c r="H59" s="30">
        <v>1420</v>
      </c>
      <c r="I59" s="30">
        <v>10700</v>
      </c>
      <c r="J59" s="22">
        <v>45.8</v>
      </c>
      <c r="K59" s="30">
        <v>10669</v>
      </c>
      <c r="L59" s="21">
        <v>45.7</v>
      </c>
      <c r="M59" s="21">
        <v>31</v>
      </c>
      <c r="N59" s="21">
        <v>31</v>
      </c>
      <c r="O59" s="21">
        <v>0</v>
      </c>
      <c r="P59" s="29">
        <v>0.99709999999999999</v>
      </c>
    </row>
    <row r="60" spans="1:16">
      <c r="A60" s="21" t="s">
        <v>113</v>
      </c>
      <c r="B60" s="21" t="s">
        <v>227</v>
      </c>
      <c r="C60" s="21" t="s">
        <v>216</v>
      </c>
      <c r="D60" s="21">
        <v>6.8</v>
      </c>
      <c r="E60" s="21">
        <v>10</v>
      </c>
      <c r="F60" s="21">
        <v>0</v>
      </c>
      <c r="G60" s="21">
        <v>0</v>
      </c>
      <c r="H60" s="21">
        <v>15.9</v>
      </c>
      <c r="I60" s="21">
        <v>0.9</v>
      </c>
      <c r="J60" s="22">
        <v>0</v>
      </c>
      <c r="K60" s="21">
        <v>0.9</v>
      </c>
      <c r="L60" s="21">
        <v>0</v>
      </c>
      <c r="M60" s="21">
        <v>0</v>
      </c>
      <c r="N60" s="21">
        <v>0</v>
      </c>
      <c r="O60" s="21">
        <v>0</v>
      </c>
      <c r="P60" s="29">
        <v>1</v>
      </c>
    </row>
    <row r="61" spans="1:16">
      <c r="A61" s="21" t="s">
        <v>228</v>
      </c>
      <c r="B61" s="21" t="s">
        <v>227</v>
      </c>
      <c r="C61" s="21" t="s">
        <v>216</v>
      </c>
      <c r="D61" s="21">
        <v>135</v>
      </c>
      <c r="E61" s="21">
        <v>0</v>
      </c>
      <c r="F61" s="21">
        <v>0</v>
      </c>
      <c r="G61" s="21">
        <v>0</v>
      </c>
      <c r="H61" s="21">
        <v>85.5</v>
      </c>
      <c r="I61" s="21">
        <v>49.5</v>
      </c>
      <c r="J61" s="22">
        <v>0.2</v>
      </c>
      <c r="K61" s="21">
        <v>49.3</v>
      </c>
      <c r="L61" s="21">
        <v>0.2</v>
      </c>
      <c r="M61" s="21">
        <v>0.2</v>
      </c>
      <c r="N61" s="21">
        <v>0.2</v>
      </c>
      <c r="O61" s="21">
        <v>0</v>
      </c>
      <c r="P61" s="29">
        <v>0.99650000000000005</v>
      </c>
    </row>
    <row r="62" spans="1:16">
      <c r="A62" s="21" t="s">
        <v>10</v>
      </c>
      <c r="B62" s="21" t="s">
        <v>212</v>
      </c>
      <c r="C62" s="21" t="s">
        <v>224</v>
      </c>
      <c r="D62" s="21">
        <v>464</v>
      </c>
      <c r="E62" s="30">
        <v>1824</v>
      </c>
      <c r="F62" s="21">
        <v>0</v>
      </c>
      <c r="G62" s="21">
        <v>0</v>
      </c>
      <c r="H62" s="21">
        <v>138</v>
      </c>
      <c r="I62" s="30">
        <v>2150</v>
      </c>
      <c r="J62" s="22">
        <v>9.1999999999999993</v>
      </c>
      <c r="K62" s="30">
        <v>1607</v>
      </c>
      <c r="L62" s="21">
        <v>6.9</v>
      </c>
      <c r="M62" s="21">
        <v>543</v>
      </c>
      <c r="N62" s="21">
        <v>75</v>
      </c>
      <c r="O62" s="21">
        <v>468</v>
      </c>
      <c r="P62" s="29">
        <v>0.74739999999999995</v>
      </c>
    </row>
    <row r="63" spans="1:16">
      <c r="A63" s="21" t="s">
        <v>114</v>
      </c>
      <c r="B63" s="21" t="s">
        <v>212</v>
      </c>
      <c r="C63" s="21" t="s">
        <v>216</v>
      </c>
      <c r="D63" s="21">
        <v>70</v>
      </c>
      <c r="E63" s="21">
        <v>270</v>
      </c>
      <c r="F63" s="21">
        <v>0</v>
      </c>
      <c r="G63" s="21">
        <v>0</v>
      </c>
      <c r="H63" s="21">
        <v>85</v>
      </c>
      <c r="I63" s="21">
        <v>255</v>
      </c>
      <c r="J63" s="22">
        <v>1.1000000000000001</v>
      </c>
      <c r="K63" s="21">
        <v>255</v>
      </c>
      <c r="L63" s="21">
        <v>1.1000000000000001</v>
      </c>
      <c r="M63" s="21">
        <v>0</v>
      </c>
      <c r="N63" s="21">
        <v>0</v>
      </c>
      <c r="O63" s="21">
        <v>0</v>
      </c>
      <c r="P63" s="29">
        <v>1</v>
      </c>
    </row>
    <row r="64" spans="1:16">
      <c r="A64" s="21" t="s">
        <v>229</v>
      </c>
      <c r="B64" s="21" t="s">
        <v>212</v>
      </c>
      <c r="C64" s="21" t="s">
        <v>216</v>
      </c>
      <c r="D64" s="21">
        <v>544</v>
      </c>
      <c r="E64" s="21">
        <v>0</v>
      </c>
      <c r="F64" s="21">
        <v>0</v>
      </c>
      <c r="G64" s="21">
        <v>0</v>
      </c>
      <c r="H64" s="21">
        <v>264</v>
      </c>
      <c r="I64" s="21">
        <v>280</v>
      </c>
      <c r="J64" s="22">
        <v>1.2</v>
      </c>
      <c r="K64" s="21">
        <v>280</v>
      </c>
      <c r="L64" s="21">
        <v>1.2</v>
      </c>
      <c r="M64" s="21">
        <v>0</v>
      </c>
      <c r="N64" s="21">
        <v>0</v>
      </c>
      <c r="O64" s="21">
        <v>0</v>
      </c>
      <c r="P64" s="29">
        <v>1</v>
      </c>
    </row>
    <row r="65" spans="1:16">
      <c r="A65" s="21" t="s">
        <v>115</v>
      </c>
      <c r="B65" s="21" t="s">
        <v>212</v>
      </c>
      <c r="C65" s="21" t="s">
        <v>216</v>
      </c>
      <c r="D65" s="21">
        <v>90</v>
      </c>
      <c r="E65" s="21">
        <v>162</v>
      </c>
      <c r="F65" s="21">
        <v>0</v>
      </c>
      <c r="G65" s="21">
        <v>0</v>
      </c>
      <c r="H65" s="21">
        <v>115</v>
      </c>
      <c r="I65" s="21">
        <v>137</v>
      </c>
      <c r="J65" s="22">
        <v>0.6</v>
      </c>
      <c r="K65" s="21">
        <v>137</v>
      </c>
      <c r="L65" s="21">
        <v>0.6</v>
      </c>
      <c r="M65" s="21">
        <v>0</v>
      </c>
      <c r="N65" s="21">
        <v>0</v>
      </c>
      <c r="O65" s="21">
        <v>0</v>
      </c>
      <c r="P65" s="29">
        <v>1</v>
      </c>
    </row>
    <row r="66" spans="1:16">
      <c r="A66" s="21" t="s">
        <v>116</v>
      </c>
      <c r="B66" s="21" t="s">
        <v>212</v>
      </c>
      <c r="C66" s="21" t="s">
        <v>215</v>
      </c>
      <c r="D66" s="30">
        <v>3500</v>
      </c>
      <c r="E66" s="30">
        <v>18000</v>
      </c>
      <c r="F66" s="21">
        <v>0</v>
      </c>
      <c r="G66" s="21">
        <v>0</v>
      </c>
      <c r="H66" s="30">
        <v>2408</v>
      </c>
      <c r="I66" s="30">
        <v>19092</v>
      </c>
      <c r="J66" s="22">
        <v>81.7</v>
      </c>
      <c r="K66" s="30">
        <v>19052</v>
      </c>
      <c r="L66" s="21">
        <v>81.599999999999994</v>
      </c>
      <c r="M66" s="21">
        <v>40</v>
      </c>
      <c r="N66" s="21">
        <v>40</v>
      </c>
      <c r="O66" s="21">
        <v>0</v>
      </c>
      <c r="P66" s="29">
        <v>0.99790000000000001</v>
      </c>
    </row>
    <row r="67" spans="1:16">
      <c r="A67" s="21" t="s">
        <v>117</v>
      </c>
      <c r="B67" s="21" t="s">
        <v>212</v>
      </c>
      <c r="C67" s="21" t="s">
        <v>215</v>
      </c>
      <c r="D67" s="21">
        <v>512</v>
      </c>
      <c r="E67" s="21">
        <v>528</v>
      </c>
      <c r="F67" s="21">
        <v>0</v>
      </c>
      <c r="G67" s="21">
        <v>0</v>
      </c>
      <c r="H67" s="21">
        <v>698</v>
      </c>
      <c r="I67" s="21">
        <v>342</v>
      </c>
      <c r="J67" s="22">
        <v>1.5</v>
      </c>
      <c r="K67" s="21">
        <v>315</v>
      </c>
      <c r="L67" s="21">
        <v>1.3</v>
      </c>
      <c r="M67" s="21">
        <v>27</v>
      </c>
      <c r="N67" s="21">
        <v>27</v>
      </c>
      <c r="O67" s="21">
        <v>0</v>
      </c>
      <c r="P67" s="29">
        <v>0.92110000000000003</v>
      </c>
    </row>
    <row r="68" spans="1:16">
      <c r="A68" s="21" t="s">
        <v>118</v>
      </c>
      <c r="B68" s="21" t="s">
        <v>212</v>
      </c>
      <c r="C68" s="21" t="s">
        <v>215</v>
      </c>
      <c r="D68" s="21">
        <v>560</v>
      </c>
      <c r="E68" s="21">
        <v>390</v>
      </c>
      <c r="F68" s="21">
        <v>0</v>
      </c>
      <c r="G68" s="21">
        <v>0</v>
      </c>
      <c r="H68" s="21">
        <v>263</v>
      </c>
      <c r="I68" s="21">
        <v>687</v>
      </c>
      <c r="J68" s="22">
        <v>2.9</v>
      </c>
      <c r="K68" s="21">
        <v>687</v>
      </c>
      <c r="L68" s="21">
        <v>2.9</v>
      </c>
      <c r="M68" s="21">
        <v>0</v>
      </c>
      <c r="N68" s="21">
        <v>0</v>
      </c>
      <c r="O68" s="21">
        <v>0</v>
      </c>
      <c r="P68" s="29">
        <v>1</v>
      </c>
    </row>
    <row r="69" spans="1:16">
      <c r="A69" s="21" t="s">
        <v>119</v>
      </c>
      <c r="B69" s="21" t="s">
        <v>212</v>
      </c>
      <c r="C69" s="21" t="s">
        <v>215</v>
      </c>
      <c r="D69" s="30">
        <v>1100</v>
      </c>
      <c r="E69" s="21">
        <v>0</v>
      </c>
      <c r="F69" s="21">
        <v>0</v>
      </c>
      <c r="G69" s="21">
        <v>0</v>
      </c>
      <c r="H69" s="21">
        <v>821</v>
      </c>
      <c r="I69" s="21">
        <v>279</v>
      </c>
      <c r="J69" s="22">
        <v>1.2</v>
      </c>
      <c r="K69" s="21">
        <v>279</v>
      </c>
      <c r="L69" s="21">
        <v>1.2</v>
      </c>
      <c r="M69" s="21">
        <v>0</v>
      </c>
      <c r="N69" s="21">
        <v>0</v>
      </c>
      <c r="O69" s="21">
        <v>0</v>
      </c>
      <c r="P69" s="29">
        <v>1</v>
      </c>
    </row>
    <row r="70" spans="1:16">
      <c r="A70" s="21" t="s">
        <v>120</v>
      </c>
      <c r="B70" s="21" t="s">
        <v>212</v>
      </c>
      <c r="C70" s="21" t="s">
        <v>215</v>
      </c>
      <c r="D70" s="21">
        <v>950</v>
      </c>
      <c r="E70" s="21">
        <v>0</v>
      </c>
      <c r="F70" s="21">
        <v>0</v>
      </c>
      <c r="G70" s="21">
        <v>0</v>
      </c>
      <c r="H70" s="21">
        <v>776</v>
      </c>
      <c r="I70" s="21">
        <v>174</v>
      </c>
      <c r="J70" s="22">
        <v>0.7</v>
      </c>
      <c r="K70" s="21">
        <v>174</v>
      </c>
      <c r="L70" s="21">
        <v>0.7</v>
      </c>
      <c r="M70" s="21">
        <v>0</v>
      </c>
      <c r="N70" s="21">
        <v>0</v>
      </c>
      <c r="O70" s="21">
        <v>0</v>
      </c>
      <c r="P70" s="29">
        <v>1</v>
      </c>
    </row>
    <row r="71" spans="1:16">
      <c r="A71" s="21" t="s">
        <v>60</v>
      </c>
      <c r="B71" s="21" t="s">
        <v>212</v>
      </c>
      <c r="C71" s="21" t="s">
        <v>215</v>
      </c>
      <c r="D71" s="21">
        <v>0</v>
      </c>
      <c r="E71" s="21">
        <v>0</v>
      </c>
      <c r="F71" s="21">
        <v>0</v>
      </c>
      <c r="G71" s="21">
        <v>0</v>
      </c>
      <c r="H71" s="30">
        <v>-1677</v>
      </c>
      <c r="I71" s="30">
        <v>1677</v>
      </c>
      <c r="J71" s="22">
        <v>7.2</v>
      </c>
      <c r="K71" s="30">
        <v>1651</v>
      </c>
      <c r="L71" s="21">
        <v>7.1</v>
      </c>
      <c r="M71" s="21">
        <v>26</v>
      </c>
      <c r="N71" s="21">
        <v>26</v>
      </c>
      <c r="O71" s="21">
        <v>0</v>
      </c>
      <c r="P71" s="29">
        <v>0.98450000000000004</v>
      </c>
    </row>
    <row r="72" spans="1:16">
      <c r="A72" s="21" t="s">
        <v>121</v>
      </c>
      <c r="B72" s="21" t="s">
        <v>212</v>
      </c>
      <c r="C72" s="21" t="s">
        <v>215</v>
      </c>
      <c r="D72" s="30">
        <v>2475</v>
      </c>
      <c r="E72" s="30">
        <v>1540</v>
      </c>
      <c r="F72" s="21">
        <v>0</v>
      </c>
      <c r="G72" s="21">
        <v>0</v>
      </c>
      <c r="H72" s="30">
        <v>3978</v>
      </c>
      <c r="I72" s="21">
        <v>37</v>
      </c>
      <c r="J72" s="22">
        <v>0.2</v>
      </c>
      <c r="K72" s="21">
        <v>37</v>
      </c>
      <c r="L72" s="21">
        <v>0.2</v>
      </c>
      <c r="M72" s="21">
        <v>0</v>
      </c>
      <c r="N72" s="21">
        <v>0</v>
      </c>
      <c r="O72" s="21">
        <v>0</v>
      </c>
      <c r="P72" s="29">
        <v>1</v>
      </c>
    </row>
    <row r="73" spans="1:16">
      <c r="A73" s="21" t="s">
        <v>11</v>
      </c>
      <c r="B73" s="21" t="s">
        <v>212</v>
      </c>
      <c r="C73" s="21" t="s">
        <v>215</v>
      </c>
      <c r="D73" s="21">
        <v>0</v>
      </c>
      <c r="E73" s="21">
        <v>0</v>
      </c>
      <c r="F73" s="21">
        <v>0</v>
      </c>
      <c r="G73" s="21">
        <v>0</v>
      </c>
      <c r="H73" s="30">
        <v>-2478</v>
      </c>
      <c r="I73" s="30">
        <v>2478</v>
      </c>
      <c r="J73" s="22">
        <v>10.6</v>
      </c>
      <c r="K73" s="30">
        <v>2468</v>
      </c>
      <c r="L73" s="21">
        <v>10.6</v>
      </c>
      <c r="M73" s="21">
        <v>10</v>
      </c>
      <c r="N73" s="21">
        <v>10</v>
      </c>
      <c r="O73" s="21">
        <v>0</v>
      </c>
      <c r="P73" s="29">
        <v>0.996</v>
      </c>
    </row>
    <row r="74" spans="1:16">
      <c r="A74" s="21" t="s">
        <v>122</v>
      </c>
      <c r="B74" s="21" t="s">
        <v>212</v>
      </c>
      <c r="C74" s="21" t="s">
        <v>215</v>
      </c>
      <c r="D74" s="30">
        <v>1900</v>
      </c>
      <c r="E74" s="21">
        <v>0</v>
      </c>
      <c r="F74" s="21">
        <v>0</v>
      </c>
      <c r="G74" s="21">
        <v>0</v>
      </c>
      <c r="H74" s="30">
        <v>1900</v>
      </c>
      <c r="I74" s="21">
        <v>0</v>
      </c>
      <c r="J74" s="22">
        <v>0</v>
      </c>
      <c r="K74" s="21">
        <v>0</v>
      </c>
      <c r="L74" s="21">
        <v>0</v>
      </c>
      <c r="M74" s="21">
        <v>0</v>
      </c>
      <c r="N74" s="21">
        <v>0</v>
      </c>
      <c r="O74" s="21">
        <v>0</v>
      </c>
      <c r="P74" s="29">
        <v>0</v>
      </c>
    </row>
    <row r="75" spans="1:16">
      <c r="A75" s="21" t="s">
        <v>230</v>
      </c>
      <c r="B75" s="21" t="s">
        <v>227</v>
      </c>
      <c r="C75" s="21" t="s">
        <v>216</v>
      </c>
      <c r="D75" s="21">
        <v>0</v>
      </c>
      <c r="E75" s="21">
        <v>0</v>
      </c>
      <c r="F75" s="21">
        <v>0</v>
      </c>
      <c r="G75" s="21">
        <v>0</v>
      </c>
      <c r="H75" s="21">
        <v>-0.1</v>
      </c>
      <c r="I75" s="21">
        <v>0.1</v>
      </c>
      <c r="J75" s="22">
        <v>0</v>
      </c>
      <c r="K75" s="21">
        <v>0</v>
      </c>
      <c r="L75" s="21">
        <v>0</v>
      </c>
      <c r="M75" s="21">
        <v>0.1</v>
      </c>
      <c r="N75" s="21">
        <v>0.1</v>
      </c>
      <c r="O75" s="21">
        <v>0</v>
      </c>
      <c r="P75" s="29">
        <v>0</v>
      </c>
    </row>
    <row r="76" spans="1:16">
      <c r="A76" s="21" t="s">
        <v>123</v>
      </c>
      <c r="B76" s="21" t="s">
        <v>227</v>
      </c>
      <c r="C76" s="21" t="s">
        <v>216</v>
      </c>
      <c r="D76" s="21">
        <v>9</v>
      </c>
      <c r="E76" s="21">
        <v>0</v>
      </c>
      <c r="F76" s="21">
        <v>0</v>
      </c>
      <c r="G76" s="21">
        <v>0</v>
      </c>
      <c r="H76" s="21">
        <v>6.3</v>
      </c>
      <c r="I76" s="21">
        <v>2.7</v>
      </c>
      <c r="J76" s="22">
        <v>0</v>
      </c>
      <c r="K76" s="21">
        <v>2.7</v>
      </c>
      <c r="L76" s="21">
        <v>0</v>
      </c>
      <c r="M76" s="21">
        <v>0</v>
      </c>
      <c r="N76" s="21">
        <v>0</v>
      </c>
      <c r="O76" s="21">
        <v>0</v>
      </c>
      <c r="P76" s="29">
        <v>1</v>
      </c>
    </row>
    <row r="77" spans="1:16">
      <c r="A77" s="21" t="s">
        <v>124</v>
      </c>
      <c r="B77" s="21" t="s">
        <v>227</v>
      </c>
      <c r="C77" s="21" t="s">
        <v>216</v>
      </c>
      <c r="D77" s="21">
        <v>9.5</v>
      </c>
      <c r="E77" s="21">
        <v>7</v>
      </c>
      <c r="F77" s="21">
        <v>0</v>
      </c>
      <c r="G77" s="21">
        <v>0</v>
      </c>
      <c r="H77" s="21">
        <v>7.7</v>
      </c>
      <c r="I77" s="21">
        <v>8.8000000000000007</v>
      </c>
      <c r="J77" s="22">
        <v>0</v>
      </c>
      <c r="K77" s="21">
        <v>8.8000000000000007</v>
      </c>
      <c r="L77" s="21">
        <v>0</v>
      </c>
      <c r="M77" s="21">
        <v>0</v>
      </c>
      <c r="N77" s="21">
        <v>0</v>
      </c>
      <c r="O77" s="21">
        <v>0</v>
      </c>
      <c r="P77" s="29">
        <v>1</v>
      </c>
    </row>
    <row r="78" spans="1:16">
      <c r="A78" s="21" t="s">
        <v>125</v>
      </c>
      <c r="B78" s="21" t="s">
        <v>227</v>
      </c>
      <c r="C78" s="21" t="s">
        <v>216</v>
      </c>
      <c r="D78" s="21">
        <v>0</v>
      </c>
      <c r="E78" s="21">
        <v>19.2</v>
      </c>
      <c r="F78" s="21">
        <v>0</v>
      </c>
      <c r="G78" s="21">
        <v>0</v>
      </c>
      <c r="H78" s="21">
        <v>6.2</v>
      </c>
      <c r="I78" s="21">
        <v>13</v>
      </c>
      <c r="J78" s="22">
        <v>0.1</v>
      </c>
      <c r="K78" s="21">
        <v>13</v>
      </c>
      <c r="L78" s="21">
        <v>0.1</v>
      </c>
      <c r="M78" s="21">
        <v>0.1</v>
      </c>
      <c r="N78" s="21">
        <v>0.1</v>
      </c>
      <c r="O78" s="21">
        <v>0</v>
      </c>
      <c r="P78" s="29">
        <v>0.996</v>
      </c>
    </row>
    <row r="79" spans="1:16">
      <c r="A79" s="21" t="s">
        <v>126</v>
      </c>
      <c r="B79" s="21" t="s">
        <v>227</v>
      </c>
      <c r="C79" s="21" t="s">
        <v>216</v>
      </c>
      <c r="D79" s="21">
        <v>7</v>
      </c>
      <c r="E79" s="21">
        <v>7.5</v>
      </c>
      <c r="F79" s="21">
        <v>0</v>
      </c>
      <c r="G79" s="21">
        <v>0</v>
      </c>
      <c r="H79" s="21">
        <v>0.7</v>
      </c>
      <c r="I79" s="21">
        <v>13.8</v>
      </c>
      <c r="J79" s="22">
        <v>0.1</v>
      </c>
      <c r="K79" s="21">
        <v>13.8</v>
      </c>
      <c r="L79" s="21">
        <v>0.1</v>
      </c>
      <c r="M79" s="21">
        <v>0</v>
      </c>
      <c r="N79" s="21">
        <v>0</v>
      </c>
      <c r="O79" s="21">
        <v>0</v>
      </c>
      <c r="P79" s="29">
        <v>1</v>
      </c>
    </row>
    <row r="80" spans="1:16">
      <c r="A80" s="21" t="s">
        <v>231</v>
      </c>
      <c r="B80" s="21" t="s">
        <v>227</v>
      </c>
      <c r="C80" s="21" t="s">
        <v>216</v>
      </c>
      <c r="D80" s="21">
        <v>0</v>
      </c>
      <c r="E80" s="21">
        <v>0</v>
      </c>
      <c r="F80" s="21">
        <v>0</v>
      </c>
      <c r="G80" s="21">
        <v>0</v>
      </c>
      <c r="H80" s="21">
        <v>-0.2</v>
      </c>
      <c r="I80" s="21">
        <v>0.2</v>
      </c>
      <c r="J80" s="22">
        <v>0</v>
      </c>
      <c r="K80" s="21">
        <v>0.2</v>
      </c>
      <c r="L80" s="21">
        <v>0</v>
      </c>
      <c r="M80" s="21">
        <v>0</v>
      </c>
      <c r="N80" s="21">
        <v>0</v>
      </c>
      <c r="O80" s="21">
        <v>0</v>
      </c>
      <c r="P80" s="29">
        <v>1</v>
      </c>
    </row>
    <row r="81" spans="1:16">
      <c r="A81" s="21" t="s">
        <v>232</v>
      </c>
      <c r="B81" s="21" t="s">
        <v>227</v>
      </c>
      <c r="C81" s="21" t="s">
        <v>216</v>
      </c>
      <c r="D81" s="21">
        <v>2.5</v>
      </c>
      <c r="E81" s="21">
        <v>0</v>
      </c>
      <c r="F81" s="21">
        <v>0</v>
      </c>
      <c r="G81" s="21">
        <v>0</v>
      </c>
      <c r="H81" s="21">
        <v>1.8</v>
      </c>
      <c r="I81" s="21">
        <v>0.7</v>
      </c>
      <c r="J81" s="22">
        <v>0</v>
      </c>
      <c r="K81" s="21">
        <v>0.7</v>
      </c>
      <c r="L81" s="21">
        <v>0</v>
      </c>
      <c r="M81" s="21">
        <v>0</v>
      </c>
      <c r="N81" s="21">
        <v>0</v>
      </c>
      <c r="O81" s="21">
        <v>0</v>
      </c>
      <c r="P81" s="29">
        <v>1</v>
      </c>
    </row>
    <row r="82" spans="1:16">
      <c r="A82" s="21" t="s">
        <v>233</v>
      </c>
      <c r="B82" s="21" t="s">
        <v>227</v>
      </c>
      <c r="C82" s="21" t="s">
        <v>216</v>
      </c>
      <c r="D82" s="21">
        <v>0</v>
      </c>
      <c r="E82" s="21">
        <v>0</v>
      </c>
      <c r="F82" s="21">
        <v>0</v>
      </c>
      <c r="G82" s="21">
        <v>0</v>
      </c>
      <c r="H82" s="21">
        <v>-0.1</v>
      </c>
      <c r="I82" s="21">
        <v>0.1</v>
      </c>
      <c r="J82" s="22">
        <v>0</v>
      </c>
      <c r="K82" s="21">
        <v>0.1</v>
      </c>
      <c r="L82" s="21">
        <v>0</v>
      </c>
      <c r="M82" s="21">
        <v>0</v>
      </c>
      <c r="N82" s="21">
        <v>0</v>
      </c>
      <c r="O82" s="21">
        <v>0</v>
      </c>
      <c r="P82" s="29">
        <v>1</v>
      </c>
    </row>
    <row r="83" spans="1:16">
      <c r="A83" s="21" t="s">
        <v>127</v>
      </c>
      <c r="B83" s="21" t="s">
        <v>212</v>
      </c>
      <c r="C83" s="21" t="s">
        <v>216</v>
      </c>
      <c r="D83" s="21">
        <v>280</v>
      </c>
      <c r="E83" s="21">
        <v>0</v>
      </c>
      <c r="F83" s="21">
        <v>0</v>
      </c>
      <c r="G83" s="21">
        <v>0</v>
      </c>
      <c r="H83" s="21">
        <v>93</v>
      </c>
      <c r="I83" s="21">
        <v>187</v>
      </c>
      <c r="J83" s="22">
        <v>0.8</v>
      </c>
      <c r="K83" s="21">
        <v>160</v>
      </c>
      <c r="L83" s="21">
        <v>0.7</v>
      </c>
      <c r="M83" s="21">
        <v>27</v>
      </c>
      <c r="N83" s="21">
        <v>27</v>
      </c>
      <c r="O83" s="21">
        <v>0</v>
      </c>
      <c r="P83" s="29">
        <v>0.85560000000000003</v>
      </c>
    </row>
    <row r="84" spans="1:16">
      <c r="A84" s="21" t="s">
        <v>12</v>
      </c>
      <c r="B84" s="21" t="s">
        <v>212</v>
      </c>
      <c r="C84" s="21" t="s">
        <v>215</v>
      </c>
      <c r="D84" s="21">
        <v>0</v>
      </c>
      <c r="E84" s="30">
        <v>4000</v>
      </c>
      <c r="F84" s="21">
        <v>0</v>
      </c>
      <c r="G84" s="21">
        <v>0</v>
      </c>
      <c r="H84" s="21">
        <v>290</v>
      </c>
      <c r="I84" s="30">
        <v>3710</v>
      </c>
      <c r="J84" s="22">
        <v>15.9</v>
      </c>
      <c r="K84" s="30">
        <v>3700</v>
      </c>
      <c r="L84" s="21">
        <v>15.8</v>
      </c>
      <c r="M84" s="21">
        <v>10</v>
      </c>
      <c r="N84" s="21">
        <v>10</v>
      </c>
      <c r="O84" s="21">
        <v>0</v>
      </c>
      <c r="P84" s="29">
        <v>0.99729999999999996</v>
      </c>
    </row>
    <row r="85" spans="1:16">
      <c r="A85" s="21" t="s">
        <v>128</v>
      </c>
      <c r="B85" s="21" t="s">
        <v>212</v>
      </c>
      <c r="C85" s="21" t="s">
        <v>215</v>
      </c>
      <c r="D85" s="21">
        <v>0</v>
      </c>
      <c r="E85" s="21">
        <v>0</v>
      </c>
      <c r="F85" s="21">
        <v>0</v>
      </c>
      <c r="G85" s="21">
        <v>0</v>
      </c>
      <c r="H85" s="30">
        <v>-1677</v>
      </c>
      <c r="I85" s="30">
        <v>1677</v>
      </c>
      <c r="J85" s="22">
        <v>7.2</v>
      </c>
      <c r="K85" s="30">
        <v>1651</v>
      </c>
      <c r="L85" s="21">
        <v>7.1</v>
      </c>
      <c r="M85" s="21">
        <v>26</v>
      </c>
      <c r="N85" s="21">
        <v>26</v>
      </c>
      <c r="O85" s="21">
        <v>0</v>
      </c>
      <c r="P85" s="29">
        <v>0.98450000000000004</v>
      </c>
    </row>
    <row r="86" spans="1:16">
      <c r="A86" s="21" t="s">
        <v>129</v>
      </c>
      <c r="B86" s="21" t="s">
        <v>212</v>
      </c>
      <c r="C86" s="21" t="s">
        <v>215</v>
      </c>
      <c r="D86" s="21">
        <v>102</v>
      </c>
      <c r="E86" s="30">
        <v>2856</v>
      </c>
      <c r="F86" s="21">
        <v>0</v>
      </c>
      <c r="G86" s="21">
        <v>0</v>
      </c>
      <c r="H86" s="30">
        <v>2921</v>
      </c>
      <c r="I86" s="21">
        <v>37</v>
      </c>
      <c r="J86" s="22">
        <v>0.2</v>
      </c>
      <c r="K86" s="21">
        <v>37</v>
      </c>
      <c r="L86" s="21">
        <v>0.2</v>
      </c>
      <c r="M86" s="21">
        <v>0</v>
      </c>
      <c r="N86" s="21">
        <v>0</v>
      </c>
      <c r="O86" s="21">
        <v>0</v>
      </c>
      <c r="P86" s="29">
        <v>1</v>
      </c>
    </row>
    <row r="87" spans="1:16">
      <c r="A87" s="21" t="s">
        <v>13</v>
      </c>
      <c r="B87" s="21" t="s">
        <v>212</v>
      </c>
      <c r="C87" s="21" t="s">
        <v>215</v>
      </c>
      <c r="D87" s="21">
        <v>0</v>
      </c>
      <c r="E87" s="21">
        <v>0</v>
      </c>
      <c r="F87" s="21">
        <v>0</v>
      </c>
      <c r="G87" s="21">
        <v>0</v>
      </c>
      <c r="H87" s="30">
        <v>-2478</v>
      </c>
      <c r="I87" s="30">
        <v>2478</v>
      </c>
      <c r="J87" s="22">
        <v>10.6</v>
      </c>
      <c r="K87" s="30">
        <v>2468</v>
      </c>
      <c r="L87" s="21">
        <v>10.6</v>
      </c>
      <c r="M87" s="21">
        <v>10</v>
      </c>
      <c r="N87" s="21">
        <v>10</v>
      </c>
      <c r="O87" s="21">
        <v>0</v>
      </c>
      <c r="P87" s="29">
        <v>0.996</v>
      </c>
    </row>
    <row r="88" spans="1:16">
      <c r="A88" s="21" t="s">
        <v>130</v>
      </c>
      <c r="B88" s="21" t="s">
        <v>212</v>
      </c>
      <c r="C88" s="21" t="s">
        <v>215</v>
      </c>
      <c r="D88" s="30">
        <v>1144</v>
      </c>
      <c r="E88" s="30">
        <v>1250</v>
      </c>
      <c r="F88" s="21">
        <v>0</v>
      </c>
      <c r="G88" s="21">
        <v>0</v>
      </c>
      <c r="H88" s="30">
        <v>2394</v>
      </c>
      <c r="I88" s="21">
        <v>0</v>
      </c>
      <c r="J88" s="22">
        <v>0</v>
      </c>
      <c r="K88" s="21">
        <v>0</v>
      </c>
      <c r="L88" s="21">
        <v>0</v>
      </c>
      <c r="M88" s="21">
        <v>0</v>
      </c>
      <c r="N88" s="21">
        <v>0</v>
      </c>
      <c r="O88" s="21">
        <v>0</v>
      </c>
      <c r="P88" s="29">
        <v>0</v>
      </c>
    </row>
    <row r="89" spans="1:16">
      <c r="A89" s="21" t="s">
        <v>14</v>
      </c>
      <c r="B89" s="21" t="s">
        <v>212</v>
      </c>
      <c r="C89" s="21" t="s">
        <v>216</v>
      </c>
      <c r="D89" s="30">
        <v>4200</v>
      </c>
      <c r="E89" s="30">
        <v>25200</v>
      </c>
      <c r="F89" s="21">
        <v>0</v>
      </c>
      <c r="G89" s="21">
        <v>0</v>
      </c>
      <c r="H89" s="30">
        <v>6437</v>
      </c>
      <c r="I89" s="30">
        <v>22963</v>
      </c>
      <c r="J89" s="22">
        <v>98.3</v>
      </c>
      <c r="K89" s="30">
        <v>22927</v>
      </c>
      <c r="L89" s="21">
        <v>98.2</v>
      </c>
      <c r="M89" s="21">
        <v>36</v>
      </c>
      <c r="N89" s="21">
        <v>36</v>
      </c>
      <c r="O89" s="21">
        <v>0</v>
      </c>
      <c r="P89" s="29">
        <v>0.99839999999999995</v>
      </c>
    </row>
    <row r="90" spans="1:16">
      <c r="A90" s="21" t="s">
        <v>15</v>
      </c>
      <c r="B90" s="21" t="s">
        <v>212</v>
      </c>
      <c r="C90" s="21" t="s">
        <v>216</v>
      </c>
      <c r="D90" s="30">
        <v>2400</v>
      </c>
      <c r="E90" s="30">
        <v>27000</v>
      </c>
      <c r="F90" s="21">
        <v>0</v>
      </c>
      <c r="G90" s="21">
        <v>0</v>
      </c>
      <c r="H90" s="30">
        <v>6372</v>
      </c>
      <c r="I90" s="30">
        <v>23028</v>
      </c>
      <c r="J90" s="22">
        <v>98.6</v>
      </c>
      <c r="K90" s="30">
        <v>22992</v>
      </c>
      <c r="L90" s="21">
        <v>98.4</v>
      </c>
      <c r="M90" s="21">
        <v>36</v>
      </c>
      <c r="N90" s="21">
        <v>36</v>
      </c>
      <c r="O90" s="21">
        <v>0</v>
      </c>
      <c r="P90" s="29">
        <v>0.99839999999999995</v>
      </c>
    </row>
    <row r="91" spans="1:16">
      <c r="A91" s="21" t="s">
        <v>59</v>
      </c>
      <c r="B91" s="21" t="s">
        <v>212</v>
      </c>
      <c r="C91" s="21" t="s">
        <v>216</v>
      </c>
      <c r="D91" s="30">
        <v>2000</v>
      </c>
      <c r="E91" s="30">
        <v>2000</v>
      </c>
      <c r="F91" s="21">
        <v>0</v>
      </c>
      <c r="G91" s="21">
        <v>0</v>
      </c>
      <c r="H91" s="30">
        <v>2393</v>
      </c>
      <c r="I91" s="30">
        <v>1607</v>
      </c>
      <c r="J91" s="22">
        <v>6.9</v>
      </c>
      <c r="K91" s="30">
        <v>1607</v>
      </c>
      <c r="L91" s="21">
        <v>6.9</v>
      </c>
      <c r="M91" s="21">
        <v>0</v>
      </c>
      <c r="N91" s="21">
        <v>0</v>
      </c>
      <c r="O91" s="21">
        <v>0</v>
      </c>
      <c r="P91" s="29">
        <v>1</v>
      </c>
    </row>
    <row r="92" spans="1:16">
      <c r="A92" s="21" t="s">
        <v>131</v>
      </c>
      <c r="B92" s="21" t="s">
        <v>212</v>
      </c>
      <c r="C92" s="21" t="s">
        <v>216</v>
      </c>
      <c r="D92" s="21">
        <v>401</v>
      </c>
      <c r="E92" s="30">
        <v>1000</v>
      </c>
      <c r="F92" s="21">
        <v>0</v>
      </c>
      <c r="G92" s="21">
        <v>0</v>
      </c>
      <c r="H92" s="21">
        <v>948</v>
      </c>
      <c r="I92" s="21">
        <v>453</v>
      </c>
      <c r="J92" s="22">
        <v>1.9</v>
      </c>
      <c r="K92" s="21">
        <v>453</v>
      </c>
      <c r="L92" s="21">
        <v>1.9</v>
      </c>
      <c r="M92" s="21">
        <v>0</v>
      </c>
      <c r="N92" s="21">
        <v>0</v>
      </c>
      <c r="O92" s="21">
        <v>0</v>
      </c>
      <c r="P92" s="29">
        <v>1</v>
      </c>
    </row>
    <row r="93" spans="1:16">
      <c r="A93" s="21" t="s">
        <v>16</v>
      </c>
      <c r="B93" s="21" t="s">
        <v>227</v>
      </c>
      <c r="C93" s="21" t="s">
        <v>224</v>
      </c>
      <c r="D93" s="21">
        <v>249.5</v>
      </c>
      <c r="E93" s="30">
        <v>2165.9</v>
      </c>
      <c r="F93" s="21">
        <v>0</v>
      </c>
      <c r="G93" s="21">
        <v>0</v>
      </c>
      <c r="H93" s="21">
        <v>164.9</v>
      </c>
      <c r="I93" s="30">
        <v>2250.6</v>
      </c>
      <c r="J93" s="22">
        <v>9.6</v>
      </c>
      <c r="K93" s="30">
        <v>2551.1999999999998</v>
      </c>
      <c r="L93" s="21">
        <v>10.9</v>
      </c>
      <c r="M93" s="21">
        <v>-300.7</v>
      </c>
      <c r="N93" s="21">
        <v>28.9</v>
      </c>
      <c r="O93" s="21">
        <v>-329.6</v>
      </c>
      <c r="P93" s="29">
        <v>1.1335999999999999</v>
      </c>
    </row>
    <row r="94" spans="1:16">
      <c r="A94" s="21" t="s">
        <v>132</v>
      </c>
      <c r="B94" s="21" t="s">
        <v>212</v>
      </c>
      <c r="C94" s="21" t="s">
        <v>234</v>
      </c>
      <c r="D94" s="21">
        <v>570</v>
      </c>
      <c r="E94" s="30">
        <v>1080</v>
      </c>
      <c r="F94" s="21">
        <v>0</v>
      </c>
      <c r="G94" s="21">
        <v>0</v>
      </c>
      <c r="H94" s="21">
        <v>716</v>
      </c>
      <c r="I94" s="21">
        <v>934</v>
      </c>
      <c r="J94" s="22">
        <v>4</v>
      </c>
      <c r="K94" s="21">
        <v>639</v>
      </c>
      <c r="L94" s="21">
        <v>2.7</v>
      </c>
      <c r="M94" s="21">
        <v>295</v>
      </c>
      <c r="N94" s="21">
        <v>36</v>
      </c>
      <c r="O94" s="21">
        <v>259</v>
      </c>
      <c r="P94" s="29">
        <v>0.68420000000000003</v>
      </c>
    </row>
    <row r="95" spans="1:16">
      <c r="A95" s="21" t="s">
        <v>133</v>
      </c>
      <c r="B95" s="21" t="s">
        <v>212</v>
      </c>
      <c r="C95" s="21" t="s">
        <v>234</v>
      </c>
      <c r="D95" s="21">
        <v>290</v>
      </c>
      <c r="E95" s="30">
        <v>1400</v>
      </c>
      <c r="F95" s="21">
        <v>0</v>
      </c>
      <c r="G95" s="21">
        <v>0</v>
      </c>
      <c r="H95" s="21">
        <v>76</v>
      </c>
      <c r="I95" s="30">
        <v>1614</v>
      </c>
      <c r="J95" s="22">
        <v>6.9</v>
      </c>
      <c r="K95" s="30">
        <v>1158</v>
      </c>
      <c r="L95" s="21">
        <v>5</v>
      </c>
      <c r="M95" s="21">
        <v>456</v>
      </c>
      <c r="N95" s="21">
        <v>54</v>
      </c>
      <c r="O95" s="21">
        <v>402</v>
      </c>
      <c r="P95" s="29">
        <v>0.71750000000000003</v>
      </c>
    </row>
    <row r="96" spans="1:16">
      <c r="A96" s="21" t="s">
        <v>134</v>
      </c>
      <c r="B96" s="21" t="s">
        <v>212</v>
      </c>
      <c r="C96" s="21" t="s">
        <v>215</v>
      </c>
      <c r="D96" s="30">
        <v>1750</v>
      </c>
      <c r="E96" s="21">
        <v>0</v>
      </c>
      <c r="F96" s="21">
        <v>0</v>
      </c>
      <c r="G96" s="21">
        <v>0</v>
      </c>
      <c r="H96" s="30">
        <v>1063</v>
      </c>
      <c r="I96" s="21">
        <v>687</v>
      </c>
      <c r="J96" s="22">
        <v>2.9</v>
      </c>
      <c r="K96" s="21">
        <v>687</v>
      </c>
      <c r="L96" s="21">
        <v>2.9</v>
      </c>
      <c r="M96" s="21">
        <v>0</v>
      </c>
      <c r="N96" s="21">
        <v>0</v>
      </c>
      <c r="O96" s="21">
        <v>0</v>
      </c>
      <c r="P96" s="29">
        <v>1</v>
      </c>
    </row>
    <row r="97" spans="1:16">
      <c r="A97" s="21" t="s">
        <v>135</v>
      </c>
      <c r="B97" s="21" t="s">
        <v>227</v>
      </c>
      <c r="C97" s="21" t="s">
        <v>224</v>
      </c>
      <c r="D97" s="21">
        <v>637.5</v>
      </c>
      <c r="E97" s="30">
        <v>3062.5</v>
      </c>
      <c r="F97" s="21">
        <v>0</v>
      </c>
      <c r="G97" s="21">
        <v>0</v>
      </c>
      <c r="H97" s="21">
        <v>178.1</v>
      </c>
      <c r="I97" s="30">
        <v>3521.9</v>
      </c>
      <c r="J97" s="22">
        <v>15.1</v>
      </c>
      <c r="K97" s="30">
        <v>3760.1</v>
      </c>
      <c r="L97" s="21">
        <v>16.100000000000001</v>
      </c>
      <c r="M97" s="21">
        <v>-238.2</v>
      </c>
      <c r="N97" s="21">
        <v>38.299999999999997</v>
      </c>
      <c r="O97" s="21">
        <v>-276.5</v>
      </c>
      <c r="P97" s="29">
        <v>1.0676000000000001</v>
      </c>
    </row>
    <row r="98" spans="1:16">
      <c r="A98" s="21" t="s">
        <v>17</v>
      </c>
      <c r="B98" s="21" t="s">
        <v>212</v>
      </c>
      <c r="C98" s="21" t="s">
        <v>216</v>
      </c>
      <c r="D98" s="21">
        <v>0</v>
      </c>
      <c r="E98" s="21">
        <v>0</v>
      </c>
      <c r="F98" s="21">
        <v>0</v>
      </c>
      <c r="G98" s="21">
        <v>0</v>
      </c>
      <c r="H98" s="30">
        <v>-20692.5</v>
      </c>
      <c r="I98" s="30">
        <v>20692.5</v>
      </c>
      <c r="J98" s="22">
        <v>88.6</v>
      </c>
      <c r="K98" s="30">
        <v>20498</v>
      </c>
      <c r="L98" s="21">
        <v>87.8</v>
      </c>
      <c r="M98" s="21">
        <v>194.5</v>
      </c>
      <c r="N98" s="21">
        <v>194.5</v>
      </c>
      <c r="O98" s="21">
        <v>0</v>
      </c>
      <c r="P98" s="29">
        <v>0.99060000000000004</v>
      </c>
    </row>
    <row r="99" spans="1:16">
      <c r="A99" s="21" t="s">
        <v>235</v>
      </c>
      <c r="B99" s="21" t="s">
        <v>212</v>
      </c>
      <c r="C99" s="21" t="s">
        <v>216</v>
      </c>
      <c r="D99" s="30">
        <v>1150</v>
      </c>
      <c r="E99" s="30">
        <v>18900</v>
      </c>
      <c r="F99" s="21">
        <v>0</v>
      </c>
      <c r="G99" s="21">
        <v>0</v>
      </c>
      <c r="H99" s="30">
        <v>20050</v>
      </c>
      <c r="I99" s="21">
        <v>0</v>
      </c>
      <c r="J99" s="22">
        <v>0</v>
      </c>
      <c r="K99" s="21">
        <v>0</v>
      </c>
      <c r="L99" s="21">
        <v>0</v>
      </c>
      <c r="M99" s="21">
        <v>0</v>
      </c>
      <c r="N99" s="21">
        <v>0</v>
      </c>
      <c r="O99" s="21">
        <v>0</v>
      </c>
      <c r="P99" s="29">
        <v>0</v>
      </c>
    </row>
    <row r="100" spans="1:16">
      <c r="A100" s="21" t="s">
        <v>136</v>
      </c>
      <c r="B100" s="21" t="s">
        <v>212</v>
      </c>
      <c r="C100" s="21" t="s">
        <v>216</v>
      </c>
      <c r="D100" s="21">
        <v>240</v>
      </c>
      <c r="E100" s="21">
        <v>360</v>
      </c>
      <c r="F100" s="21">
        <v>0</v>
      </c>
      <c r="G100" s="21">
        <v>0</v>
      </c>
      <c r="H100" s="21">
        <v>107</v>
      </c>
      <c r="I100" s="21">
        <v>493</v>
      </c>
      <c r="J100" s="22">
        <v>2.1</v>
      </c>
      <c r="K100" s="21">
        <v>479</v>
      </c>
      <c r="L100" s="21">
        <v>2.1</v>
      </c>
      <c r="M100" s="21">
        <v>14</v>
      </c>
      <c r="N100" s="21">
        <v>14</v>
      </c>
      <c r="O100" s="21">
        <v>0</v>
      </c>
      <c r="P100" s="29">
        <v>0.97160000000000002</v>
      </c>
    </row>
    <row r="101" spans="1:16">
      <c r="A101" s="21" t="s">
        <v>137</v>
      </c>
      <c r="B101" s="21" t="s">
        <v>212</v>
      </c>
      <c r="C101" s="21" t="s">
        <v>216</v>
      </c>
      <c r="D101" s="21">
        <v>836</v>
      </c>
      <c r="E101" s="30">
        <v>6336</v>
      </c>
      <c r="F101" s="21">
        <v>0</v>
      </c>
      <c r="G101" s="21">
        <v>0</v>
      </c>
      <c r="H101" s="30">
        <v>4593</v>
      </c>
      <c r="I101" s="30">
        <v>2579</v>
      </c>
      <c r="J101" s="22">
        <v>11</v>
      </c>
      <c r="K101" s="30">
        <v>2440</v>
      </c>
      <c r="L101" s="21">
        <v>10.4</v>
      </c>
      <c r="M101" s="21">
        <v>139</v>
      </c>
      <c r="N101" s="21">
        <v>139</v>
      </c>
      <c r="O101" s="21">
        <v>0</v>
      </c>
      <c r="P101" s="29">
        <v>0.94610000000000005</v>
      </c>
    </row>
    <row r="102" spans="1:16">
      <c r="A102" s="21" t="s">
        <v>236</v>
      </c>
      <c r="B102" s="21" t="s">
        <v>212</v>
      </c>
      <c r="C102" s="21" t="s">
        <v>216</v>
      </c>
      <c r="D102" s="21">
        <v>900</v>
      </c>
      <c r="E102" s="21">
        <v>400</v>
      </c>
      <c r="F102" s="21">
        <v>0</v>
      </c>
      <c r="G102" s="21">
        <v>0</v>
      </c>
      <c r="H102" s="21">
        <v>-84</v>
      </c>
      <c r="I102" s="30">
        <v>1384</v>
      </c>
      <c r="J102" s="22">
        <v>5.9</v>
      </c>
      <c r="K102" s="30">
        <v>1335</v>
      </c>
      <c r="L102" s="21">
        <v>5.7</v>
      </c>
      <c r="M102" s="21">
        <v>49</v>
      </c>
      <c r="N102" s="21">
        <v>49</v>
      </c>
      <c r="O102" s="21">
        <v>0</v>
      </c>
      <c r="P102" s="29">
        <v>0.96460000000000001</v>
      </c>
    </row>
    <row r="103" spans="1:16">
      <c r="A103" s="21" t="s">
        <v>18</v>
      </c>
      <c r="B103" s="21" t="s">
        <v>212</v>
      </c>
      <c r="C103" s="21" t="s">
        <v>215</v>
      </c>
      <c r="D103" s="21">
        <v>0</v>
      </c>
      <c r="E103" s="21">
        <v>0</v>
      </c>
      <c r="F103" s="21">
        <v>0</v>
      </c>
      <c r="G103" s="21">
        <v>0</v>
      </c>
      <c r="H103" s="30">
        <v>-4931.2</v>
      </c>
      <c r="I103" s="30">
        <v>4931.2</v>
      </c>
      <c r="J103" s="22">
        <v>21.1</v>
      </c>
      <c r="K103" s="30">
        <v>4931.2</v>
      </c>
      <c r="L103" s="21">
        <v>21.1</v>
      </c>
      <c r="M103" s="21">
        <v>0</v>
      </c>
      <c r="N103" s="21">
        <v>0</v>
      </c>
      <c r="O103" s="21">
        <v>0</v>
      </c>
      <c r="P103" s="29">
        <v>1</v>
      </c>
    </row>
    <row r="104" spans="1:16">
      <c r="A104" s="21" t="s">
        <v>19</v>
      </c>
      <c r="B104" s="21" t="s">
        <v>212</v>
      </c>
      <c r="C104" s="21" t="s">
        <v>215</v>
      </c>
      <c r="D104" s="21">
        <v>0</v>
      </c>
      <c r="E104" s="21">
        <v>0</v>
      </c>
      <c r="F104" s="21">
        <v>0</v>
      </c>
      <c r="G104" s="21">
        <v>0</v>
      </c>
      <c r="H104" s="30">
        <v>-9444</v>
      </c>
      <c r="I104" s="30">
        <v>9444</v>
      </c>
      <c r="J104" s="22">
        <v>40.4</v>
      </c>
      <c r="K104" s="30">
        <v>9439</v>
      </c>
      <c r="L104" s="21">
        <v>40.4</v>
      </c>
      <c r="M104" s="21">
        <v>5</v>
      </c>
      <c r="N104" s="21">
        <v>5</v>
      </c>
      <c r="O104" s="21">
        <v>0</v>
      </c>
      <c r="P104" s="29">
        <v>0.99950000000000006</v>
      </c>
    </row>
    <row r="105" spans="1:16">
      <c r="A105" s="21" t="s">
        <v>20</v>
      </c>
      <c r="B105" s="21" t="s">
        <v>212</v>
      </c>
      <c r="C105" s="21" t="s">
        <v>215</v>
      </c>
      <c r="D105" s="30">
        <v>1150</v>
      </c>
      <c r="E105" s="21">
        <v>0</v>
      </c>
      <c r="F105" s="21">
        <v>0</v>
      </c>
      <c r="G105" s="21">
        <v>0</v>
      </c>
      <c r="H105" s="30">
        <v>-7143</v>
      </c>
      <c r="I105" s="30">
        <v>8293</v>
      </c>
      <c r="J105" s="22">
        <v>35.5</v>
      </c>
      <c r="K105" s="30">
        <v>8258</v>
      </c>
      <c r="L105" s="21">
        <v>35.4</v>
      </c>
      <c r="M105" s="21">
        <v>35</v>
      </c>
      <c r="N105" s="21">
        <v>35</v>
      </c>
      <c r="O105" s="21">
        <v>0</v>
      </c>
      <c r="P105" s="29">
        <v>0.99580000000000002</v>
      </c>
    </row>
    <row r="106" spans="1:16">
      <c r="A106" s="21" t="s">
        <v>138</v>
      </c>
      <c r="B106" s="21" t="s">
        <v>212</v>
      </c>
      <c r="C106" s="21" t="s">
        <v>215</v>
      </c>
      <c r="D106" s="30">
        <v>1260</v>
      </c>
      <c r="E106" s="21">
        <v>0</v>
      </c>
      <c r="F106" s="21">
        <v>0</v>
      </c>
      <c r="G106" s="21">
        <v>0</v>
      </c>
      <c r="H106" s="21">
        <v>981</v>
      </c>
      <c r="I106" s="21">
        <v>279</v>
      </c>
      <c r="J106" s="22">
        <v>1.2</v>
      </c>
      <c r="K106" s="21">
        <v>279</v>
      </c>
      <c r="L106" s="21">
        <v>1.2</v>
      </c>
      <c r="M106" s="21">
        <v>0</v>
      </c>
      <c r="N106" s="21">
        <v>0</v>
      </c>
      <c r="O106" s="21">
        <v>0</v>
      </c>
      <c r="P106" s="29">
        <v>1</v>
      </c>
    </row>
    <row r="107" spans="1:16">
      <c r="A107" s="21" t="s">
        <v>139</v>
      </c>
      <c r="B107" s="21" t="s">
        <v>212</v>
      </c>
      <c r="C107" s="21" t="s">
        <v>215</v>
      </c>
      <c r="D107" s="30">
        <v>6360</v>
      </c>
      <c r="E107" s="21">
        <v>0</v>
      </c>
      <c r="F107" s="21">
        <v>0</v>
      </c>
      <c r="G107" s="21">
        <v>0</v>
      </c>
      <c r="H107" s="30">
        <v>6186</v>
      </c>
      <c r="I107" s="21">
        <v>174</v>
      </c>
      <c r="J107" s="22">
        <v>0.7</v>
      </c>
      <c r="K107" s="21">
        <v>174</v>
      </c>
      <c r="L107" s="21">
        <v>0.7</v>
      </c>
      <c r="M107" s="21">
        <v>0</v>
      </c>
      <c r="N107" s="21">
        <v>0</v>
      </c>
      <c r="O107" s="21">
        <v>0</v>
      </c>
      <c r="P107" s="29">
        <v>1</v>
      </c>
    </row>
    <row r="108" spans="1:16">
      <c r="A108" s="21" t="s">
        <v>140</v>
      </c>
      <c r="B108" s="21" t="s">
        <v>212</v>
      </c>
      <c r="C108" s="21" t="s">
        <v>215</v>
      </c>
      <c r="D108" s="30">
        <v>2320</v>
      </c>
      <c r="E108" s="30">
        <v>2184</v>
      </c>
      <c r="F108" s="21">
        <v>0</v>
      </c>
      <c r="G108" s="21">
        <v>0</v>
      </c>
      <c r="H108" s="30">
        <v>4504</v>
      </c>
      <c r="I108" s="21">
        <v>0</v>
      </c>
      <c r="J108" s="22">
        <v>0</v>
      </c>
      <c r="K108" s="21">
        <v>0</v>
      </c>
      <c r="L108" s="21">
        <v>0</v>
      </c>
      <c r="M108" s="21">
        <v>0</v>
      </c>
      <c r="N108" s="21">
        <v>0</v>
      </c>
      <c r="O108" s="21">
        <v>0</v>
      </c>
      <c r="P108" s="29">
        <v>0</v>
      </c>
    </row>
    <row r="109" spans="1:16">
      <c r="A109" s="21" t="s">
        <v>141</v>
      </c>
      <c r="B109" s="21" t="s">
        <v>212</v>
      </c>
      <c r="C109" s="21" t="s">
        <v>215</v>
      </c>
      <c r="D109" s="21">
        <v>150</v>
      </c>
      <c r="E109" s="30">
        <v>9856</v>
      </c>
      <c r="F109" s="21">
        <v>0</v>
      </c>
      <c r="G109" s="21">
        <v>0</v>
      </c>
      <c r="H109" s="30">
        <v>10006</v>
      </c>
      <c r="I109" s="21">
        <v>0</v>
      </c>
      <c r="J109" s="22">
        <v>0</v>
      </c>
      <c r="K109" s="21">
        <v>0</v>
      </c>
      <c r="L109" s="21">
        <v>0</v>
      </c>
      <c r="M109" s="21">
        <v>0</v>
      </c>
      <c r="N109" s="21">
        <v>0</v>
      </c>
      <c r="O109" s="21">
        <v>0</v>
      </c>
      <c r="P109" s="29">
        <v>0</v>
      </c>
    </row>
    <row r="110" spans="1:16">
      <c r="A110" s="21" t="s">
        <v>142</v>
      </c>
      <c r="B110" s="21" t="s">
        <v>212</v>
      </c>
      <c r="C110" s="21" t="s">
        <v>215</v>
      </c>
      <c r="D110" s="30">
        <v>2091</v>
      </c>
      <c r="E110" s="30">
        <v>5740</v>
      </c>
      <c r="F110" s="21">
        <v>0</v>
      </c>
      <c r="G110" s="21">
        <v>0</v>
      </c>
      <c r="H110" s="30">
        <v>7831</v>
      </c>
      <c r="I110" s="21">
        <v>0</v>
      </c>
      <c r="J110" s="22">
        <v>0</v>
      </c>
      <c r="K110" s="21">
        <v>0</v>
      </c>
      <c r="L110" s="21">
        <v>0</v>
      </c>
      <c r="M110" s="21">
        <v>0</v>
      </c>
      <c r="N110" s="21">
        <v>0</v>
      </c>
      <c r="O110" s="21">
        <v>0</v>
      </c>
      <c r="P110" s="29">
        <v>0</v>
      </c>
    </row>
    <row r="111" spans="1:16">
      <c r="A111" s="21" t="s">
        <v>21</v>
      </c>
      <c r="B111" s="21" t="s">
        <v>227</v>
      </c>
      <c r="C111" s="21" t="s">
        <v>216</v>
      </c>
      <c r="D111" s="21">
        <v>15.6</v>
      </c>
      <c r="E111" s="21">
        <v>11.9</v>
      </c>
      <c r="F111" s="21">
        <v>0</v>
      </c>
      <c r="G111" s="21">
        <v>0</v>
      </c>
      <c r="H111" s="21">
        <v>11.9</v>
      </c>
      <c r="I111" s="21">
        <v>15.7</v>
      </c>
      <c r="J111" s="22">
        <v>0.1</v>
      </c>
      <c r="K111" s="21">
        <v>15.6</v>
      </c>
      <c r="L111" s="21">
        <v>0.1</v>
      </c>
      <c r="M111" s="21">
        <v>0.1</v>
      </c>
      <c r="N111" s="21">
        <v>0.1</v>
      </c>
      <c r="O111" s="21">
        <v>0</v>
      </c>
      <c r="P111" s="29">
        <v>0.99519999999999997</v>
      </c>
    </row>
    <row r="112" spans="1:16">
      <c r="A112" s="21" t="s">
        <v>22</v>
      </c>
      <c r="B112" s="21" t="s">
        <v>212</v>
      </c>
      <c r="C112" s="21" t="s">
        <v>216</v>
      </c>
      <c r="D112" s="30">
        <v>1771</v>
      </c>
      <c r="E112" s="30">
        <v>8500</v>
      </c>
      <c r="F112" s="21">
        <v>0</v>
      </c>
      <c r="G112" s="21">
        <v>0</v>
      </c>
      <c r="H112" s="30">
        <v>2079</v>
      </c>
      <c r="I112" s="30">
        <v>8192</v>
      </c>
      <c r="J112" s="22">
        <v>35.1</v>
      </c>
      <c r="K112" s="30">
        <v>8052</v>
      </c>
      <c r="L112" s="21">
        <v>34.5</v>
      </c>
      <c r="M112" s="21">
        <v>140</v>
      </c>
      <c r="N112" s="21">
        <v>140</v>
      </c>
      <c r="O112" s="21">
        <v>0</v>
      </c>
      <c r="P112" s="29">
        <v>0.9829</v>
      </c>
    </row>
    <row r="113" spans="1:16">
      <c r="A113" s="21" t="s">
        <v>23</v>
      </c>
      <c r="B113" s="21" t="s">
        <v>217</v>
      </c>
      <c r="C113" s="21" t="s">
        <v>224</v>
      </c>
      <c r="D113" s="21">
        <v>740</v>
      </c>
      <c r="E113" s="30">
        <v>2325</v>
      </c>
      <c r="F113" s="21">
        <v>0</v>
      </c>
      <c r="G113" s="21">
        <v>0</v>
      </c>
      <c r="H113" s="21">
        <v>699.2</v>
      </c>
      <c r="I113" s="30">
        <v>2365.8000000000002</v>
      </c>
      <c r="J113" s="22">
        <v>10.1</v>
      </c>
      <c r="K113" s="30">
        <v>1900.6</v>
      </c>
      <c r="L113" s="21">
        <v>8.1</v>
      </c>
      <c r="M113" s="21">
        <v>465.2</v>
      </c>
      <c r="N113" s="21">
        <v>10.1</v>
      </c>
      <c r="O113" s="21">
        <v>455.1</v>
      </c>
      <c r="P113" s="29">
        <v>0.8034</v>
      </c>
    </row>
    <row r="114" spans="1:16">
      <c r="A114" s="21" t="s">
        <v>24</v>
      </c>
      <c r="B114" s="21" t="s">
        <v>227</v>
      </c>
      <c r="C114" s="21" t="s">
        <v>216</v>
      </c>
      <c r="D114" s="21">
        <v>0</v>
      </c>
      <c r="E114" s="21">
        <v>0</v>
      </c>
      <c r="F114" s="21">
        <v>0</v>
      </c>
      <c r="G114" s="21">
        <v>0</v>
      </c>
      <c r="H114" s="21">
        <v>-4.8</v>
      </c>
      <c r="I114" s="21">
        <v>4.8</v>
      </c>
      <c r="J114" s="22">
        <v>0</v>
      </c>
      <c r="K114" s="21">
        <v>4.8</v>
      </c>
      <c r="L114" s="21">
        <v>0</v>
      </c>
      <c r="M114" s="21">
        <v>0</v>
      </c>
      <c r="N114" s="21">
        <v>0</v>
      </c>
      <c r="O114" s="21">
        <v>0</v>
      </c>
      <c r="P114" s="29">
        <v>1</v>
      </c>
    </row>
    <row r="115" spans="1:16">
      <c r="A115" s="21" t="s">
        <v>25</v>
      </c>
      <c r="B115" s="21" t="s">
        <v>227</v>
      </c>
      <c r="C115" s="21" t="s">
        <v>216</v>
      </c>
      <c r="D115" s="21">
        <v>5.4</v>
      </c>
      <c r="E115" s="21">
        <v>21.8</v>
      </c>
      <c r="F115" s="21">
        <v>0</v>
      </c>
      <c r="G115" s="21">
        <v>0</v>
      </c>
      <c r="H115" s="21">
        <v>-1.6</v>
      </c>
      <c r="I115" s="21">
        <v>28.8</v>
      </c>
      <c r="J115" s="22">
        <v>0.1</v>
      </c>
      <c r="K115" s="21">
        <v>28.6</v>
      </c>
      <c r="L115" s="21">
        <v>0.1</v>
      </c>
      <c r="M115" s="21">
        <v>0.2</v>
      </c>
      <c r="N115" s="21">
        <v>0.2</v>
      </c>
      <c r="O115" s="21">
        <v>0</v>
      </c>
      <c r="P115" s="29">
        <v>0.99260000000000004</v>
      </c>
    </row>
    <row r="116" spans="1:16">
      <c r="A116" s="21" t="s">
        <v>26</v>
      </c>
      <c r="B116" s="21" t="s">
        <v>227</v>
      </c>
      <c r="C116" s="21" t="s">
        <v>216</v>
      </c>
      <c r="D116" s="21">
        <v>16.3</v>
      </c>
      <c r="E116" s="21">
        <v>28.6</v>
      </c>
      <c r="F116" s="21">
        <v>0</v>
      </c>
      <c r="G116" s="21">
        <v>0</v>
      </c>
      <c r="H116" s="21">
        <v>8.6</v>
      </c>
      <c r="I116" s="21">
        <v>36.299999999999997</v>
      </c>
      <c r="J116" s="22">
        <v>0.2</v>
      </c>
      <c r="K116" s="21">
        <v>36</v>
      </c>
      <c r="L116" s="21">
        <v>0.2</v>
      </c>
      <c r="M116" s="21">
        <v>0.3</v>
      </c>
      <c r="N116" s="21">
        <v>0.3</v>
      </c>
      <c r="O116" s="21">
        <v>0</v>
      </c>
      <c r="P116" s="29">
        <v>0.99270000000000003</v>
      </c>
    </row>
    <row r="117" spans="1:16">
      <c r="A117" s="21" t="s">
        <v>143</v>
      </c>
      <c r="B117" s="21" t="s">
        <v>212</v>
      </c>
      <c r="C117" s="21" t="s">
        <v>237</v>
      </c>
      <c r="D117" s="21">
        <v>600</v>
      </c>
      <c r="E117" s="21">
        <v>0</v>
      </c>
      <c r="F117" s="21">
        <v>0</v>
      </c>
      <c r="G117" s="21">
        <v>0</v>
      </c>
      <c r="H117" s="21">
        <v>-815</v>
      </c>
      <c r="I117" s="30">
        <v>1415</v>
      </c>
      <c r="J117" s="22">
        <v>6.1</v>
      </c>
      <c r="K117" s="30">
        <v>1415</v>
      </c>
      <c r="L117" s="21">
        <v>6.1</v>
      </c>
      <c r="M117" s="21">
        <v>0</v>
      </c>
      <c r="N117" s="21">
        <v>0</v>
      </c>
      <c r="O117" s="21">
        <v>0</v>
      </c>
      <c r="P117" s="29">
        <v>1</v>
      </c>
    </row>
    <row r="118" spans="1:16">
      <c r="A118" s="21" t="s">
        <v>238</v>
      </c>
      <c r="B118" s="21" t="s">
        <v>212</v>
      </c>
      <c r="C118" s="21" t="s">
        <v>237</v>
      </c>
      <c r="D118" s="21">
        <v>314</v>
      </c>
      <c r="E118" s="30">
        <v>1500</v>
      </c>
      <c r="F118" s="21">
        <v>0</v>
      </c>
      <c r="G118" s="21">
        <v>0</v>
      </c>
      <c r="H118" s="30">
        <v>1814</v>
      </c>
      <c r="I118" s="21">
        <v>0</v>
      </c>
      <c r="J118" s="22">
        <v>0</v>
      </c>
      <c r="K118" s="21">
        <v>0</v>
      </c>
      <c r="L118" s="21">
        <v>0</v>
      </c>
      <c r="M118" s="21">
        <v>0</v>
      </c>
      <c r="N118" s="21">
        <v>0</v>
      </c>
      <c r="O118" s="21">
        <v>0</v>
      </c>
      <c r="P118" s="29">
        <v>0</v>
      </c>
    </row>
    <row r="119" spans="1:16">
      <c r="A119" s="21" t="s">
        <v>27</v>
      </c>
      <c r="B119" s="21" t="s">
        <v>227</v>
      </c>
      <c r="C119" s="21" t="s">
        <v>216</v>
      </c>
      <c r="D119" s="21">
        <v>18.7</v>
      </c>
      <c r="E119" s="21">
        <v>30</v>
      </c>
      <c r="F119" s="21">
        <v>0</v>
      </c>
      <c r="G119" s="21">
        <v>0</v>
      </c>
      <c r="H119" s="21">
        <v>18.2</v>
      </c>
      <c r="I119" s="21">
        <v>30.5</v>
      </c>
      <c r="J119" s="22">
        <v>0.1</v>
      </c>
      <c r="K119" s="21">
        <v>30.4</v>
      </c>
      <c r="L119" s="21">
        <v>0.1</v>
      </c>
      <c r="M119" s="21">
        <v>0.1</v>
      </c>
      <c r="N119" s="21">
        <v>0.1</v>
      </c>
      <c r="O119" s="21">
        <v>0</v>
      </c>
      <c r="P119" s="29">
        <v>0.99629999999999996</v>
      </c>
    </row>
    <row r="120" spans="1:16">
      <c r="A120" s="21" t="s">
        <v>239</v>
      </c>
      <c r="B120" s="21"/>
      <c r="C120" s="21"/>
      <c r="D120" s="21"/>
      <c r="E120" s="21"/>
      <c r="F120" s="21"/>
      <c r="G120" s="21"/>
      <c r="H120" s="21"/>
      <c r="I120" s="21"/>
      <c r="J120" s="22"/>
      <c r="K120" s="21"/>
      <c r="L120" s="21"/>
      <c r="M120" s="21"/>
      <c r="N120" s="21"/>
      <c r="O120" s="21"/>
      <c r="P120" s="21"/>
    </row>
    <row r="121" spans="1:16">
      <c r="A121" s="21" t="s">
        <v>28</v>
      </c>
      <c r="B121" s="21" t="s">
        <v>212</v>
      </c>
      <c r="C121" s="21" t="s">
        <v>215</v>
      </c>
      <c r="D121" s="21">
        <v>74</v>
      </c>
      <c r="E121" s="21">
        <v>500</v>
      </c>
      <c r="F121" s="21">
        <v>0</v>
      </c>
      <c r="G121" s="21">
        <v>0</v>
      </c>
      <c r="H121" s="21">
        <v>232</v>
      </c>
      <c r="I121" s="21">
        <v>342</v>
      </c>
      <c r="J121" s="22">
        <v>1.5</v>
      </c>
      <c r="K121" s="21">
        <v>315</v>
      </c>
      <c r="L121" s="21">
        <v>1.3</v>
      </c>
      <c r="M121" s="21">
        <v>27</v>
      </c>
      <c r="N121" s="21">
        <v>27</v>
      </c>
      <c r="O121" s="21">
        <v>0</v>
      </c>
      <c r="P121" s="29">
        <v>0.92110000000000003</v>
      </c>
    </row>
    <row r="122" spans="1:16">
      <c r="A122" s="21" t="s">
        <v>144</v>
      </c>
      <c r="B122" s="21" t="s">
        <v>212</v>
      </c>
      <c r="C122" s="21" t="s">
        <v>240</v>
      </c>
      <c r="D122" s="21">
        <v>17</v>
      </c>
      <c r="E122" s="21">
        <v>240</v>
      </c>
      <c r="F122" s="21">
        <v>0</v>
      </c>
      <c r="G122" s="21">
        <v>0</v>
      </c>
      <c r="H122" s="21">
        <v>69</v>
      </c>
      <c r="I122" s="21">
        <v>188</v>
      </c>
      <c r="J122" s="22">
        <v>0.8</v>
      </c>
      <c r="K122" s="21">
        <v>160</v>
      </c>
      <c r="L122" s="21">
        <v>0.7</v>
      </c>
      <c r="M122" s="21">
        <v>28</v>
      </c>
      <c r="N122" s="21">
        <v>28</v>
      </c>
      <c r="O122" s="21">
        <v>0</v>
      </c>
      <c r="P122" s="29">
        <v>0.85109999999999997</v>
      </c>
    </row>
    <row r="123" spans="1:16">
      <c r="A123" s="21" t="s">
        <v>145</v>
      </c>
      <c r="B123" s="21" t="s">
        <v>212</v>
      </c>
      <c r="C123" s="21" t="s">
        <v>240</v>
      </c>
      <c r="D123" s="21">
        <v>22</v>
      </c>
      <c r="E123" s="21">
        <v>240</v>
      </c>
      <c r="F123" s="21">
        <v>0</v>
      </c>
      <c r="G123" s="21">
        <v>0</v>
      </c>
      <c r="H123" s="21">
        <v>107</v>
      </c>
      <c r="I123" s="21">
        <v>155</v>
      </c>
      <c r="J123" s="22">
        <v>0.7</v>
      </c>
      <c r="K123" s="21">
        <v>155</v>
      </c>
      <c r="L123" s="21">
        <v>0.7</v>
      </c>
      <c r="M123" s="21">
        <v>0</v>
      </c>
      <c r="N123" s="21">
        <v>0</v>
      </c>
      <c r="O123" s="21">
        <v>0</v>
      </c>
      <c r="P123" s="29">
        <v>1</v>
      </c>
    </row>
    <row r="124" spans="1:16">
      <c r="A124" s="21" t="s">
        <v>146</v>
      </c>
      <c r="B124" s="21" t="s">
        <v>227</v>
      </c>
      <c r="C124" s="21" t="s">
        <v>216</v>
      </c>
      <c r="D124" s="21">
        <v>9</v>
      </c>
      <c r="E124" s="21">
        <v>0</v>
      </c>
      <c r="F124" s="21">
        <v>0</v>
      </c>
      <c r="G124" s="21">
        <v>0</v>
      </c>
      <c r="H124" s="21">
        <v>8.5</v>
      </c>
      <c r="I124" s="21">
        <v>0.5</v>
      </c>
      <c r="J124" s="22">
        <v>0</v>
      </c>
      <c r="K124" s="21">
        <v>0.5</v>
      </c>
      <c r="L124" s="21">
        <v>0</v>
      </c>
      <c r="M124" s="21">
        <v>0</v>
      </c>
      <c r="N124" s="21">
        <v>0</v>
      </c>
      <c r="O124" s="21">
        <v>0</v>
      </c>
      <c r="P124" s="29">
        <v>1</v>
      </c>
    </row>
    <row r="125" spans="1:16">
      <c r="A125" s="21" t="s">
        <v>29</v>
      </c>
      <c r="B125" s="21" t="s">
        <v>227</v>
      </c>
      <c r="C125" s="21" t="s">
        <v>216</v>
      </c>
      <c r="D125" s="21">
        <v>38</v>
      </c>
      <c r="E125" s="21">
        <v>70.099999999999994</v>
      </c>
      <c r="F125" s="21">
        <v>0</v>
      </c>
      <c r="G125" s="21">
        <v>0</v>
      </c>
      <c r="H125" s="21">
        <v>42.1</v>
      </c>
      <c r="I125" s="21">
        <v>65.900000000000006</v>
      </c>
      <c r="J125" s="22">
        <v>0.3</v>
      </c>
      <c r="K125" s="21">
        <v>64.8</v>
      </c>
      <c r="L125" s="21">
        <v>0.3</v>
      </c>
      <c r="M125" s="21">
        <v>1.2</v>
      </c>
      <c r="N125" s="21">
        <v>1.2</v>
      </c>
      <c r="O125" s="21">
        <v>0</v>
      </c>
      <c r="P125" s="29">
        <v>0.9819</v>
      </c>
    </row>
    <row r="126" spans="1:16">
      <c r="A126" s="21" t="s">
        <v>30</v>
      </c>
      <c r="B126" s="21" t="s">
        <v>227</v>
      </c>
      <c r="C126" s="21" t="s">
        <v>216</v>
      </c>
      <c r="D126" s="21">
        <v>21.9</v>
      </c>
      <c r="E126" s="21">
        <v>118.4</v>
      </c>
      <c r="F126" s="21">
        <v>0</v>
      </c>
      <c r="G126" s="21">
        <v>0</v>
      </c>
      <c r="H126" s="21">
        <v>37.799999999999997</v>
      </c>
      <c r="I126" s="21">
        <v>102.6</v>
      </c>
      <c r="J126" s="22">
        <v>0.4</v>
      </c>
      <c r="K126" s="21">
        <v>101.6</v>
      </c>
      <c r="L126" s="21">
        <v>0.4</v>
      </c>
      <c r="M126" s="21">
        <v>1</v>
      </c>
      <c r="N126" s="21">
        <v>1</v>
      </c>
      <c r="O126" s="21">
        <v>0</v>
      </c>
      <c r="P126" s="29">
        <v>0.99060000000000004</v>
      </c>
    </row>
    <row r="127" spans="1:16">
      <c r="A127" s="21" t="s">
        <v>31</v>
      </c>
      <c r="B127" s="21" t="s">
        <v>217</v>
      </c>
      <c r="C127" s="21" t="s">
        <v>216</v>
      </c>
      <c r="D127" s="21">
        <v>150</v>
      </c>
      <c r="E127" s="21">
        <v>525</v>
      </c>
      <c r="F127" s="21">
        <v>0</v>
      </c>
      <c r="G127" s="21">
        <v>0</v>
      </c>
      <c r="H127" s="21">
        <v>125.8</v>
      </c>
      <c r="I127" s="21">
        <v>549.20000000000005</v>
      </c>
      <c r="J127" s="22">
        <v>2.4</v>
      </c>
      <c r="K127" s="21">
        <v>544.4</v>
      </c>
      <c r="L127" s="21">
        <v>2.2999999999999998</v>
      </c>
      <c r="M127" s="21">
        <v>4.8</v>
      </c>
      <c r="N127" s="21">
        <v>4.8</v>
      </c>
      <c r="O127" s="21">
        <v>0</v>
      </c>
      <c r="P127" s="29">
        <v>0.99129999999999996</v>
      </c>
    </row>
    <row r="128" spans="1:16">
      <c r="A128" s="21" t="s">
        <v>32</v>
      </c>
      <c r="B128" s="21" t="s">
        <v>227</v>
      </c>
      <c r="C128" s="21" t="s">
        <v>216</v>
      </c>
      <c r="D128" s="21">
        <v>15.3</v>
      </c>
      <c r="E128" s="21">
        <v>0</v>
      </c>
      <c r="F128" s="21">
        <v>0</v>
      </c>
      <c r="G128" s="21">
        <v>0</v>
      </c>
      <c r="H128" s="21">
        <v>4.4000000000000004</v>
      </c>
      <c r="I128" s="21">
        <v>10.9</v>
      </c>
      <c r="J128" s="22">
        <v>0</v>
      </c>
      <c r="K128" s="21">
        <v>10.9</v>
      </c>
      <c r="L128" s="21">
        <v>0</v>
      </c>
      <c r="M128" s="21">
        <v>0.1</v>
      </c>
      <c r="N128" s="21">
        <v>0.1</v>
      </c>
      <c r="O128" s="21">
        <v>0</v>
      </c>
      <c r="P128" s="29">
        <v>0.99260000000000004</v>
      </c>
    </row>
    <row r="129" spans="1:16">
      <c r="A129" s="21" t="s">
        <v>33</v>
      </c>
      <c r="B129" s="21" t="s">
        <v>212</v>
      </c>
      <c r="C129" s="21" t="s">
        <v>216</v>
      </c>
      <c r="D129" s="21">
        <v>140</v>
      </c>
      <c r="E129" s="21">
        <v>360</v>
      </c>
      <c r="F129" s="21">
        <v>0</v>
      </c>
      <c r="G129" s="21">
        <v>0</v>
      </c>
      <c r="H129" s="21">
        <v>167</v>
      </c>
      <c r="I129" s="21">
        <v>333</v>
      </c>
      <c r="J129" s="22">
        <v>1.4</v>
      </c>
      <c r="K129" s="21">
        <v>313</v>
      </c>
      <c r="L129" s="21">
        <v>1.3</v>
      </c>
      <c r="M129" s="21">
        <v>20</v>
      </c>
      <c r="N129" s="21">
        <v>20</v>
      </c>
      <c r="O129" s="21">
        <v>0</v>
      </c>
      <c r="P129" s="29">
        <v>0.93989999999999996</v>
      </c>
    </row>
    <row r="130" spans="1:16">
      <c r="A130" s="21" t="s">
        <v>147</v>
      </c>
      <c r="B130" s="21" t="s">
        <v>212</v>
      </c>
      <c r="C130" s="21" t="s">
        <v>216</v>
      </c>
      <c r="D130" s="21">
        <v>97</v>
      </c>
      <c r="E130" s="21">
        <v>280</v>
      </c>
      <c r="F130" s="21">
        <v>0</v>
      </c>
      <c r="G130" s="21">
        <v>0</v>
      </c>
      <c r="H130" s="21">
        <v>214</v>
      </c>
      <c r="I130" s="21">
        <v>163</v>
      </c>
      <c r="J130" s="22">
        <v>0.7</v>
      </c>
      <c r="K130" s="21">
        <v>163</v>
      </c>
      <c r="L130" s="21">
        <v>0.7</v>
      </c>
      <c r="M130" s="21">
        <v>0</v>
      </c>
      <c r="N130" s="21">
        <v>0</v>
      </c>
      <c r="O130" s="21">
        <v>0</v>
      </c>
      <c r="P130" s="29">
        <v>1</v>
      </c>
    </row>
    <row r="131" spans="1:16">
      <c r="A131" s="21" t="s">
        <v>241</v>
      </c>
      <c r="B131" s="21" t="s">
        <v>212</v>
      </c>
      <c r="C131" s="21" t="s">
        <v>216</v>
      </c>
      <c r="D131" s="21">
        <v>0</v>
      </c>
      <c r="E131" s="21">
        <v>0</v>
      </c>
      <c r="F131" s="21">
        <v>0</v>
      </c>
      <c r="G131" s="21">
        <v>0</v>
      </c>
      <c r="H131" s="21">
        <v>-30</v>
      </c>
      <c r="I131" s="21">
        <v>30</v>
      </c>
      <c r="J131" s="22">
        <v>0.1</v>
      </c>
      <c r="K131" s="21">
        <v>27</v>
      </c>
      <c r="L131" s="21">
        <v>0.1</v>
      </c>
      <c r="M131" s="21">
        <v>3</v>
      </c>
      <c r="N131" s="21">
        <v>3</v>
      </c>
      <c r="O131" s="21">
        <v>0</v>
      </c>
      <c r="P131" s="29">
        <v>0.9</v>
      </c>
    </row>
    <row r="132" spans="1:16">
      <c r="A132" s="21" t="s">
        <v>148</v>
      </c>
      <c r="B132" s="21" t="s">
        <v>212</v>
      </c>
      <c r="C132" s="21" t="s">
        <v>216</v>
      </c>
      <c r="D132" s="21">
        <v>103</v>
      </c>
      <c r="E132" s="21">
        <v>0</v>
      </c>
      <c r="F132" s="21">
        <v>0</v>
      </c>
      <c r="G132" s="21">
        <v>0</v>
      </c>
      <c r="H132" s="21">
        <v>-8</v>
      </c>
      <c r="I132" s="21">
        <v>111</v>
      </c>
      <c r="J132" s="22">
        <v>0.5</v>
      </c>
      <c r="K132" s="21">
        <v>105</v>
      </c>
      <c r="L132" s="21">
        <v>0.4</v>
      </c>
      <c r="M132" s="21">
        <v>6</v>
      </c>
      <c r="N132" s="21">
        <v>6</v>
      </c>
      <c r="O132" s="21">
        <v>0</v>
      </c>
      <c r="P132" s="29">
        <v>0.94589999999999996</v>
      </c>
    </row>
    <row r="133" spans="1:16">
      <c r="A133" s="21" t="s">
        <v>149</v>
      </c>
      <c r="B133" s="21" t="s">
        <v>212</v>
      </c>
      <c r="C133" s="21" t="s">
        <v>216</v>
      </c>
      <c r="D133" s="21">
        <v>203</v>
      </c>
      <c r="E133" s="21">
        <v>600</v>
      </c>
      <c r="F133" s="21">
        <v>0</v>
      </c>
      <c r="G133" s="21">
        <v>0</v>
      </c>
      <c r="H133" s="21">
        <v>268</v>
      </c>
      <c r="I133" s="21">
        <v>535</v>
      </c>
      <c r="J133" s="22">
        <v>2.2999999999999998</v>
      </c>
      <c r="K133" s="21">
        <v>534</v>
      </c>
      <c r="L133" s="21">
        <v>2.2999999999999998</v>
      </c>
      <c r="M133" s="21">
        <v>1</v>
      </c>
      <c r="N133" s="21">
        <v>1</v>
      </c>
      <c r="O133" s="21">
        <v>0</v>
      </c>
      <c r="P133" s="29">
        <v>0.99809999999999999</v>
      </c>
    </row>
    <row r="134" spans="1:16">
      <c r="A134" s="21" t="s">
        <v>150</v>
      </c>
      <c r="B134" s="21" t="s">
        <v>227</v>
      </c>
      <c r="C134" s="21" t="s">
        <v>216</v>
      </c>
      <c r="D134" s="21">
        <v>23.9</v>
      </c>
      <c r="E134" s="21">
        <v>9</v>
      </c>
      <c r="F134" s="21">
        <v>0</v>
      </c>
      <c r="G134" s="21">
        <v>0</v>
      </c>
      <c r="H134" s="21">
        <v>20.5</v>
      </c>
      <c r="I134" s="21">
        <v>12.3</v>
      </c>
      <c r="J134" s="22">
        <v>0.1</v>
      </c>
      <c r="K134" s="21">
        <v>12.2</v>
      </c>
      <c r="L134" s="21">
        <v>0.1</v>
      </c>
      <c r="M134" s="21">
        <v>0.1</v>
      </c>
      <c r="N134" s="21">
        <v>0.1</v>
      </c>
      <c r="O134" s="21">
        <v>0</v>
      </c>
      <c r="P134" s="29">
        <v>0.99029999999999996</v>
      </c>
    </row>
    <row r="135" spans="1:16">
      <c r="A135" s="21" t="s">
        <v>151</v>
      </c>
      <c r="B135" s="21" t="s">
        <v>227</v>
      </c>
      <c r="C135" s="21" t="s">
        <v>216</v>
      </c>
      <c r="D135" s="21">
        <v>2.8</v>
      </c>
      <c r="E135" s="21">
        <v>6.3</v>
      </c>
      <c r="F135" s="21">
        <v>0</v>
      </c>
      <c r="G135" s="21">
        <v>0</v>
      </c>
      <c r="H135" s="21">
        <v>-0.6</v>
      </c>
      <c r="I135" s="21">
        <v>9.6999999999999993</v>
      </c>
      <c r="J135" s="22">
        <v>0</v>
      </c>
      <c r="K135" s="21">
        <v>9.6</v>
      </c>
      <c r="L135" s="21">
        <v>0</v>
      </c>
      <c r="M135" s="21">
        <v>0.1</v>
      </c>
      <c r="N135" s="21">
        <v>0.1</v>
      </c>
      <c r="O135" s="21">
        <v>0</v>
      </c>
      <c r="P135" s="29">
        <v>0.98760000000000003</v>
      </c>
    </row>
    <row r="136" spans="1:16">
      <c r="A136" s="21" t="s">
        <v>34</v>
      </c>
      <c r="B136" s="21" t="s">
        <v>212</v>
      </c>
      <c r="C136" s="21" t="s">
        <v>215</v>
      </c>
      <c r="D136" s="30">
        <v>19800</v>
      </c>
      <c r="E136" s="30">
        <v>21600</v>
      </c>
      <c r="F136" s="21">
        <v>0</v>
      </c>
      <c r="G136" s="21">
        <v>0</v>
      </c>
      <c r="H136" s="30">
        <v>22308</v>
      </c>
      <c r="I136" s="30">
        <v>19092</v>
      </c>
      <c r="J136" s="22">
        <v>81.7</v>
      </c>
      <c r="K136" s="30">
        <v>19052</v>
      </c>
      <c r="L136" s="21">
        <v>81.599999999999994</v>
      </c>
      <c r="M136" s="21">
        <v>40</v>
      </c>
      <c r="N136" s="21">
        <v>40</v>
      </c>
      <c r="O136" s="21">
        <v>0</v>
      </c>
      <c r="P136" s="29">
        <v>0.99790000000000001</v>
      </c>
    </row>
    <row r="137" spans="1:16">
      <c r="A137" s="21" t="s">
        <v>63</v>
      </c>
      <c r="B137" s="21" t="s">
        <v>212</v>
      </c>
      <c r="C137" s="21" t="s">
        <v>214</v>
      </c>
      <c r="D137" s="21">
        <v>0</v>
      </c>
      <c r="E137" s="21">
        <v>0</v>
      </c>
      <c r="F137" s="21">
        <v>0</v>
      </c>
      <c r="G137" s="21">
        <v>0</v>
      </c>
      <c r="H137" s="21">
        <v>-6</v>
      </c>
      <c r="I137" s="21">
        <v>6</v>
      </c>
      <c r="J137" s="22">
        <v>0</v>
      </c>
      <c r="K137" s="21">
        <v>6</v>
      </c>
      <c r="L137" s="21">
        <v>0</v>
      </c>
      <c r="M137" s="21">
        <v>0</v>
      </c>
      <c r="N137" s="21">
        <v>0</v>
      </c>
      <c r="O137" s="21">
        <v>0</v>
      </c>
      <c r="P137" s="29">
        <v>1</v>
      </c>
    </row>
    <row r="138" spans="1:16">
      <c r="A138" s="21" t="s">
        <v>64</v>
      </c>
      <c r="B138" s="21" t="s">
        <v>212</v>
      </c>
      <c r="C138" s="21" t="s">
        <v>214</v>
      </c>
      <c r="D138" s="21">
        <v>0</v>
      </c>
      <c r="E138" s="21">
        <v>0</v>
      </c>
      <c r="F138" s="21">
        <v>0</v>
      </c>
      <c r="G138" s="21">
        <v>0</v>
      </c>
      <c r="H138" s="21">
        <v>-4</v>
      </c>
      <c r="I138" s="21">
        <v>4</v>
      </c>
      <c r="J138" s="22">
        <v>0</v>
      </c>
      <c r="K138" s="21">
        <v>4</v>
      </c>
      <c r="L138" s="21">
        <v>0</v>
      </c>
      <c r="M138" s="21">
        <v>0</v>
      </c>
      <c r="N138" s="21">
        <v>0</v>
      </c>
      <c r="O138" s="21">
        <v>0</v>
      </c>
      <c r="P138" s="29">
        <v>1</v>
      </c>
    </row>
    <row r="139" spans="1:16">
      <c r="A139" s="21" t="s">
        <v>35</v>
      </c>
      <c r="B139" s="21" t="s">
        <v>212</v>
      </c>
      <c r="C139" s="21" t="s">
        <v>215</v>
      </c>
      <c r="D139" s="21">
        <v>0</v>
      </c>
      <c r="E139" s="21">
        <v>0</v>
      </c>
      <c r="F139" s="21">
        <v>0</v>
      </c>
      <c r="G139" s="21">
        <v>0</v>
      </c>
      <c r="H139" s="30">
        <v>-3214</v>
      </c>
      <c r="I139" s="30">
        <v>3214</v>
      </c>
      <c r="J139" s="22">
        <v>13.8</v>
      </c>
      <c r="K139" s="30">
        <v>3214</v>
      </c>
      <c r="L139" s="21">
        <v>13.8</v>
      </c>
      <c r="M139" s="21">
        <v>0</v>
      </c>
      <c r="N139" s="21">
        <v>0</v>
      </c>
      <c r="O139" s="21">
        <v>0</v>
      </c>
      <c r="P139" s="29">
        <v>1</v>
      </c>
    </row>
    <row r="140" spans="1:16">
      <c r="A140" s="21" t="s">
        <v>242</v>
      </c>
      <c r="B140" s="21" t="s">
        <v>212</v>
      </c>
      <c r="C140" s="21" t="s">
        <v>215</v>
      </c>
      <c r="D140" s="30">
        <v>3000</v>
      </c>
      <c r="E140" s="30">
        <v>6000</v>
      </c>
      <c r="F140" s="21">
        <v>0</v>
      </c>
      <c r="G140" s="21">
        <v>0</v>
      </c>
      <c r="H140" s="30">
        <v>9000</v>
      </c>
      <c r="I140" s="21">
        <v>0</v>
      </c>
      <c r="J140" s="22">
        <v>0</v>
      </c>
      <c r="K140" s="21">
        <v>0</v>
      </c>
      <c r="L140" s="21">
        <v>0</v>
      </c>
      <c r="M140" s="21">
        <v>0</v>
      </c>
      <c r="N140" s="21">
        <v>0</v>
      </c>
      <c r="O140" s="21">
        <v>0</v>
      </c>
      <c r="P140" s="29">
        <v>0</v>
      </c>
    </row>
    <row r="141" spans="1:16">
      <c r="A141" s="21" t="s">
        <v>152</v>
      </c>
      <c r="B141" s="21" t="s">
        <v>212</v>
      </c>
      <c r="C141" s="21" t="s">
        <v>234</v>
      </c>
      <c r="D141" s="30">
        <v>2460</v>
      </c>
      <c r="E141" s="30">
        <v>14400</v>
      </c>
      <c r="F141" s="21">
        <v>0</v>
      </c>
      <c r="G141" s="21">
        <v>0</v>
      </c>
      <c r="H141" s="30">
        <v>2842</v>
      </c>
      <c r="I141" s="30">
        <v>14018</v>
      </c>
      <c r="J141" s="22">
        <v>60</v>
      </c>
      <c r="K141" s="30">
        <v>13109</v>
      </c>
      <c r="L141" s="21">
        <v>56.1</v>
      </c>
      <c r="M141" s="21">
        <v>909</v>
      </c>
      <c r="N141" s="21">
        <v>196</v>
      </c>
      <c r="O141" s="21">
        <v>713</v>
      </c>
      <c r="P141" s="29">
        <v>0.93520000000000003</v>
      </c>
    </row>
    <row r="142" spans="1:16">
      <c r="A142" s="21" t="s">
        <v>36</v>
      </c>
      <c r="B142" s="21" t="s">
        <v>212</v>
      </c>
      <c r="C142" s="21" t="s">
        <v>234</v>
      </c>
      <c r="D142" s="30">
        <v>8820</v>
      </c>
      <c r="E142" s="30">
        <v>37080</v>
      </c>
      <c r="F142" s="21">
        <v>0</v>
      </c>
      <c r="G142" s="21">
        <v>0</v>
      </c>
      <c r="H142" s="30">
        <v>8643</v>
      </c>
      <c r="I142" s="30">
        <v>37257</v>
      </c>
      <c r="J142" s="22">
        <v>159.5</v>
      </c>
      <c r="K142" s="30">
        <v>34086</v>
      </c>
      <c r="L142" s="21">
        <v>145.9</v>
      </c>
      <c r="M142" s="30">
        <v>3171</v>
      </c>
      <c r="N142" s="21">
        <v>632</v>
      </c>
      <c r="O142" s="30">
        <v>2539</v>
      </c>
      <c r="P142" s="29">
        <v>0.91490000000000005</v>
      </c>
    </row>
    <row r="143" spans="1:16">
      <c r="A143" s="21" t="s">
        <v>153</v>
      </c>
      <c r="B143" s="21" t="s">
        <v>212</v>
      </c>
      <c r="C143" s="21" t="s">
        <v>234</v>
      </c>
      <c r="D143" s="30">
        <v>1472</v>
      </c>
      <c r="E143" s="30">
        <v>1344</v>
      </c>
      <c r="F143" s="21">
        <v>0</v>
      </c>
      <c r="G143" s="21">
        <v>0</v>
      </c>
      <c r="H143" s="21">
        <v>984</v>
      </c>
      <c r="I143" s="30">
        <v>1832</v>
      </c>
      <c r="J143" s="22">
        <v>7.8</v>
      </c>
      <c r="K143" s="30">
        <v>2590</v>
      </c>
      <c r="L143" s="21">
        <v>11.1</v>
      </c>
      <c r="M143" s="21">
        <v>-758</v>
      </c>
      <c r="N143" s="21">
        <v>134</v>
      </c>
      <c r="O143" s="21">
        <v>-892</v>
      </c>
      <c r="P143" s="29">
        <v>1.4137999999999999</v>
      </c>
    </row>
    <row r="144" spans="1:16">
      <c r="A144" s="21" t="s">
        <v>154</v>
      </c>
      <c r="B144" s="21" t="s">
        <v>212</v>
      </c>
      <c r="C144" s="21" t="s">
        <v>234</v>
      </c>
      <c r="D144" s="30">
        <v>17028</v>
      </c>
      <c r="E144" s="30">
        <v>79704</v>
      </c>
      <c r="F144" s="21">
        <v>0</v>
      </c>
      <c r="G144" s="21">
        <v>0</v>
      </c>
      <c r="H144" s="30">
        <v>14387</v>
      </c>
      <c r="I144" s="30">
        <v>82345</v>
      </c>
      <c r="J144" s="22">
        <v>352.5</v>
      </c>
      <c r="K144" s="30">
        <v>87517</v>
      </c>
      <c r="L144" s="21">
        <v>374.7</v>
      </c>
      <c r="M144" s="30">
        <v>-5172</v>
      </c>
      <c r="N144" s="21">
        <v>530</v>
      </c>
      <c r="O144" s="30">
        <v>-5702</v>
      </c>
      <c r="P144" s="29">
        <v>1.0628</v>
      </c>
    </row>
    <row r="145" spans="1:16">
      <c r="A145" s="21" t="s">
        <v>155</v>
      </c>
      <c r="B145" s="21" t="s">
        <v>212</v>
      </c>
      <c r="C145" s="21" t="s">
        <v>234</v>
      </c>
      <c r="D145" s="21">
        <v>750</v>
      </c>
      <c r="E145" s="30">
        <v>2400</v>
      </c>
      <c r="F145" s="21">
        <v>0</v>
      </c>
      <c r="G145" s="21">
        <v>0</v>
      </c>
      <c r="H145" s="21">
        <v>492</v>
      </c>
      <c r="I145" s="30">
        <v>2658</v>
      </c>
      <c r="J145" s="22">
        <v>11.4</v>
      </c>
      <c r="K145" s="30">
        <v>2320</v>
      </c>
      <c r="L145" s="21">
        <v>9.9</v>
      </c>
      <c r="M145" s="21">
        <v>338</v>
      </c>
      <c r="N145" s="21">
        <v>194</v>
      </c>
      <c r="O145" s="21">
        <v>144</v>
      </c>
      <c r="P145" s="29">
        <v>0.87280000000000002</v>
      </c>
    </row>
    <row r="146" spans="1:16">
      <c r="A146" s="21" t="s">
        <v>156</v>
      </c>
      <c r="B146" s="21" t="s">
        <v>212</v>
      </c>
      <c r="C146" s="21" t="s">
        <v>216</v>
      </c>
      <c r="D146" s="21">
        <v>5</v>
      </c>
      <c r="E146" s="21">
        <v>300</v>
      </c>
      <c r="F146" s="21">
        <v>0</v>
      </c>
      <c r="G146" s="21">
        <v>0</v>
      </c>
      <c r="H146" s="21">
        <v>35</v>
      </c>
      <c r="I146" s="21">
        <v>270</v>
      </c>
      <c r="J146" s="22">
        <v>1.2</v>
      </c>
      <c r="K146" s="21">
        <v>266</v>
      </c>
      <c r="L146" s="21">
        <v>1.1000000000000001</v>
      </c>
      <c r="M146" s="21">
        <v>4</v>
      </c>
      <c r="N146" s="21">
        <v>4</v>
      </c>
      <c r="O146" s="21">
        <v>0</v>
      </c>
      <c r="P146" s="29">
        <v>0.98519999999999996</v>
      </c>
    </row>
    <row r="147" spans="1:16">
      <c r="A147" s="21" t="s">
        <v>37</v>
      </c>
      <c r="B147" s="21" t="s">
        <v>212</v>
      </c>
      <c r="C147" s="21" t="s">
        <v>215</v>
      </c>
      <c r="D147" s="21">
        <v>720</v>
      </c>
      <c r="E147" s="30">
        <v>4140</v>
      </c>
      <c r="F147" s="21">
        <v>0</v>
      </c>
      <c r="G147" s="21">
        <v>0</v>
      </c>
      <c r="H147" s="21">
        <v>-291</v>
      </c>
      <c r="I147" s="30">
        <v>5151</v>
      </c>
      <c r="J147" s="22">
        <v>22.1</v>
      </c>
      <c r="K147" s="30">
        <v>5151</v>
      </c>
      <c r="L147" s="21">
        <v>22.1</v>
      </c>
      <c r="M147" s="21">
        <v>0</v>
      </c>
      <c r="N147" s="21">
        <v>0</v>
      </c>
      <c r="O147" s="21">
        <v>0</v>
      </c>
      <c r="P147" s="29">
        <v>1</v>
      </c>
    </row>
    <row r="148" spans="1:16">
      <c r="A148" s="21" t="s">
        <v>61</v>
      </c>
      <c r="B148" s="21" t="s">
        <v>212</v>
      </c>
      <c r="C148" s="21" t="s">
        <v>215</v>
      </c>
      <c r="D148" s="21">
        <v>0</v>
      </c>
      <c r="E148" s="21">
        <v>0</v>
      </c>
      <c r="F148" s="21">
        <v>0</v>
      </c>
      <c r="G148" s="21">
        <v>0</v>
      </c>
      <c r="H148" s="30">
        <v>-1677</v>
      </c>
      <c r="I148" s="30">
        <v>1677</v>
      </c>
      <c r="J148" s="22">
        <v>7.2</v>
      </c>
      <c r="K148" s="30">
        <v>1651</v>
      </c>
      <c r="L148" s="21">
        <v>7.1</v>
      </c>
      <c r="M148" s="21">
        <v>26</v>
      </c>
      <c r="N148" s="21">
        <v>26</v>
      </c>
      <c r="O148" s="21">
        <v>0</v>
      </c>
      <c r="P148" s="29">
        <v>0.98450000000000004</v>
      </c>
    </row>
    <row r="149" spans="1:16">
      <c r="A149" s="21" t="s">
        <v>243</v>
      </c>
      <c r="B149" s="21" t="s">
        <v>212</v>
      </c>
      <c r="C149" s="21" t="s">
        <v>215</v>
      </c>
      <c r="D149" s="30">
        <v>2420</v>
      </c>
      <c r="E149" s="21">
        <v>0</v>
      </c>
      <c r="F149" s="21">
        <v>0</v>
      </c>
      <c r="G149" s="21">
        <v>0</v>
      </c>
      <c r="H149" s="30">
        <v>2383</v>
      </c>
      <c r="I149" s="21">
        <v>37</v>
      </c>
      <c r="J149" s="22">
        <v>0.2</v>
      </c>
      <c r="K149" s="21">
        <v>37</v>
      </c>
      <c r="L149" s="21">
        <v>0.2</v>
      </c>
      <c r="M149" s="21">
        <v>0</v>
      </c>
      <c r="N149" s="21">
        <v>0</v>
      </c>
      <c r="O149" s="21">
        <v>0</v>
      </c>
      <c r="P149" s="29">
        <v>1</v>
      </c>
    </row>
    <row r="150" spans="1:16">
      <c r="A150" s="21" t="s">
        <v>244</v>
      </c>
      <c r="B150" s="21" t="s">
        <v>212</v>
      </c>
      <c r="C150" s="21" t="s">
        <v>215</v>
      </c>
      <c r="D150" s="21">
        <v>0</v>
      </c>
      <c r="E150" s="21">
        <v>0</v>
      </c>
      <c r="F150" s="21">
        <v>0</v>
      </c>
      <c r="G150" s="21">
        <v>0</v>
      </c>
      <c r="H150" s="21">
        <v>-881</v>
      </c>
      <c r="I150" s="21">
        <v>881</v>
      </c>
      <c r="J150" s="22">
        <v>3.8</v>
      </c>
      <c r="K150" s="21">
        <v>881</v>
      </c>
      <c r="L150" s="21">
        <v>3.8</v>
      </c>
      <c r="M150" s="21">
        <v>0</v>
      </c>
      <c r="N150" s="21">
        <v>0</v>
      </c>
      <c r="O150" s="21">
        <v>0</v>
      </c>
      <c r="P150" s="29">
        <v>1</v>
      </c>
    </row>
    <row r="151" spans="1:16">
      <c r="A151" s="21" t="s">
        <v>157</v>
      </c>
      <c r="B151" s="21" t="s">
        <v>212</v>
      </c>
      <c r="C151" s="21" t="s">
        <v>216</v>
      </c>
      <c r="D151" s="21">
        <v>0</v>
      </c>
      <c r="E151" s="21">
        <v>0</v>
      </c>
      <c r="F151" s="21">
        <v>0</v>
      </c>
      <c r="G151" s="21">
        <v>0</v>
      </c>
      <c r="H151" s="21">
        <v>-1</v>
      </c>
      <c r="I151" s="21">
        <v>1</v>
      </c>
      <c r="J151" s="22">
        <v>0</v>
      </c>
      <c r="K151" s="21">
        <v>1</v>
      </c>
      <c r="L151" s="21">
        <v>0</v>
      </c>
      <c r="M151" s="21">
        <v>0</v>
      </c>
      <c r="N151" s="21">
        <v>0</v>
      </c>
      <c r="O151" s="21">
        <v>0</v>
      </c>
      <c r="P151" s="29">
        <v>1</v>
      </c>
    </row>
    <row r="152" spans="1:16">
      <c r="A152" s="21" t="s">
        <v>38</v>
      </c>
      <c r="B152" s="21" t="s">
        <v>212</v>
      </c>
      <c r="C152" s="21" t="s">
        <v>215</v>
      </c>
      <c r="D152" s="30">
        <v>6200</v>
      </c>
      <c r="E152" s="21">
        <v>0</v>
      </c>
      <c r="F152" s="21">
        <v>0</v>
      </c>
      <c r="G152" s="21">
        <v>0</v>
      </c>
      <c r="H152" s="30">
        <v>-13131</v>
      </c>
      <c r="I152" s="30">
        <v>19331</v>
      </c>
      <c r="J152" s="22">
        <v>82.8</v>
      </c>
      <c r="K152" s="30">
        <v>19331</v>
      </c>
      <c r="L152" s="21">
        <v>82.8</v>
      </c>
      <c r="M152" s="21">
        <v>0</v>
      </c>
      <c r="N152" s="21">
        <v>0</v>
      </c>
      <c r="O152" s="21">
        <v>0</v>
      </c>
      <c r="P152" s="29">
        <v>1</v>
      </c>
    </row>
    <row r="153" spans="1:16">
      <c r="A153" s="21" t="s">
        <v>158</v>
      </c>
      <c r="B153" s="21" t="s">
        <v>212</v>
      </c>
      <c r="C153" s="21" t="s">
        <v>216</v>
      </c>
      <c r="D153" s="30">
        <v>2695</v>
      </c>
      <c r="E153" s="30">
        <v>3850</v>
      </c>
      <c r="F153" s="21">
        <v>0</v>
      </c>
      <c r="G153" s="21">
        <v>0</v>
      </c>
      <c r="H153" s="30">
        <v>4169</v>
      </c>
      <c r="I153" s="30">
        <v>2376</v>
      </c>
      <c r="J153" s="22">
        <v>10.199999999999999</v>
      </c>
      <c r="K153" s="30">
        <v>2250</v>
      </c>
      <c r="L153" s="21">
        <v>9.6</v>
      </c>
      <c r="M153" s="21">
        <v>126</v>
      </c>
      <c r="N153" s="21">
        <v>126</v>
      </c>
      <c r="O153" s="21">
        <v>0</v>
      </c>
      <c r="P153" s="29">
        <v>0.94699999999999995</v>
      </c>
    </row>
    <row r="154" spans="1:16">
      <c r="A154" s="21" t="s">
        <v>39</v>
      </c>
      <c r="B154" s="21" t="s">
        <v>212</v>
      </c>
      <c r="C154" s="21" t="s">
        <v>215</v>
      </c>
      <c r="D154" s="30">
        <v>2800</v>
      </c>
      <c r="E154" s="30">
        <v>6000</v>
      </c>
      <c r="F154" s="21">
        <v>0</v>
      </c>
      <c r="G154" s="21">
        <v>0</v>
      </c>
      <c r="H154" s="21">
        <v>-566</v>
      </c>
      <c r="I154" s="30">
        <v>9366</v>
      </c>
      <c r="J154" s="22">
        <v>40.1</v>
      </c>
      <c r="K154" s="30">
        <v>9366</v>
      </c>
      <c r="L154" s="21">
        <v>40.1</v>
      </c>
      <c r="M154" s="21">
        <v>0</v>
      </c>
      <c r="N154" s="21">
        <v>0</v>
      </c>
      <c r="O154" s="21">
        <v>0</v>
      </c>
      <c r="P154" s="29">
        <v>1</v>
      </c>
    </row>
    <row r="155" spans="1:16">
      <c r="A155" s="21" t="s">
        <v>40</v>
      </c>
      <c r="B155" s="21" t="s">
        <v>212</v>
      </c>
      <c r="C155" s="21" t="s">
        <v>215</v>
      </c>
      <c r="D155" s="30">
        <v>2000</v>
      </c>
      <c r="E155" s="30">
        <v>6000</v>
      </c>
      <c r="F155" s="21">
        <v>0</v>
      </c>
      <c r="G155" s="21">
        <v>0</v>
      </c>
      <c r="H155" s="21">
        <v>554</v>
      </c>
      <c r="I155" s="30">
        <v>7446</v>
      </c>
      <c r="J155" s="22">
        <v>31.9</v>
      </c>
      <c r="K155" s="30">
        <v>7446</v>
      </c>
      <c r="L155" s="21">
        <v>31.9</v>
      </c>
      <c r="M155" s="21">
        <v>0</v>
      </c>
      <c r="N155" s="21">
        <v>0</v>
      </c>
      <c r="O155" s="21">
        <v>0</v>
      </c>
      <c r="P155" s="29">
        <v>1</v>
      </c>
    </row>
    <row r="156" spans="1:16">
      <c r="A156" s="21" t="s">
        <v>41</v>
      </c>
      <c r="B156" s="21" t="s">
        <v>212</v>
      </c>
      <c r="C156" s="21" t="s">
        <v>215</v>
      </c>
      <c r="D156" s="21">
        <v>0</v>
      </c>
      <c r="E156" s="21">
        <v>400</v>
      </c>
      <c r="F156" s="21">
        <v>0</v>
      </c>
      <c r="G156" s="21">
        <v>0</v>
      </c>
      <c r="H156" s="30">
        <v>-7097</v>
      </c>
      <c r="I156" s="30">
        <v>7497</v>
      </c>
      <c r="J156" s="22">
        <v>32.1</v>
      </c>
      <c r="K156" s="30">
        <v>7497</v>
      </c>
      <c r="L156" s="21">
        <v>32.1</v>
      </c>
      <c r="M156" s="21">
        <v>0</v>
      </c>
      <c r="N156" s="21">
        <v>0</v>
      </c>
      <c r="O156" s="21">
        <v>0</v>
      </c>
      <c r="P156" s="29">
        <v>1</v>
      </c>
    </row>
    <row r="157" spans="1:16">
      <c r="A157" s="21" t="s">
        <v>245</v>
      </c>
      <c r="B157" s="21" t="s">
        <v>212</v>
      </c>
      <c r="C157" s="21" t="s">
        <v>215</v>
      </c>
      <c r="D157" s="30">
        <v>1750</v>
      </c>
      <c r="E157" s="30">
        <v>6000</v>
      </c>
      <c r="F157" s="21">
        <v>0</v>
      </c>
      <c r="G157" s="21">
        <v>0</v>
      </c>
      <c r="H157" s="30">
        <v>7750</v>
      </c>
      <c r="I157" s="21">
        <v>0</v>
      </c>
      <c r="J157" s="22">
        <v>0</v>
      </c>
      <c r="K157" s="21">
        <v>0</v>
      </c>
      <c r="L157" s="21">
        <v>0</v>
      </c>
      <c r="M157" s="21">
        <v>0</v>
      </c>
      <c r="N157" s="21">
        <v>0</v>
      </c>
      <c r="O157" s="21">
        <v>0</v>
      </c>
      <c r="P157" s="29">
        <v>0</v>
      </c>
    </row>
    <row r="158" spans="1:16">
      <c r="A158" s="21" t="s">
        <v>42</v>
      </c>
      <c r="B158" s="21" t="s">
        <v>212</v>
      </c>
      <c r="C158" s="21" t="s">
        <v>215</v>
      </c>
      <c r="D158" s="30">
        <v>4500</v>
      </c>
      <c r="E158" s="30">
        <v>3000</v>
      </c>
      <c r="F158" s="21">
        <v>0</v>
      </c>
      <c r="G158" s="21">
        <v>0</v>
      </c>
      <c r="H158" s="30">
        <v>5893</v>
      </c>
      <c r="I158" s="30">
        <v>1607</v>
      </c>
      <c r="J158" s="22">
        <v>6.9</v>
      </c>
      <c r="K158" s="30">
        <v>1607</v>
      </c>
      <c r="L158" s="21">
        <v>6.9</v>
      </c>
      <c r="M158" s="21">
        <v>0</v>
      </c>
      <c r="N158" s="21">
        <v>0</v>
      </c>
      <c r="O158" s="21">
        <v>0</v>
      </c>
      <c r="P158" s="29">
        <v>1</v>
      </c>
    </row>
    <row r="159" spans="1:16">
      <c r="A159" s="21" t="s">
        <v>159</v>
      </c>
      <c r="B159" s="21" t="s">
        <v>212</v>
      </c>
      <c r="C159" s="21" t="s">
        <v>215</v>
      </c>
      <c r="D159" s="30">
        <v>1900</v>
      </c>
      <c r="E159" s="30">
        <v>8000</v>
      </c>
      <c r="F159" s="21">
        <v>0</v>
      </c>
      <c r="G159" s="21">
        <v>0</v>
      </c>
      <c r="H159" s="30">
        <v>3278</v>
      </c>
      <c r="I159" s="30">
        <v>6622</v>
      </c>
      <c r="J159" s="22">
        <v>28.3</v>
      </c>
      <c r="K159" s="30">
        <v>6620</v>
      </c>
      <c r="L159" s="21">
        <v>28.3</v>
      </c>
      <c r="M159" s="21">
        <v>2</v>
      </c>
      <c r="N159" s="21">
        <v>2</v>
      </c>
      <c r="O159" s="21">
        <v>0</v>
      </c>
      <c r="P159" s="29">
        <v>0.99970000000000003</v>
      </c>
    </row>
    <row r="160" spans="1:16">
      <c r="A160" s="21" t="s">
        <v>43</v>
      </c>
      <c r="B160" s="21" t="s">
        <v>212</v>
      </c>
      <c r="C160" s="21" t="s">
        <v>215</v>
      </c>
      <c r="D160" s="30">
        <v>1500</v>
      </c>
      <c r="E160" s="30">
        <v>18000</v>
      </c>
      <c r="F160" s="21">
        <v>0</v>
      </c>
      <c r="G160" s="21">
        <v>0</v>
      </c>
      <c r="H160" s="30">
        <v>8758</v>
      </c>
      <c r="I160" s="30">
        <v>10742</v>
      </c>
      <c r="J160" s="22">
        <v>46</v>
      </c>
      <c r="K160" s="30">
        <v>10737</v>
      </c>
      <c r="L160" s="21">
        <v>46</v>
      </c>
      <c r="M160" s="21">
        <v>5</v>
      </c>
      <c r="N160" s="21">
        <v>5</v>
      </c>
      <c r="O160" s="21">
        <v>0</v>
      </c>
      <c r="P160" s="29">
        <v>0.99950000000000006</v>
      </c>
    </row>
    <row r="161" spans="1:16">
      <c r="A161" s="21" t="s">
        <v>44</v>
      </c>
      <c r="B161" s="21" t="s">
        <v>212</v>
      </c>
      <c r="C161" s="21" t="s">
        <v>215</v>
      </c>
      <c r="D161" s="30">
        <v>3000</v>
      </c>
      <c r="E161" s="30">
        <v>6000</v>
      </c>
      <c r="F161" s="21">
        <v>0</v>
      </c>
      <c r="G161" s="21">
        <v>0</v>
      </c>
      <c r="H161" s="30">
        <v>7514</v>
      </c>
      <c r="I161" s="30">
        <v>1486</v>
      </c>
      <c r="J161" s="22">
        <v>6.4</v>
      </c>
      <c r="K161" s="30">
        <v>1486</v>
      </c>
      <c r="L161" s="21">
        <v>6.4</v>
      </c>
      <c r="M161" s="21">
        <v>0</v>
      </c>
      <c r="N161" s="21">
        <v>0</v>
      </c>
      <c r="O161" s="21">
        <v>0</v>
      </c>
      <c r="P161" s="29">
        <v>1</v>
      </c>
    </row>
    <row r="162" spans="1:16">
      <c r="A162" s="21" t="s">
        <v>45</v>
      </c>
      <c r="B162" s="21" t="s">
        <v>212</v>
      </c>
      <c r="C162" s="21" t="s">
        <v>215</v>
      </c>
      <c r="D162" s="21">
        <v>800</v>
      </c>
      <c r="E162" s="21">
        <v>0</v>
      </c>
      <c r="F162" s="21">
        <v>0</v>
      </c>
      <c r="G162" s="21">
        <v>0</v>
      </c>
      <c r="H162" s="21">
        <v>486</v>
      </c>
      <c r="I162" s="21">
        <v>314</v>
      </c>
      <c r="J162" s="22">
        <v>1.3</v>
      </c>
      <c r="K162" s="21">
        <v>314</v>
      </c>
      <c r="L162" s="21">
        <v>1.3</v>
      </c>
      <c r="M162" s="21">
        <v>0</v>
      </c>
      <c r="N162" s="21">
        <v>0</v>
      </c>
      <c r="O162" s="21">
        <v>0</v>
      </c>
      <c r="P162" s="29">
        <v>1</v>
      </c>
    </row>
    <row r="163" spans="1:16">
      <c r="A163" s="21" t="s">
        <v>46</v>
      </c>
      <c r="B163" s="21" t="s">
        <v>212</v>
      </c>
      <c r="C163" s="21" t="s">
        <v>215</v>
      </c>
      <c r="D163" s="30">
        <v>3100</v>
      </c>
      <c r="E163" s="30">
        <v>5000</v>
      </c>
      <c r="F163" s="21">
        <v>0</v>
      </c>
      <c r="G163" s="21">
        <v>0</v>
      </c>
      <c r="H163" s="30">
        <v>2979</v>
      </c>
      <c r="I163" s="30">
        <v>5121</v>
      </c>
      <c r="J163" s="22">
        <v>21.9</v>
      </c>
      <c r="K163" s="30">
        <v>5097</v>
      </c>
      <c r="L163" s="21">
        <v>21.8</v>
      </c>
      <c r="M163" s="21">
        <v>24</v>
      </c>
      <c r="N163" s="21">
        <v>24</v>
      </c>
      <c r="O163" s="21">
        <v>0</v>
      </c>
      <c r="P163" s="29">
        <v>0.99529999999999996</v>
      </c>
    </row>
    <row r="164" spans="1:16">
      <c r="A164" s="21" t="s">
        <v>160</v>
      </c>
      <c r="B164" s="21" t="s">
        <v>227</v>
      </c>
      <c r="C164" s="21" t="s">
        <v>240</v>
      </c>
      <c r="D164" s="21">
        <v>0.9</v>
      </c>
      <c r="E164" s="21">
        <v>10.8</v>
      </c>
      <c r="F164" s="21">
        <v>0</v>
      </c>
      <c r="G164" s="21">
        <v>0</v>
      </c>
      <c r="H164" s="21">
        <v>3</v>
      </c>
      <c r="I164" s="21">
        <v>8.6999999999999993</v>
      </c>
      <c r="J164" s="22">
        <v>0</v>
      </c>
      <c r="K164" s="21">
        <v>8.6</v>
      </c>
      <c r="L164" s="21">
        <v>0</v>
      </c>
      <c r="M164" s="21">
        <v>0.1</v>
      </c>
      <c r="N164" s="21">
        <v>0.1</v>
      </c>
      <c r="O164" s="21">
        <v>0</v>
      </c>
      <c r="P164" s="29">
        <v>0.98760000000000003</v>
      </c>
    </row>
    <row r="165" spans="1:16">
      <c r="A165" s="21" t="s">
        <v>47</v>
      </c>
      <c r="B165" s="21" t="s">
        <v>227</v>
      </c>
      <c r="C165" s="21" t="s">
        <v>240</v>
      </c>
      <c r="D165" s="21">
        <v>16.5</v>
      </c>
      <c r="E165" s="21">
        <v>224</v>
      </c>
      <c r="F165" s="21">
        <v>0</v>
      </c>
      <c r="G165" s="21">
        <v>0</v>
      </c>
      <c r="H165" s="21">
        <v>-57.1</v>
      </c>
      <c r="I165" s="21">
        <v>297.60000000000002</v>
      </c>
      <c r="J165" s="22">
        <v>1.3</v>
      </c>
      <c r="K165" s="21">
        <v>288.5</v>
      </c>
      <c r="L165" s="21">
        <v>1.2</v>
      </c>
      <c r="M165" s="21">
        <v>9.1</v>
      </c>
      <c r="N165" s="21">
        <v>9.1</v>
      </c>
      <c r="O165" s="21">
        <v>0</v>
      </c>
      <c r="P165" s="29">
        <v>0.96930000000000005</v>
      </c>
    </row>
    <row r="166" spans="1:16">
      <c r="A166" s="21" t="s">
        <v>161</v>
      </c>
      <c r="B166" s="21" t="s">
        <v>227</v>
      </c>
      <c r="C166" s="21" t="s">
        <v>240</v>
      </c>
      <c r="D166" s="21">
        <v>7</v>
      </c>
      <c r="E166" s="21">
        <v>84</v>
      </c>
      <c r="F166" s="21">
        <v>0</v>
      </c>
      <c r="G166" s="21">
        <v>0</v>
      </c>
      <c r="H166" s="21">
        <v>29.2</v>
      </c>
      <c r="I166" s="21">
        <v>61.8</v>
      </c>
      <c r="J166" s="22">
        <v>0.3</v>
      </c>
      <c r="K166" s="21">
        <v>52.7</v>
      </c>
      <c r="L166" s="21">
        <v>0.2</v>
      </c>
      <c r="M166" s="21">
        <v>9.1999999999999993</v>
      </c>
      <c r="N166" s="21">
        <v>9.1999999999999993</v>
      </c>
      <c r="O166" s="21">
        <v>0</v>
      </c>
      <c r="P166" s="29">
        <v>0.85189999999999999</v>
      </c>
    </row>
    <row r="167" spans="1:16">
      <c r="A167" s="21" t="s">
        <v>162</v>
      </c>
      <c r="B167" s="21" t="s">
        <v>212</v>
      </c>
      <c r="C167" s="21" t="s">
        <v>216</v>
      </c>
      <c r="D167" s="21">
        <v>548</v>
      </c>
      <c r="E167" s="30">
        <v>2700</v>
      </c>
      <c r="F167" s="21">
        <v>0</v>
      </c>
      <c r="G167" s="21">
        <v>0</v>
      </c>
      <c r="H167" s="30">
        <v>1017</v>
      </c>
      <c r="I167" s="30">
        <v>2231</v>
      </c>
      <c r="J167" s="22">
        <v>9.6</v>
      </c>
      <c r="K167" s="30">
        <v>2231</v>
      </c>
      <c r="L167" s="21">
        <v>9.6</v>
      </c>
      <c r="M167" s="21">
        <v>0</v>
      </c>
      <c r="N167" s="21">
        <v>0</v>
      </c>
      <c r="O167" s="21">
        <v>0</v>
      </c>
      <c r="P167" s="29">
        <v>1</v>
      </c>
    </row>
    <row r="168" spans="1:16">
      <c r="A168" s="21" t="s">
        <v>163</v>
      </c>
      <c r="B168" s="21" t="s">
        <v>227</v>
      </c>
      <c r="C168" s="21" t="s">
        <v>216</v>
      </c>
      <c r="D168" s="21">
        <v>20.9</v>
      </c>
      <c r="E168" s="21">
        <v>11.6</v>
      </c>
      <c r="F168" s="21">
        <v>0</v>
      </c>
      <c r="G168" s="21">
        <v>0</v>
      </c>
      <c r="H168" s="21">
        <v>8.8000000000000007</v>
      </c>
      <c r="I168" s="21">
        <v>23.7</v>
      </c>
      <c r="J168" s="22">
        <v>0.1</v>
      </c>
      <c r="K168" s="21">
        <v>23.7</v>
      </c>
      <c r="L168" s="21">
        <v>0.1</v>
      </c>
      <c r="M168" s="21">
        <v>0</v>
      </c>
      <c r="N168" s="21">
        <v>0</v>
      </c>
      <c r="O168" s="21">
        <v>0</v>
      </c>
      <c r="P168" s="29">
        <v>0.99829999999999997</v>
      </c>
    </row>
    <row r="169" spans="1:16">
      <c r="A169" s="21" t="s">
        <v>48</v>
      </c>
      <c r="B169" s="21" t="s">
        <v>212</v>
      </c>
      <c r="C169" s="21" t="s">
        <v>216</v>
      </c>
      <c r="D169" s="21">
        <v>127</v>
      </c>
      <c r="E169" s="21">
        <v>460</v>
      </c>
      <c r="F169" s="21">
        <v>0</v>
      </c>
      <c r="G169" s="21">
        <v>0</v>
      </c>
      <c r="H169" s="21">
        <v>215</v>
      </c>
      <c r="I169" s="21">
        <v>372</v>
      </c>
      <c r="J169" s="22">
        <v>1.6</v>
      </c>
      <c r="K169" s="21">
        <v>372</v>
      </c>
      <c r="L169" s="21">
        <v>1.6</v>
      </c>
      <c r="M169" s="21">
        <v>0</v>
      </c>
      <c r="N169" s="21">
        <v>0</v>
      </c>
      <c r="O169" s="21">
        <v>0</v>
      </c>
      <c r="P169" s="29">
        <v>1</v>
      </c>
    </row>
    <row r="170" spans="1:16">
      <c r="A170" s="21" t="s">
        <v>164</v>
      </c>
      <c r="B170" s="21" t="s">
        <v>227</v>
      </c>
      <c r="C170" s="21" t="s">
        <v>216</v>
      </c>
      <c r="D170" s="21">
        <v>18.600000000000001</v>
      </c>
      <c r="E170" s="21">
        <v>46.6</v>
      </c>
      <c r="F170" s="21">
        <v>0</v>
      </c>
      <c r="G170" s="21">
        <v>0</v>
      </c>
      <c r="H170" s="21">
        <v>45.6</v>
      </c>
      <c r="I170" s="21">
        <v>19.600000000000001</v>
      </c>
      <c r="J170" s="22">
        <v>0.1</v>
      </c>
      <c r="K170" s="21">
        <v>19.399999999999999</v>
      </c>
      <c r="L170" s="21">
        <v>0.1</v>
      </c>
      <c r="M170" s="21">
        <v>0.2</v>
      </c>
      <c r="N170" s="21">
        <v>0.2</v>
      </c>
      <c r="O170" s="21">
        <v>0</v>
      </c>
      <c r="P170" s="29">
        <v>0.98880000000000001</v>
      </c>
    </row>
    <row r="171" spans="1:16">
      <c r="A171" s="21" t="s">
        <v>49</v>
      </c>
      <c r="B171" s="21" t="s">
        <v>212</v>
      </c>
      <c r="C171" s="21" t="s">
        <v>216</v>
      </c>
      <c r="D171" s="21">
        <v>251</v>
      </c>
      <c r="E171" s="21">
        <v>460</v>
      </c>
      <c r="F171" s="21">
        <v>0</v>
      </c>
      <c r="G171" s="21">
        <v>0</v>
      </c>
      <c r="H171" s="21">
        <v>350</v>
      </c>
      <c r="I171" s="21">
        <v>361</v>
      </c>
      <c r="J171" s="22">
        <v>1.5</v>
      </c>
      <c r="K171" s="21">
        <v>361</v>
      </c>
      <c r="L171" s="21">
        <v>1.5</v>
      </c>
      <c r="M171" s="21">
        <v>0</v>
      </c>
      <c r="N171" s="21">
        <v>0</v>
      </c>
      <c r="O171" s="21">
        <v>0</v>
      </c>
      <c r="P171" s="29">
        <v>1</v>
      </c>
    </row>
    <row r="172" spans="1:16">
      <c r="A172" s="21" t="s">
        <v>165</v>
      </c>
      <c r="B172" s="21" t="s">
        <v>227</v>
      </c>
      <c r="C172" s="21" t="s">
        <v>216</v>
      </c>
      <c r="D172" s="21">
        <v>7.5</v>
      </c>
      <c r="E172" s="21">
        <v>52.8</v>
      </c>
      <c r="F172" s="21">
        <v>0</v>
      </c>
      <c r="G172" s="21">
        <v>0</v>
      </c>
      <c r="H172" s="21">
        <v>7.9</v>
      </c>
      <c r="I172" s="21">
        <v>52.5</v>
      </c>
      <c r="J172" s="22">
        <v>0.2</v>
      </c>
      <c r="K172" s="21">
        <v>52.3</v>
      </c>
      <c r="L172" s="21">
        <v>0.2</v>
      </c>
      <c r="M172" s="21">
        <v>0.1</v>
      </c>
      <c r="N172" s="21">
        <v>0.1</v>
      </c>
      <c r="O172" s="21">
        <v>0</v>
      </c>
      <c r="P172" s="29">
        <v>0.99750000000000005</v>
      </c>
    </row>
    <row r="173" spans="1:16">
      <c r="A173" s="21" t="s">
        <v>166</v>
      </c>
      <c r="B173" s="21" t="s">
        <v>212</v>
      </c>
      <c r="C173" s="21" t="s">
        <v>216</v>
      </c>
      <c r="D173" s="21">
        <v>407</v>
      </c>
      <c r="E173" s="30">
        <v>4050</v>
      </c>
      <c r="F173" s="21">
        <v>0</v>
      </c>
      <c r="G173" s="21">
        <v>0</v>
      </c>
      <c r="H173" s="21">
        <v>440</v>
      </c>
      <c r="I173" s="30">
        <v>4017</v>
      </c>
      <c r="J173" s="22">
        <v>17.2</v>
      </c>
      <c r="K173" s="30">
        <v>4017</v>
      </c>
      <c r="L173" s="21">
        <v>17.2</v>
      </c>
      <c r="M173" s="21">
        <v>0</v>
      </c>
      <c r="N173" s="21">
        <v>0</v>
      </c>
      <c r="O173" s="21">
        <v>0</v>
      </c>
      <c r="P173" s="29">
        <v>1</v>
      </c>
    </row>
    <row r="174" spans="1:16">
      <c r="A174" s="21" t="s">
        <v>167</v>
      </c>
      <c r="B174" s="21" t="s">
        <v>227</v>
      </c>
      <c r="C174" s="21" t="s">
        <v>216</v>
      </c>
      <c r="D174" s="21">
        <v>21.9</v>
      </c>
      <c r="E174" s="21">
        <v>0</v>
      </c>
      <c r="F174" s="21">
        <v>0</v>
      </c>
      <c r="G174" s="21">
        <v>0</v>
      </c>
      <c r="H174" s="21">
        <v>17.5</v>
      </c>
      <c r="I174" s="21">
        <v>4.5</v>
      </c>
      <c r="J174" s="22">
        <v>0</v>
      </c>
      <c r="K174" s="21">
        <v>4.5</v>
      </c>
      <c r="L174" s="21">
        <v>0</v>
      </c>
      <c r="M174" s="21">
        <v>0</v>
      </c>
      <c r="N174" s="21">
        <v>0</v>
      </c>
      <c r="O174" s="21">
        <v>0</v>
      </c>
      <c r="P174" s="29">
        <v>1</v>
      </c>
    </row>
    <row r="175" spans="1:16">
      <c r="A175" s="21" t="s">
        <v>168</v>
      </c>
      <c r="B175" s="21" t="s">
        <v>212</v>
      </c>
      <c r="C175" s="21" t="s">
        <v>216</v>
      </c>
      <c r="D175" s="21">
        <v>275</v>
      </c>
      <c r="E175" s="30">
        <v>4200</v>
      </c>
      <c r="F175" s="21">
        <v>0</v>
      </c>
      <c r="G175" s="21">
        <v>0</v>
      </c>
      <c r="H175" s="30">
        <v>2117</v>
      </c>
      <c r="I175" s="30">
        <v>2358</v>
      </c>
      <c r="J175" s="22">
        <v>10.1</v>
      </c>
      <c r="K175" s="30">
        <v>2358</v>
      </c>
      <c r="L175" s="21">
        <v>10.1</v>
      </c>
      <c r="M175" s="21">
        <v>0</v>
      </c>
      <c r="N175" s="21">
        <v>0</v>
      </c>
      <c r="O175" s="21">
        <v>0</v>
      </c>
      <c r="P175" s="29">
        <v>1</v>
      </c>
    </row>
    <row r="176" spans="1:16">
      <c r="A176" s="21" t="s">
        <v>169</v>
      </c>
      <c r="B176" s="21" t="s">
        <v>212</v>
      </c>
      <c r="C176" s="21" t="s">
        <v>216</v>
      </c>
      <c r="D176" s="21">
        <v>441</v>
      </c>
      <c r="E176" s="30">
        <v>2520</v>
      </c>
      <c r="F176" s="21">
        <v>0</v>
      </c>
      <c r="G176" s="21">
        <v>0</v>
      </c>
      <c r="H176" s="21">
        <v>697</v>
      </c>
      <c r="I176" s="30">
        <v>2264</v>
      </c>
      <c r="J176" s="22">
        <v>9.6999999999999993</v>
      </c>
      <c r="K176" s="30">
        <v>2264</v>
      </c>
      <c r="L176" s="21">
        <v>9.6999999999999993</v>
      </c>
      <c r="M176" s="21">
        <v>0</v>
      </c>
      <c r="N176" s="21">
        <v>0</v>
      </c>
      <c r="O176" s="21">
        <v>0</v>
      </c>
      <c r="P176" s="29">
        <v>1</v>
      </c>
    </row>
    <row r="177" spans="1:16">
      <c r="A177" s="21" t="s">
        <v>170</v>
      </c>
      <c r="B177" s="21" t="s">
        <v>227</v>
      </c>
      <c r="C177" s="21" t="s">
        <v>216</v>
      </c>
      <c r="D177" s="21">
        <v>5</v>
      </c>
      <c r="E177" s="21">
        <v>9.6</v>
      </c>
      <c r="F177" s="21">
        <v>0</v>
      </c>
      <c r="G177" s="21">
        <v>0</v>
      </c>
      <c r="H177" s="21">
        <v>0</v>
      </c>
      <c r="I177" s="21">
        <v>14.6</v>
      </c>
      <c r="J177" s="22">
        <v>0.1</v>
      </c>
      <c r="K177" s="21">
        <v>14.4</v>
      </c>
      <c r="L177" s="21">
        <v>0.1</v>
      </c>
      <c r="M177" s="21">
        <v>0.2</v>
      </c>
      <c r="N177" s="21">
        <v>0.2</v>
      </c>
      <c r="O177" s="21">
        <v>0</v>
      </c>
      <c r="P177" s="29">
        <v>0.98760000000000003</v>
      </c>
    </row>
    <row r="178" spans="1:16">
      <c r="A178" s="21" t="s">
        <v>171</v>
      </c>
      <c r="B178" s="21" t="s">
        <v>227</v>
      </c>
      <c r="C178" s="21" t="s">
        <v>216</v>
      </c>
      <c r="D178" s="21">
        <v>0</v>
      </c>
      <c r="E178" s="21">
        <v>24</v>
      </c>
      <c r="F178" s="21">
        <v>0</v>
      </c>
      <c r="G178" s="21">
        <v>0</v>
      </c>
      <c r="H178" s="21">
        <v>-14.9</v>
      </c>
      <c r="I178" s="21">
        <v>38.9</v>
      </c>
      <c r="J178" s="22">
        <v>0.2</v>
      </c>
      <c r="K178" s="21">
        <v>38.9</v>
      </c>
      <c r="L178" s="21">
        <v>0.2</v>
      </c>
      <c r="M178" s="21">
        <v>0</v>
      </c>
      <c r="N178" s="21">
        <v>0</v>
      </c>
      <c r="O178" s="21">
        <v>0</v>
      </c>
      <c r="P178" s="29">
        <v>1</v>
      </c>
    </row>
    <row r="179" spans="1:16">
      <c r="A179" s="21" t="s">
        <v>172</v>
      </c>
      <c r="B179" s="21" t="s">
        <v>212</v>
      </c>
      <c r="C179" s="21" t="s">
        <v>216</v>
      </c>
      <c r="D179" s="21">
        <v>175</v>
      </c>
      <c r="E179" s="21">
        <v>460</v>
      </c>
      <c r="F179" s="21">
        <v>0</v>
      </c>
      <c r="G179" s="21">
        <v>0</v>
      </c>
      <c r="H179" s="21">
        <v>378</v>
      </c>
      <c r="I179" s="21">
        <v>257</v>
      </c>
      <c r="J179" s="22">
        <v>1.1000000000000001</v>
      </c>
      <c r="K179" s="21">
        <v>257</v>
      </c>
      <c r="L179" s="21">
        <v>1.1000000000000001</v>
      </c>
      <c r="M179" s="21">
        <v>0</v>
      </c>
      <c r="N179" s="21">
        <v>0</v>
      </c>
      <c r="O179" s="21">
        <v>0</v>
      </c>
      <c r="P179" s="29">
        <v>1</v>
      </c>
    </row>
    <row r="180" spans="1:16">
      <c r="A180" s="21" t="s">
        <v>173</v>
      </c>
      <c r="B180" s="21" t="s">
        <v>212</v>
      </c>
      <c r="C180" s="21" t="s">
        <v>216</v>
      </c>
      <c r="D180" s="21">
        <v>549</v>
      </c>
      <c r="E180" s="30">
        <v>9300</v>
      </c>
      <c r="F180" s="21">
        <v>0</v>
      </c>
      <c r="G180" s="21">
        <v>0</v>
      </c>
      <c r="H180" s="30">
        <v>1244</v>
      </c>
      <c r="I180" s="30">
        <v>8605</v>
      </c>
      <c r="J180" s="22">
        <v>36.799999999999997</v>
      </c>
      <c r="K180" s="30">
        <v>8605</v>
      </c>
      <c r="L180" s="21">
        <v>36.799999999999997</v>
      </c>
      <c r="M180" s="21">
        <v>0</v>
      </c>
      <c r="N180" s="21">
        <v>0</v>
      </c>
      <c r="O180" s="21">
        <v>0</v>
      </c>
      <c r="P180" s="29">
        <v>1</v>
      </c>
    </row>
    <row r="181" spans="1:16">
      <c r="A181" s="21" t="s">
        <v>174</v>
      </c>
      <c r="B181" s="21" t="s">
        <v>212</v>
      </c>
      <c r="C181" s="21" t="s">
        <v>216</v>
      </c>
      <c r="D181" s="21">
        <v>550</v>
      </c>
      <c r="E181" s="30">
        <v>3150</v>
      </c>
      <c r="F181" s="21">
        <v>0</v>
      </c>
      <c r="G181" s="21">
        <v>0</v>
      </c>
      <c r="H181" s="30">
        <v>1326</v>
      </c>
      <c r="I181" s="30">
        <v>2374</v>
      </c>
      <c r="J181" s="22">
        <v>10.199999999999999</v>
      </c>
      <c r="K181" s="30">
        <v>2374</v>
      </c>
      <c r="L181" s="21">
        <v>10.199999999999999</v>
      </c>
      <c r="M181" s="21">
        <v>0</v>
      </c>
      <c r="N181" s="21">
        <v>0</v>
      </c>
      <c r="O181" s="21">
        <v>0</v>
      </c>
      <c r="P181" s="29">
        <v>1</v>
      </c>
    </row>
    <row r="182" spans="1:16">
      <c r="A182" s="21" t="s">
        <v>175</v>
      </c>
      <c r="B182" s="21" t="s">
        <v>227</v>
      </c>
      <c r="C182" s="21" t="s">
        <v>216</v>
      </c>
      <c r="D182" s="21">
        <v>7.2</v>
      </c>
      <c r="E182" s="21">
        <v>79.2</v>
      </c>
      <c r="F182" s="21">
        <v>0</v>
      </c>
      <c r="G182" s="21">
        <v>0</v>
      </c>
      <c r="H182" s="21">
        <v>2.5</v>
      </c>
      <c r="I182" s="21">
        <v>84</v>
      </c>
      <c r="J182" s="22">
        <v>0.4</v>
      </c>
      <c r="K182" s="21">
        <v>83.8</v>
      </c>
      <c r="L182" s="21">
        <v>0.4</v>
      </c>
      <c r="M182" s="21">
        <v>0.2</v>
      </c>
      <c r="N182" s="21">
        <v>0.2</v>
      </c>
      <c r="O182" s="21">
        <v>0</v>
      </c>
      <c r="P182" s="29">
        <v>0.99760000000000004</v>
      </c>
    </row>
    <row r="183" spans="1:16">
      <c r="A183" s="21" t="s">
        <v>50</v>
      </c>
      <c r="B183" s="21" t="s">
        <v>227</v>
      </c>
      <c r="C183" s="21" t="s">
        <v>216</v>
      </c>
      <c r="D183" s="21">
        <v>0</v>
      </c>
      <c r="E183" s="21">
        <v>20</v>
      </c>
      <c r="F183" s="21">
        <v>0</v>
      </c>
      <c r="G183" s="21">
        <v>0</v>
      </c>
      <c r="H183" s="21">
        <v>12.1</v>
      </c>
      <c r="I183" s="21">
        <v>7.9</v>
      </c>
      <c r="J183" s="22">
        <v>0</v>
      </c>
      <c r="K183" s="21">
        <v>7.9</v>
      </c>
      <c r="L183" s="21">
        <v>0</v>
      </c>
      <c r="M183" s="21">
        <v>0</v>
      </c>
      <c r="N183" s="21">
        <v>0</v>
      </c>
      <c r="O183" s="21">
        <v>0</v>
      </c>
      <c r="P183" s="29">
        <v>0.99819999999999998</v>
      </c>
    </row>
    <row r="184" spans="1:16">
      <c r="A184" s="21" t="s">
        <v>176</v>
      </c>
      <c r="B184" s="21" t="s">
        <v>212</v>
      </c>
      <c r="C184" s="21" t="s">
        <v>215</v>
      </c>
      <c r="D184" s="21">
        <v>600</v>
      </c>
      <c r="E184" s="21">
        <v>800</v>
      </c>
      <c r="F184" s="21">
        <v>0</v>
      </c>
      <c r="G184" s="21">
        <v>0</v>
      </c>
      <c r="H184" s="21">
        <v>763</v>
      </c>
      <c r="I184" s="21">
        <v>637</v>
      </c>
      <c r="J184" s="22">
        <v>2.7</v>
      </c>
      <c r="K184" s="21">
        <v>637</v>
      </c>
      <c r="L184" s="21">
        <v>2.7</v>
      </c>
      <c r="M184" s="21">
        <v>0</v>
      </c>
      <c r="N184" s="21">
        <v>0</v>
      </c>
      <c r="O184" s="21">
        <v>0</v>
      </c>
      <c r="P184" s="29">
        <v>1</v>
      </c>
    </row>
    <row r="185" spans="1:16">
      <c r="A185" s="21" t="s">
        <v>177</v>
      </c>
      <c r="B185" s="21" t="s">
        <v>212</v>
      </c>
      <c r="C185" s="21" t="s">
        <v>215</v>
      </c>
      <c r="D185" s="30">
        <v>1000</v>
      </c>
      <c r="E185" s="21">
        <v>0</v>
      </c>
      <c r="F185" s="21">
        <v>0</v>
      </c>
      <c r="G185" s="21">
        <v>0</v>
      </c>
      <c r="H185" s="21">
        <v>557</v>
      </c>
      <c r="I185" s="21">
        <v>443</v>
      </c>
      <c r="J185" s="22">
        <v>1.9</v>
      </c>
      <c r="K185" s="21">
        <v>443</v>
      </c>
      <c r="L185" s="21">
        <v>1.9</v>
      </c>
      <c r="M185" s="21">
        <v>0</v>
      </c>
      <c r="N185" s="21">
        <v>0</v>
      </c>
      <c r="O185" s="21">
        <v>0</v>
      </c>
      <c r="P185" s="29">
        <v>1</v>
      </c>
    </row>
    <row r="186" spans="1:16">
      <c r="A186" s="21" t="s">
        <v>51</v>
      </c>
      <c r="B186" s="21" t="s">
        <v>212</v>
      </c>
      <c r="C186" s="21" t="s">
        <v>215</v>
      </c>
      <c r="D186" s="30">
        <v>8400</v>
      </c>
      <c r="E186" s="30">
        <v>72000</v>
      </c>
      <c r="F186" s="21">
        <v>0</v>
      </c>
      <c r="G186" s="21">
        <v>0</v>
      </c>
      <c r="H186" s="30">
        <v>-6469</v>
      </c>
      <c r="I186" s="30">
        <v>86869</v>
      </c>
      <c r="J186" s="22">
        <v>371.9</v>
      </c>
      <c r="K186" s="30">
        <v>86869</v>
      </c>
      <c r="L186" s="21">
        <v>371.9</v>
      </c>
      <c r="M186" s="21">
        <v>0</v>
      </c>
      <c r="N186" s="21">
        <v>0</v>
      </c>
      <c r="O186" s="21">
        <v>0</v>
      </c>
      <c r="P186" s="29">
        <v>1</v>
      </c>
    </row>
    <row r="187" spans="1:16">
      <c r="A187" s="21" t="s">
        <v>52</v>
      </c>
      <c r="B187" s="21" t="s">
        <v>212</v>
      </c>
      <c r="C187" s="21" t="s">
        <v>237</v>
      </c>
      <c r="D187" s="21">
        <v>0</v>
      </c>
      <c r="E187" s="30">
        <v>6000</v>
      </c>
      <c r="F187" s="21">
        <v>0</v>
      </c>
      <c r="G187" s="21">
        <v>0</v>
      </c>
      <c r="H187" s="30">
        <v>-13634</v>
      </c>
      <c r="I187" s="30">
        <v>19634</v>
      </c>
      <c r="J187" s="22">
        <v>84.1</v>
      </c>
      <c r="K187" s="30">
        <v>19634</v>
      </c>
      <c r="L187" s="21">
        <v>84.1</v>
      </c>
      <c r="M187" s="21">
        <v>0</v>
      </c>
      <c r="N187" s="21">
        <v>0</v>
      </c>
      <c r="O187" s="21">
        <v>0</v>
      </c>
      <c r="P187" s="29">
        <v>1</v>
      </c>
    </row>
    <row r="188" spans="1:16">
      <c r="A188" s="21" t="s">
        <v>246</v>
      </c>
      <c r="B188" s="21" t="s">
        <v>212</v>
      </c>
      <c r="C188" s="21" t="s">
        <v>237</v>
      </c>
      <c r="D188" s="30">
        <v>4000</v>
      </c>
      <c r="E188" s="21">
        <v>0</v>
      </c>
      <c r="F188" s="21">
        <v>0</v>
      </c>
      <c r="G188" s="21">
        <v>0</v>
      </c>
      <c r="H188" s="30">
        <v>4000</v>
      </c>
      <c r="I188" s="21">
        <v>0</v>
      </c>
      <c r="J188" s="22">
        <v>0</v>
      </c>
      <c r="K188" s="21">
        <v>0</v>
      </c>
      <c r="L188" s="21">
        <v>0</v>
      </c>
      <c r="M188" s="21">
        <v>0</v>
      </c>
      <c r="N188" s="21">
        <v>0</v>
      </c>
      <c r="O188" s="21">
        <v>0</v>
      </c>
      <c r="P188" s="29">
        <v>0</v>
      </c>
    </row>
    <row r="189" spans="1:16">
      <c r="A189" s="21" t="s">
        <v>178</v>
      </c>
      <c r="B189" s="21" t="s">
        <v>212</v>
      </c>
      <c r="C189" s="21" t="s">
        <v>216</v>
      </c>
      <c r="D189" s="21">
        <v>15</v>
      </c>
      <c r="E189" s="21">
        <v>50</v>
      </c>
      <c r="F189" s="21">
        <v>0</v>
      </c>
      <c r="G189" s="21">
        <v>0</v>
      </c>
      <c r="H189" s="21">
        <v>48</v>
      </c>
      <c r="I189" s="21">
        <v>17</v>
      </c>
      <c r="J189" s="22">
        <v>0.1</v>
      </c>
      <c r="K189" s="21">
        <v>17</v>
      </c>
      <c r="L189" s="21">
        <v>0.1</v>
      </c>
      <c r="M189" s="21">
        <v>0</v>
      </c>
      <c r="N189" s="21">
        <v>0</v>
      </c>
      <c r="O189" s="21">
        <v>0</v>
      </c>
      <c r="P189" s="29">
        <v>1</v>
      </c>
    </row>
    <row r="190" spans="1:16">
      <c r="A190" s="21" t="s">
        <v>53</v>
      </c>
      <c r="B190" s="21" t="s">
        <v>212</v>
      </c>
      <c r="C190" s="21" t="s">
        <v>216</v>
      </c>
      <c r="D190" s="21">
        <v>0</v>
      </c>
      <c r="E190" s="21">
        <v>0</v>
      </c>
      <c r="F190" s="21">
        <v>0</v>
      </c>
      <c r="G190" s="21">
        <v>0</v>
      </c>
      <c r="H190" s="21">
        <v>-39</v>
      </c>
      <c r="I190" s="21">
        <v>39</v>
      </c>
      <c r="J190" s="22">
        <v>0.2</v>
      </c>
      <c r="K190" s="21">
        <v>38</v>
      </c>
      <c r="L190" s="21">
        <v>0.2</v>
      </c>
      <c r="M190" s="21">
        <v>1</v>
      </c>
      <c r="N190" s="21">
        <v>1</v>
      </c>
      <c r="O190" s="21">
        <v>0</v>
      </c>
      <c r="P190" s="29">
        <v>0.97440000000000004</v>
      </c>
    </row>
    <row r="191" spans="1:16">
      <c r="A191" s="21" t="s">
        <v>179</v>
      </c>
      <c r="B191" s="21" t="s">
        <v>212</v>
      </c>
      <c r="C191" s="21" t="s">
        <v>240</v>
      </c>
      <c r="D191" s="21">
        <v>14</v>
      </c>
      <c r="E191" s="21">
        <v>180</v>
      </c>
      <c r="F191" s="21">
        <v>0</v>
      </c>
      <c r="G191" s="21">
        <v>0</v>
      </c>
      <c r="H191" s="21">
        <v>81</v>
      </c>
      <c r="I191" s="21">
        <v>113</v>
      </c>
      <c r="J191" s="22">
        <v>0.5</v>
      </c>
      <c r="K191" s="21">
        <v>74</v>
      </c>
      <c r="L191" s="21">
        <v>0.3</v>
      </c>
      <c r="M191" s="21">
        <v>39</v>
      </c>
      <c r="N191" s="21">
        <v>39</v>
      </c>
      <c r="O191" s="21">
        <v>0</v>
      </c>
      <c r="P191" s="29">
        <v>0.65490000000000004</v>
      </c>
    </row>
    <row r="192" spans="1:16">
      <c r="A192" s="21" t="s">
        <v>54</v>
      </c>
      <c r="B192" s="21" t="s">
        <v>212</v>
      </c>
      <c r="C192" s="21" t="s">
        <v>240</v>
      </c>
      <c r="D192" s="30">
        <v>1392</v>
      </c>
      <c r="E192" s="30">
        <v>12000</v>
      </c>
      <c r="F192" s="21">
        <v>0</v>
      </c>
      <c r="G192" s="21">
        <v>0</v>
      </c>
      <c r="H192" s="30">
        <v>-1726</v>
      </c>
      <c r="I192" s="30">
        <v>15118</v>
      </c>
      <c r="J192" s="22">
        <v>64.7</v>
      </c>
      <c r="K192" s="30">
        <v>14476</v>
      </c>
      <c r="L192" s="21">
        <v>62</v>
      </c>
      <c r="M192" s="21">
        <v>642</v>
      </c>
      <c r="N192" s="21">
        <v>642</v>
      </c>
      <c r="O192" s="21">
        <v>0</v>
      </c>
      <c r="P192" s="29">
        <v>0.95750000000000002</v>
      </c>
    </row>
    <row r="193" spans="1:16">
      <c r="A193" s="21" t="s">
        <v>67</v>
      </c>
      <c r="B193" s="21" t="s">
        <v>227</v>
      </c>
      <c r="C193" s="21" t="s">
        <v>216</v>
      </c>
      <c r="D193" s="21">
        <v>7</v>
      </c>
      <c r="E193" s="21">
        <v>56</v>
      </c>
      <c r="F193" s="21">
        <v>0</v>
      </c>
      <c r="G193" s="21">
        <v>0</v>
      </c>
      <c r="H193" s="21">
        <v>13.7</v>
      </c>
      <c r="I193" s="21">
        <v>49.3</v>
      </c>
      <c r="J193" s="22">
        <v>0.2</v>
      </c>
      <c r="K193" s="21">
        <v>49.3</v>
      </c>
      <c r="L193" s="21">
        <v>0.2</v>
      </c>
      <c r="M193" s="21">
        <v>0</v>
      </c>
      <c r="N193" s="21">
        <v>0</v>
      </c>
      <c r="O193" s="21">
        <v>0</v>
      </c>
      <c r="P193" s="29">
        <v>1</v>
      </c>
    </row>
    <row r="194" spans="1:16">
      <c r="A194" s="21" t="s">
        <v>247</v>
      </c>
      <c r="B194" s="21" t="s">
        <v>227</v>
      </c>
      <c r="C194" s="21" t="s">
        <v>216</v>
      </c>
      <c r="D194" s="21">
        <v>0</v>
      </c>
      <c r="E194" s="21">
        <v>0</v>
      </c>
      <c r="F194" s="21">
        <v>0</v>
      </c>
      <c r="G194" s="21">
        <v>0</v>
      </c>
      <c r="H194" s="21">
        <v>-0.1</v>
      </c>
      <c r="I194" s="21">
        <v>0.1</v>
      </c>
      <c r="J194" s="22">
        <v>0</v>
      </c>
      <c r="K194" s="21">
        <v>0.1</v>
      </c>
      <c r="L194" s="21">
        <v>0</v>
      </c>
      <c r="M194" s="21">
        <v>0</v>
      </c>
      <c r="N194" s="21">
        <v>0</v>
      </c>
      <c r="O194" s="21">
        <v>0</v>
      </c>
      <c r="P194" s="29">
        <v>1</v>
      </c>
    </row>
    <row r="195" spans="1:16">
      <c r="A195" s="21" t="s">
        <v>248</v>
      </c>
      <c r="B195" s="21" t="s">
        <v>227</v>
      </c>
      <c r="C195" s="21" t="s">
        <v>216</v>
      </c>
      <c r="D195" s="21">
        <v>0</v>
      </c>
      <c r="E195" s="21">
        <v>0</v>
      </c>
      <c r="F195" s="21">
        <v>0</v>
      </c>
      <c r="G195" s="21">
        <v>0</v>
      </c>
      <c r="H195" s="21">
        <v>-0.4</v>
      </c>
      <c r="I195" s="21">
        <v>0.4</v>
      </c>
      <c r="J195" s="22">
        <v>0</v>
      </c>
      <c r="K195" s="21">
        <v>0.4</v>
      </c>
      <c r="L195" s="21">
        <v>0</v>
      </c>
      <c r="M195" s="21">
        <v>0</v>
      </c>
      <c r="N195" s="21">
        <v>0</v>
      </c>
      <c r="O195" s="21">
        <v>0</v>
      </c>
      <c r="P195" s="29">
        <v>1</v>
      </c>
    </row>
    <row r="196" spans="1:16">
      <c r="A196" s="21" t="s">
        <v>68</v>
      </c>
      <c r="B196" s="21" t="s">
        <v>227</v>
      </c>
      <c r="C196" s="21" t="s">
        <v>216</v>
      </c>
      <c r="D196" s="21">
        <v>1.8</v>
      </c>
      <c r="E196" s="21">
        <v>41.4</v>
      </c>
      <c r="F196" s="21">
        <v>0</v>
      </c>
      <c r="G196" s="21">
        <v>0</v>
      </c>
      <c r="H196" s="21">
        <v>-9.4</v>
      </c>
      <c r="I196" s="21">
        <v>52.6</v>
      </c>
      <c r="J196" s="22">
        <v>0.2</v>
      </c>
      <c r="K196" s="21">
        <v>52.6</v>
      </c>
      <c r="L196" s="21">
        <v>0.2</v>
      </c>
      <c r="M196" s="21">
        <v>0</v>
      </c>
      <c r="N196" s="21">
        <v>0</v>
      </c>
      <c r="O196" s="21">
        <v>0</v>
      </c>
      <c r="P196" s="29">
        <v>0.99919999999999998</v>
      </c>
    </row>
    <row r="197" spans="1:16">
      <c r="A197" s="21" t="s">
        <v>180</v>
      </c>
      <c r="B197" s="21" t="s">
        <v>227</v>
      </c>
      <c r="C197" s="21" t="s">
        <v>216</v>
      </c>
      <c r="D197" s="21">
        <v>2.8</v>
      </c>
      <c r="E197" s="21">
        <v>11.2</v>
      </c>
      <c r="F197" s="21">
        <v>0</v>
      </c>
      <c r="G197" s="21">
        <v>0</v>
      </c>
      <c r="H197" s="21">
        <v>-1.8</v>
      </c>
      <c r="I197" s="21">
        <v>15.8</v>
      </c>
      <c r="J197" s="22">
        <v>0.1</v>
      </c>
      <c r="K197" s="21">
        <v>15.8</v>
      </c>
      <c r="L197" s="21">
        <v>0.1</v>
      </c>
      <c r="M197" s="21">
        <v>0</v>
      </c>
      <c r="N197" s="21">
        <v>0</v>
      </c>
      <c r="O197" s="21">
        <v>0</v>
      </c>
      <c r="P197" s="29">
        <v>1</v>
      </c>
    </row>
    <row r="198" spans="1:16">
      <c r="A198" s="21" t="s">
        <v>249</v>
      </c>
      <c r="B198" s="21" t="s">
        <v>227</v>
      </c>
      <c r="C198" s="21" t="s">
        <v>216</v>
      </c>
      <c r="D198" s="21">
        <v>0</v>
      </c>
      <c r="E198" s="21">
        <v>0</v>
      </c>
      <c r="F198" s="21">
        <v>0</v>
      </c>
      <c r="G198" s="21">
        <v>0</v>
      </c>
      <c r="H198" s="21">
        <v>-0.8</v>
      </c>
      <c r="I198" s="21">
        <v>0.8</v>
      </c>
      <c r="J198" s="22">
        <v>0</v>
      </c>
      <c r="K198" s="21">
        <v>0.8</v>
      </c>
      <c r="L198" s="21">
        <v>0</v>
      </c>
      <c r="M198" s="21">
        <v>0</v>
      </c>
      <c r="N198" s="21">
        <v>0</v>
      </c>
      <c r="O198" s="21">
        <v>0</v>
      </c>
      <c r="P198" s="29">
        <v>1</v>
      </c>
    </row>
    <row r="199" spans="1:16">
      <c r="A199" s="21" t="s">
        <v>250</v>
      </c>
      <c r="B199" s="21" t="s">
        <v>227</v>
      </c>
      <c r="C199" s="21" t="s">
        <v>216</v>
      </c>
      <c r="D199" s="21">
        <v>0</v>
      </c>
      <c r="E199" s="21">
        <v>0</v>
      </c>
      <c r="F199" s="21">
        <v>0</v>
      </c>
      <c r="G199" s="21">
        <v>0</v>
      </c>
      <c r="H199" s="21">
        <v>-0.6</v>
      </c>
      <c r="I199" s="21">
        <v>0.6</v>
      </c>
      <c r="J199" s="22">
        <v>0</v>
      </c>
      <c r="K199" s="21">
        <v>0.6</v>
      </c>
      <c r="L199" s="21">
        <v>0</v>
      </c>
      <c r="M199" s="21">
        <v>0</v>
      </c>
      <c r="N199" s="21">
        <v>0</v>
      </c>
      <c r="O199" s="21">
        <v>0</v>
      </c>
      <c r="P199" s="29">
        <v>1</v>
      </c>
    </row>
    <row r="200" spans="1:16">
      <c r="A200" s="21" t="s">
        <v>251</v>
      </c>
      <c r="B200" s="21" t="s">
        <v>212</v>
      </c>
      <c r="C200" s="21" t="s">
        <v>216</v>
      </c>
      <c r="D200" s="21">
        <v>0</v>
      </c>
      <c r="E200" s="21">
        <v>0</v>
      </c>
      <c r="F200" s="21">
        <v>0</v>
      </c>
      <c r="G200" s="21">
        <v>0</v>
      </c>
      <c r="H200" s="21">
        <v>-20</v>
      </c>
      <c r="I200" s="21">
        <v>20</v>
      </c>
      <c r="J200" s="22">
        <v>0.1</v>
      </c>
      <c r="K200" s="21">
        <v>20</v>
      </c>
      <c r="L200" s="21">
        <v>0.1</v>
      </c>
      <c r="M200" s="21">
        <v>0</v>
      </c>
      <c r="N200" s="21">
        <v>0</v>
      </c>
      <c r="O200" s="21">
        <v>0</v>
      </c>
      <c r="P200" s="29">
        <v>1</v>
      </c>
    </row>
    <row r="201" spans="1:16">
      <c r="A201" s="21" t="s">
        <v>181</v>
      </c>
      <c r="B201" s="21" t="s">
        <v>212</v>
      </c>
      <c r="C201" s="21" t="s">
        <v>216</v>
      </c>
      <c r="D201" s="21">
        <v>620</v>
      </c>
      <c r="E201" s="30">
        <v>1440</v>
      </c>
      <c r="F201" s="21">
        <v>0</v>
      </c>
      <c r="G201" s="21">
        <v>0</v>
      </c>
      <c r="H201" s="21">
        <v>551</v>
      </c>
      <c r="I201" s="30">
        <v>1509</v>
      </c>
      <c r="J201" s="22">
        <v>6.5</v>
      </c>
      <c r="K201" s="30">
        <v>1482</v>
      </c>
      <c r="L201" s="21">
        <v>6.3</v>
      </c>
      <c r="M201" s="21">
        <v>27</v>
      </c>
      <c r="N201" s="21">
        <v>27</v>
      </c>
      <c r="O201" s="21">
        <v>0</v>
      </c>
      <c r="P201" s="29">
        <v>0.98209999999999997</v>
      </c>
    </row>
    <row r="202" spans="1:16">
      <c r="A202" s="21" t="s">
        <v>55</v>
      </c>
      <c r="B202" s="21" t="s">
        <v>212</v>
      </c>
      <c r="C202" s="21" t="s">
        <v>224</v>
      </c>
      <c r="D202" s="21">
        <v>944</v>
      </c>
      <c r="E202" s="30">
        <v>4320</v>
      </c>
      <c r="F202" s="21">
        <v>0</v>
      </c>
      <c r="G202" s="21">
        <v>0</v>
      </c>
      <c r="H202" s="21">
        <v>845</v>
      </c>
      <c r="I202" s="30">
        <v>4419</v>
      </c>
      <c r="J202" s="22">
        <v>18.899999999999999</v>
      </c>
      <c r="K202" s="30">
        <v>4143</v>
      </c>
      <c r="L202" s="21">
        <v>17.7</v>
      </c>
      <c r="M202" s="21">
        <v>276</v>
      </c>
      <c r="N202" s="21">
        <v>81</v>
      </c>
      <c r="O202" s="21">
        <v>195</v>
      </c>
      <c r="P202" s="29">
        <v>0.9375</v>
      </c>
    </row>
    <row r="203" spans="1:16">
      <c r="A203" s="21" t="s">
        <v>56</v>
      </c>
      <c r="B203" s="21" t="s">
        <v>212</v>
      </c>
      <c r="C203" s="21" t="s">
        <v>214</v>
      </c>
      <c r="D203" s="21">
        <v>111</v>
      </c>
      <c r="E203" s="21">
        <v>468</v>
      </c>
      <c r="F203" s="21">
        <v>0</v>
      </c>
      <c r="G203" s="21">
        <v>0</v>
      </c>
      <c r="H203" s="21">
        <v>127</v>
      </c>
      <c r="I203" s="21">
        <v>452</v>
      </c>
      <c r="J203" s="22">
        <v>1.9</v>
      </c>
      <c r="K203" s="21">
        <v>452</v>
      </c>
      <c r="L203" s="21">
        <v>1.9</v>
      </c>
      <c r="M203" s="21">
        <v>0</v>
      </c>
      <c r="N203" s="21">
        <v>0</v>
      </c>
      <c r="O203" s="21">
        <v>0</v>
      </c>
      <c r="P203" s="29">
        <v>1</v>
      </c>
    </row>
    <row r="204" spans="1:16">
      <c r="A204" s="21" t="s">
        <v>182</v>
      </c>
      <c r="B204" s="21" t="s">
        <v>212</v>
      </c>
      <c r="C204" s="21" t="s">
        <v>215</v>
      </c>
      <c r="D204" s="30">
        <v>2500</v>
      </c>
      <c r="E204" s="30">
        <v>3000</v>
      </c>
      <c r="F204" s="21">
        <v>0</v>
      </c>
      <c r="G204" s="21">
        <v>0</v>
      </c>
      <c r="H204" s="30">
        <v>5500</v>
      </c>
      <c r="I204" s="21">
        <v>0</v>
      </c>
      <c r="J204" s="22">
        <v>0</v>
      </c>
      <c r="K204" s="21">
        <v>0</v>
      </c>
      <c r="L204" s="21">
        <v>0</v>
      </c>
      <c r="M204" s="21">
        <v>0</v>
      </c>
      <c r="N204" s="21">
        <v>0</v>
      </c>
      <c r="O204" s="21">
        <v>0</v>
      </c>
      <c r="P204" s="29">
        <v>0</v>
      </c>
    </row>
    <row r="205" spans="1:16">
      <c r="A205" s="21" t="s">
        <v>183</v>
      </c>
      <c r="B205" s="21" t="s">
        <v>212</v>
      </c>
      <c r="C205" s="21" t="s">
        <v>214</v>
      </c>
      <c r="D205" s="21">
        <v>0</v>
      </c>
      <c r="E205" s="21">
        <v>0</v>
      </c>
      <c r="F205" s="21">
        <v>0</v>
      </c>
      <c r="G205" s="21">
        <v>0</v>
      </c>
      <c r="H205" s="21">
        <v>-22</v>
      </c>
      <c r="I205" s="21">
        <v>22</v>
      </c>
      <c r="J205" s="22">
        <v>0.1</v>
      </c>
      <c r="K205" s="21">
        <v>22</v>
      </c>
      <c r="L205" s="21">
        <v>0.1</v>
      </c>
      <c r="M205" s="21">
        <v>0</v>
      </c>
      <c r="N205" s="21">
        <v>0</v>
      </c>
      <c r="O205" s="21">
        <v>0</v>
      </c>
      <c r="P205" s="29">
        <v>1</v>
      </c>
    </row>
    <row r="206" spans="1:16">
      <c r="A206" s="21" t="s">
        <v>184</v>
      </c>
      <c r="B206" s="21" t="s">
        <v>212</v>
      </c>
      <c r="C206" s="21" t="s">
        <v>214</v>
      </c>
      <c r="D206" s="21">
        <v>0</v>
      </c>
      <c r="E206" s="21">
        <v>0</v>
      </c>
      <c r="F206" s="21">
        <v>0</v>
      </c>
      <c r="G206" s="21">
        <v>0</v>
      </c>
      <c r="H206" s="21">
        <v>-55</v>
      </c>
      <c r="I206" s="21">
        <v>55</v>
      </c>
      <c r="J206" s="22">
        <v>0.2</v>
      </c>
      <c r="K206" s="21">
        <v>55</v>
      </c>
      <c r="L206" s="21">
        <v>0.2</v>
      </c>
      <c r="M206" s="21">
        <v>0</v>
      </c>
      <c r="N206" s="21">
        <v>0</v>
      </c>
      <c r="O206" s="21">
        <v>0</v>
      </c>
      <c r="P206" s="29">
        <v>1</v>
      </c>
    </row>
    <row r="207" spans="1:16">
      <c r="A207" s="21" t="s">
        <v>185</v>
      </c>
      <c r="B207" s="21" t="s">
        <v>212</v>
      </c>
      <c r="C207" s="21" t="s">
        <v>214</v>
      </c>
      <c r="D207" s="21">
        <v>144</v>
      </c>
      <c r="E207" s="21">
        <v>672</v>
      </c>
      <c r="F207" s="21">
        <v>0</v>
      </c>
      <c r="G207" s="21">
        <v>0</v>
      </c>
      <c r="H207" s="21">
        <v>81</v>
      </c>
      <c r="I207" s="21">
        <v>735</v>
      </c>
      <c r="J207" s="22">
        <v>3.1</v>
      </c>
      <c r="K207" s="21">
        <v>735</v>
      </c>
      <c r="L207" s="21">
        <v>3.1</v>
      </c>
      <c r="M207" s="21">
        <v>0</v>
      </c>
      <c r="N207" s="21">
        <v>0</v>
      </c>
      <c r="O207" s="21">
        <v>0</v>
      </c>
      <c r="P207" s="29">
        <v>1</v>
      </c>
    </row>
    <row r="208" spans="1:16">
      <c r="A208" s="21" t="s">
        <v>186</v>
      </c>
      <c r="B208" s="21" t="s">
        <v>212</v>
      </c>
      <c r="C208" s="21" t="s">
        <v>214</v>
      </c>
      <c r="D208" s="21">
        <v>119</v>
      </c>
      <c r="E208" s="21">
        <v>528</v>
      </c>
      <c r="F208" s="21">
        <v>0</v>
      </c>
      <c r="G208" s="21">
        <v>0</v>
      </c>
      <c r="H208" s="21">
        <v>147</v>
      </c>
      <c r="I208" s="21">
        <v>500</v>
      </c>
      <c r="J208" s="22">
        <v>2.1</v>
      </c>
      <c r="K208" s="21">
        <v>500</v>
      </c>
      <c r="L208" s="21">
        <v>2.1</v>
      </c>
      <c r="M208" s="21">
        <v>0</v>
      </c>
      <c r="N208" s="21">
        <v>0</v>
      </c>
      <c r="O208" s="21">
        <v>0</v>
      </c>
      <c r="P208" s="29">
        <v>1</v>
      </c>
    </row>
    <row r="209" spans="1:16">
      <c r="A209" s="21" t="s">
        <v>187</v>
      </c>
      <c r="B209" s="21" t="s">
        <v>212</v>
      </c>
      <c r="C209" s="21" t="s">
        <v>215</v>
      </c>
      <c r="D209" s="30">
        <v>3173</v>
      </c>
      <c r="E209" s="30">
        <v>3173</v>
      </c>
      <c r="F209" s="21">
        <v>0</v>
      </c>
      <c r="G209" s="21">
        <v>0</v>
      </c>
      <c r="H209" s="30">
        <v>4720</v>
      </c>
      <c r="I209" s="30">
        <v>1626</v>
      </c>
      <c r="J209" s="22">
        <v>7</v>
      </c>
      <c r="K209" s="30">
        <v>1617</v>
      </c>
      <c r="L209" s="21">
        <v>6.9</v>
      </c>
      <c r="M209" s="21">
        <v>9</v>
      </c>
      <c r="N209" s="21">
        <v>9</v>
      </c>
      <c r="O209" s="21">
        <v>0</v>
      </c>
      <c r="P209" s="29">
        <v>0.99450000000000005</v>
      </c>
    </row>
    <row r="210" spans="1:16">
      <c r="A210" s="21" t="s">
        <v>188</v>
      </c>
      <c r="B210" s="21" t="s">
        <v>212</v>
      </c>
      <c r="C210" s="21" t="s">
        <v>215</v>
      </c>
      <c r="D210" s="21">
        <v>0</v>
      </c>
      <c r="E210" s="30">
        <v>3000</v>
      </c>
      <c r="F210" s="21">
        <v>0</v>
      </c>
      <c r="G210" s="21">
        <v>0</v>
      </c>
      <c r="H210" s="21">
        <v>-328</v>
      </c>
      <c r="I210" s="30">
        <v>3328</v>
      </c>
      <c r="J210" s="22">
        <v>14.2</v>
      </c>
      <c r="K210" s="30">
        <v>3328</v>
      </c>
      <c r="L210" s="21">
        <v>14.2</v>
      </c>
      <c r="M210" s="21">
        <v>0</v>
      </c>
      <c r="N210" s="21">
        <v>0</v>
      </c>
      <c r="O210" s="21">
        <v>0</v>
      </c>
      <c r="P210" s="29">
        <v>1</v>
      </c>
    </row>
    <row r="211" spans="1:16">
      <c r="A211" s="21" t="s">
        <v>252</v>
      </c>
      <c r="B211" s="21" t="s">
        <v>212</v>
      </c>
      <c r="C211" s="21" t="s">
        <v>215</v>
      </c>
      <c r="D211" s="21">
        <v>0</v>
      </c>
      <c r="E211" s="21">
        <v>0</v>
      </c>
      <c r="F211" s="21">
        <v>0</v>
      </c>
      <c r="G211" s="21">
        <v>0</v>
      </c>
      <c r="H211" s="21">
        <v>-445</v>
      </c>
      <c r="I211" s="21">
        <v>445</v>
      </c>
      <c r="J211" s="22">
        <v>1.9</v>
      </c>
      <c r="K211" s="21">
        <v>445</v>
      </c>
      <c r="L211" s="21">
        <v>1.9</v>
      </c>
      <c r="M211" s="21">
        <v>0</v>
      </c>
      <c r="N211" s="21">
        <v>0</v>
      </c>
      <c r="O211" s="21">
        <v>0</v>
      </c>
      <c r="P211" s="29">
        <v>1</v>
      </c>
    </row>
    <row r="212" spans="1:16">
      <c r="A212" s="21" t="s">
        <v>189</v>
      </c>
      <c r="B212" s="21" t="s">
        <v>212</v>
      </c>
      <c r="C212" s="21" t="s">
        <v>215</v>
      </c>
      <c r="D212" s="30">
        <v>2250</v>
      </c>
      <c r="E212" s="21">
        <v>0</v>
      </c>
      <c r="F212" s="21">
        <v>0</v>
      </c>
      <c r="G212" s="21">
        <v>0</v>
      </c>
      <c r="H212" s="30">
        <v>1765</v>
      </c>
      <c r="I212" s="21">
        <v>485</v>
      </c>
      <c r="J212" s="22">
        <v>2.1</v>
      </c>
      <c r="K212" s="21">
        <v>479</v>
      </c>
      <c r="L212" s="21">
        <v>2.1</v>
      </c>
      <c r="M212" s="21">
        <v>6</v>
      </c>
      <c r="N212" s="21">
        <v>6</v>
      </c>
      <c r="O212" s="21">
        <v>0</v>
      </c>
      <c r="P212" s="29">
        <v>0.98760000000000003</v>
      </c>
    </row>
    <row r="213" spans="1:16">
      <c r="A213" s="21" t="s">
        <v>190</v>
      </c>
      <c r="B213" s="21" t="s">
        <v>212</v>
      </c>
      <c r="C213" s="21" t="s">
        <v>215</v>
      </c>
      <c r="D213" s="30">
        <v>3332</v>
      </c>
      <c r="E213" s="30">
        <v>9520</v>
      </c>
      <c r="F213" s="21">
        <v>0</v>
      </c>
      <c r="G213" s="21">
        <v>0</v>
      </c>
      <c r="H213" s="30">
        <v>11357</v>
      </c>
      <c r="I213" s="30">
        <v>1495</v>
      </c>
      <c r="J213" s="22">
        <v>6.4</v>
      </c>
      <c r="K213" s="30">
        <v>1482</v>
      </c>
      <c r="L213" s="21">
        <v>6.3</v>
      </c>
      <c r="M213" s="21">
        <v>13</v>
      </c>
      <c r="N213" s="21">
        <v>13</v>
      </c>
      <c r="O213" s="21">
        <v>0</v>
      </c>
      <c r="P213" s="29">
        <v>0.99129999999999996</v>
      </c>
    </row>
    <row r="214" spans="1:16">
      <c r="A214" s="21" t="s">
        <v>191</v>
      </c>
      <c r="B214" s="21" t="s">
        <v>212</v>
      </c>
      <c r="C214" s="21" t="s">
        <v>215</v>
      </c>
      <c r="D214" s="30">
        <v>6379.5</v>
      </c>
      <c r="E214" s="30">
        <v>4253</v>
      </c>
      <c r="F214" s="21">
        <v>0</v>
      </c>
      <c r="G214" s="21">
        <v>0</v>
      </c>
      <c r="H214" s="30">
        <v>8670.5</v>
      </c>
      <c r="I214" s="30">
        <v>1962</v>
      </c>
      <c r="J214" s="22">
        <v>8.4</v>
      </c>
      <c r="K214" s="30">
        <v>1940</v>
      </c>
      <c r="L214" s="21">
        <v>8.3000000000000007</v>
      </c>
      <c r="M214" s="21">
        <v>22</v>
      </c>
      <c r="N214" s="21">
        <v>22</v>
      </c>
      <c r="O214" s="21">
        <v>0</v>
      </c>
      <c r="P214" s="29">
        <v>0.98880000000000001</v>
      </c>
    </row>
    <row r="215" spans="1:16">
      <c r="A215" s="21" t="s">
        <v>192</v>
      </c>
      <c r="B215" s="21" t="s">
        <v>212</v>
      </c>
      <c r="C215" s="21" t="s">
        <v>215</v>
      </c>
      <c r="D215" s="30">
        <v>1578.5</v>
      </c>
      <c r="E215" s="30">
        <v>6314</v>
      </c>
      <c r="F215" s="21">
        <v>0</v>
      </c>
      <c r="G215" s="21">
        <v>0</v>
      </c>
      <c r="H215" s="30">
        <v>6660.5</v>
      </c>
      <c r="I215" s="30">
        <v>1232</v>
      </c>
      <c r="J215" s="22">
        <v>5.3</v>
      </c>
      <c r="K215" s="30">
        <v>1220</v>
      </c>
      <c r="L215" s="21">
        <v>5.2</v>
      </c>
      <c r="M215" s="21">
        <v>12</v>
      </c>
      <c r="N215" s="21">
        <v>12</v>
      </c>
      <c r="O215" s="21">
        <v>0</v>
      </c>
      <c r="P215" s="29">
        <v>0.99029999999999996</v>
      </c>
    </row>
    <row r="216" spans="1:16">
      <c r="A216" s="21" t="s">
        <v>193</v>
      </c>
      <c r="B216" s="21" t="s">
        <v>212</v>
      </c>
      <c r="C216" s="21" t="s">
        <v>224</v>
      </c>
      <c r="D216" s="21">
        <v>67</v>
      </c>
      <c r="E216" s="21">
        <v>600</v>
      </c>
      <c r="F216" s="21">
        <v>0</v>
      </c>
      <c r="G216" s="21">
        <v>0</v>
      </c>
      <c r="H216" s="21">
        <v>133</v>
      </c>
      <c r="I216" s="21">
        <v>534</v>
      </c>
      <c r="J216" s="22">
        <v>2.2999999999999998</v>
      </c>
      <c r="K216" s="21">
        <v>587</v>
      </c>
      <c r="L216" s="21">
        <v>2.5</v>
      </c>
      <c r="M216" s="21">
        <v>-53</v>
      </c>
      <c r="N216" s="21">
        <v>0</v>
      </c>
      <c r="O216" s="21">
        <v>-53</v>
      </c>
      <c r="P216" s="29">
        <v>1.0992999999999999</v>
      </c>
    </row>
    <row r="217" spans="1:16">
      <c r="A217" s="3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Rajout</vt:lpstr>
      <vt:lpstr>CA</vt:lpstr>
      <vt:lpstr>Feuille de préparation</vt:lpstr>
      <vt:lpstr>Feuille de mise à jour</vt:lpstr>
      <vt:lpstr>Brouillon</vt:lpstr>
      <vt:lpstr>Efficacité</vt:lpstr>
      <vt:lpstr>Choix</vt:lpstr>
      <vt:lpstr>choix2</vt:lpstr>
      <vt:lpstr>Stock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Tony</dc:creator>
  <cp:lastModifiedBy>Compiègne</cp:lastModifiedBy>
  <cp:lastPrinted>2011-10-03T06:36:47Z</cp:lastPrinted>
  <dcterms:created xsi:type="dcterms:W3CDTF">2011-07-28T14:20:52Z</dcterms:created>
  <dcterms:modified xsi:type="dcterms:W3CDTF">2018-03-03T16:55:54Z</dcterms:modified>
</cp:coreProperties>
</file>